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https://ruralservicesnetwork.sharepoint.com/sites/RSNShared/Shared Documents/12. Work areas/Daniel Worth/Cloud Folder/270924/"/>
    </mc:Choice>
  </mc:AlternateContent>
  <xr:revisionPtr revIDLastSave="108" documentId="8_{CF16D636-F342-43C7-BE8F-23C343E69E62}" xr6:coauthVersionLast="47" xr6:coauthVersionMax="47" xr10:uidLastSave="{A9B0C006-96DA-4664-9775-5C5D4BCAE442}"/>
  <workbookProtection workbookAlgorithmName="SHA-512" workbookHashValue="9m0tMIRE4uC7hdl+S99KiaDwFifjV6FgKb65f6dYwyHUTworffnGXLxU5nCKGvwkGYFGTBi6mIfDJ+q3XDZh8g==" workbookSaltValue="riz3epedx3u+0WKNcYXMSQ==" workbookSpinCount="100000" lockStructure="1"/>
  <bookViews>
    <workbookView xWindow="-108" yWindow="-108" windowWidth="23256" windowHeight="12456" firstSheet="9" activeTab="9" xr2:uid="{00000000-000D-0000-FFFF-FFFF00000000}"/>
  </bookViews>
  <sheets>
    <sheet name="data" sheetId="1" state="veryHidden" r:id="rId1"/>
    <sheet name="classifications" sheetId="2" state="veryHidden" r:id="rId2"/>
    <sheet name="members" sheetId="3" state="veryHidden" r:id="rId3"/>
    <sheet name="major on time in order" sheetId="4" state="veryHidden" r:id="rId4"/>
    <sheet name="major quality in order" sheetId="5" state="veryHidden" r:id="rId5"/>
    <sheet name="minor on time in order" sheetId="8" state="veryHidden" r:id="rId6"/>
    <sheet name="minor quality in order" sheetId="7" state="veryHidden" r:id="rId7"/>
    <sheet name="county matters major on time" sheetId="9" state="veryHidden" r:id="rId8"/>
    <sheet name="county matters major quality" sheetId="10" state="veryHidden" r:id="rId9"/>
    <sheet name="front page" sheetId="11" r:id="rId10"/>
    <sheet name="class" sheetId="12" state="veryHidden" r:id="rId11"/>
  </sheets>
  <definedNames>
    <definedName name="members">members!$A$1:$A$66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9" l="1"/>
  <c r="C3" i="9"/>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 i="9"/>
  <c r="Q2" i="8"/>
  <c r="Q3" i="8"/>
  <c r="Q4" i="8"/>
  <c r="Q5" i="8"/>
  <c r="Q6" i="8"/>
  <c r="Q7" i="8"/>
  <c r="Q8" i="8"/>
  <c r="Q9" i="8"/>
  <c r="Q10" i="8"/>
  <c r="Q11" i="8"/>
  <c r="Q12" i="8"/>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1" i="8"/>
  <c r="J175" i="8"/>
  <c r="J2" i="8"/>
  <c r="J3" i="8"/>
  <c r="J4" i="8"/>
  <c r="J5" i="8"/>
  <c r="J6" i="8"/>
  <c r="J7" i="8"/>
  <c r="J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101" i="8"/>
  <c r="J102" i="8"/>
  <c r="J103" i="8"/>
  <c r="J104" i="8"/>
  <c r="J105" i="8"/>
  <c r="J106" i="8"/>
  <c r="J107" i="8"/>
  <c r="J108" i="8"/>
  <c r="J109" i="8"/>
  <c r="J110" i="8"/>
  <c r="J111" i="8"/>
  <c r="J112" i="8"/>
  <c r="J113" i="8"/>
  <c r="J114" i="8"/>
  <c r="J115" i="8"/>
  <c r="J116" i="8"/>
  <c r="J117" i="8"/>
  <c r="J118" i="8"/>
  <c r="J119" i="8"/>
  <c r="J120" i="8"/>
  <c r="J121" i="8"/>
  <c r="J122" i="8"/>
  <c r="J123" i="8"/>
  <c r="J124" i="8"/>
  <c r="J125" i="8"/>
  <c r="J126" i="8"/>
  <c r="J127" i="8"/>
  <c r="J128" i="8"/>
  <c r="J129" i="8"/>
  <c r="J130" i="8"/>
  <c r="J131" i="8"/>
  <c r="J132" i="8"/>
  <c r="J133" i="8"/>
  <c r="J134" i="8"/>
  <c r="J135" i="8"/>
  <c r="J136" i="8"/>
  <c r="J137" i="8"/>
  <c r="J138" i="8"/>
  <c r="J139" i="8"/>
  <c r="J140" i="8"/>
  <c r="J141" i="8"/>
  <c r="J142" i="8"/>
  <c r="J143" i="8"/>
  <c r="J144" i="8"/>
  <c r="J145" i="8"/>
  <c r="J146" i="8"/>
  <c r="J147" i="8"/>
  <c r="J148" i="8"/>
  <c r="J149" i="8"/>
  <c r="J150" i="8"/>
  <c r="J151" i="8"/>
  <c r="J152" i="8"/>
  <c r="J153" i="8"/>
  <c r="J154" i="8"/>
  <c r="J155" i="8"/>
  <c r="J156" i="8"/>
  <c r="J157" i="8"/>
  <c r="J158" i="8"/>
  <c r="J159" i="8"/>
  <c r="J160" i="8"/>
  <c r="J161" i="8"/>
  <c r="J162" i="8"/>
  <c r="J163" i="8"/>
  <c r="J164" i="8"/>
  <c r="J165" i="8"/>
  <c r="J166" i="8"/>
  <c r="J167" i="8"/>
  <c r="J168" i="8"/>
  <c r="J169" i="8"/>
  <c r="J170" i="8"/>
  <c r="J171" i="8"/>
  <c r="J172" i="8"/>
  <c r="J173" i="8"/>
  <c r="J174" i="8"/>
  <c r="J1" i="8"/>
  <c r="C2" i="8"/>
  <c r="D31" i="11" s="1"/>
  <c r="C3" i="8"/>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1" i="8"/>
  <c r="Q5" i="4"/>
  <c r="Q6" i="4"/>
  <c r="Q7" i="4"/>
  <c r="Q8" i="4"/>
  <c r="Q9" i="4"/>
  <c r="Q10" i="4"/>
  <c r="Q11" i="4"/>
  <c r="Q12" i="4"/>
  <c r="Q13" i="4"/>
  <c r="Q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2" i="4"/>
  <c r="Q3" i="4"/>
  <c r="Q4" i="4"/>
  <c r="Q1" i="4"/>
  <c r="J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 i="4"/>
  <c r="C2" i="4"/>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1" i="4"/>
  <c r="C166" i="10"/>
  <c r="C165" i="10"/>
  <c r="C2" i="10"/>
  <c r="C3" i="10"/>
  <c r="C4" i="10"/>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90" i="10"/>
  <c r="C91" i="10"/>
  <c r="C92" i="10"/>
  <c r="C93" i="10"/>
  <c r="C94" i="10"/>
  <c r="C95" i="10"/>
  <c r="C96" i="10"/>
  <c r="C97" i="10"/>
  <c r="C98" i="10"/>
  <c r="C99" i="10"/>
  <c r="C100" i="10"/>
  <c r="C101" i="10"/>
  <c r="C102" i="10"/>
  <c r="C103" i="10"/>
  <c r="C104" i="10"/>
  <c r="C105" i="10"/>
  <c r="C106" i="10"/>
  <c r="C107" i="10"/>
  <c r="C108" i="10"/>
  <c r="C109" i="10"/>
  <c r="C110" i="10"/>
  <c r="C111" i="10"/>
  <c r="C112"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 i="10"/>
  <c r="Q2" i="7"/>
  <c r="Q3" i="7"/>
  <c r="Q4" i="7"/>
  <c r="Q5" i="7"/>
  <c r="Q6" i="7"/>
  <c r="Q7" i="7"/>
  <c r="Q8" i="7"/>
  <c r="Q9" i="7"/>
  <c r="Q10" i="7"/>
  <c r="Q11" i="7"/>
  <c r="Q12" i="7"/>
  <c r="Q13" i="7"/>
  <c r="Q14" i="7"/>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1" i="7"/>
  <c r="J2" i="7"/>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1" i="7"/>
  <c r="R50" i="5"/>
  <c r="R2" i="5"/>
  <c r="R5" i="5"/>
  <c r="R26" i="5"/>
  <c r="R29" i="5"/>
  <c r="R33" i="5"/>
  <c r="R38" i="5"/>
  <c r="R45" i="5"/>
  <c r="Q2" i="5"/>
  <c r="Q3" i="5"/>
  <c r="R3" i="5" s="1"/>
  <c r="Q4" i="5"/>
  <c r="R4" i="5" s="1"/>
  <c r="Q5" i="5"/>
  <c r="Q6" i="5"/>
  <c r="R6" i="5" s="1"/>
  <c r="Q7" i="5"/>
  <c r="R7" i="5" s="1"/>
  <c r="Q8" i="5"/>
  <c r="R8" i="5" s="1"/>
  <c r="Q9" i="5"/>
  <c r="Q10" i="5"/>
  <c r="R10" i="5" s="1"/>
  <c r="Q11" i="5"/>
  <c r="R11" i="5" s="1"/>
  <c r="Q12" i="5"/>
  <c r="R12" i="5" s="1"/>
  <c r="Q13" i="5"/>
  <c r="R13" i="5" s="1"/>
  <c r="Q14" i="5"/>
  <c r="Q15" i="5"/>
  <c r="R15" i="5" s="1"/>
  <c r="Q16" i="5"/>
  <c r="R16" i="5" s="1"/>
  <c r="Q17" i="5"/>
  <c r="Q18" i="5"/>
  <c r="R18" i="5" s="1"/>
  <c r="Q19" i="5"/>
  <c r="R19" i="5" s="1"/>
  <c r="Q20" i="5"/>
  <c r="R20" i="5" s="1"/>
  <c r="Q21" i="5"/>
  <c r="Q22" i="5"/>
  <c r="R22" i="5" s="1"/>
  <c r="Q23" i="5"/>
  <c r="R23" i="5" s="1"/>
  <c r="Q24" i="5"/>
  <c r="R24" i="5" s="1"/>
  <c r="Q25" i="5"/>
  <c r="R25" i="5" s="1"/>
  <c r="Q26" i="5"/>
  <c r="Q27" i="5"/>
  <c r="R27" i="5" s="1"/>
  <c r="Q28" i="5"/>
  <c r="R28" i="5" s="1"/>
  <c r="Q29" i="5"/>
  <c r="Q30" i="5"/>
  <c r="R30" i="5" s="1"/>
  <c r="Q31" i="5"/>
  <c r="R31" i="5" s="1"/>
  <c r="Q32" i="5"/>
  <c r="R32" i="5" s="1"/>
  <c r="Q33" i="5"/>
  <c r="Q34" i="5"/>
  <c r="R34" i="5" s="1"/>
  <c r="Q35" i="5"/>
  <c r="R35" i="5" s="1"/>
  <c r="Q36" i="5"/>
  <c r="R36" i="5" s="1"/>
  <c r="Q37" i="5"/>
  <c r="R37" i="5" s="1"/>
  <c r="Q38" i="5"/>
  <c r="Q39" i="5"/>
  <c r="R39" i="5" s="1"/>
  <c r="Q40" i="5"/>
  <c r="R40" i="5" s="1"/>
  <c r="Q41" i="5"/>
  <c r="Q42" i="5"/>
  <c r="R42" i="5" s="1"/>
  <c r="Q43" i="5"/>
  <c r="R43" i="5" s="1"/>
  <c r="Q44" i="5"/>
  <c r="R44" i="5" s="1"/>
  <c r="Q45" i="5"/>
  <c r="Q46" i="5"/>
  <c r="R46" i="5" s="1"/>
  <c r="Q47" i="5"/>
  <c r="R47" i="5" s="1"/>
  <c r="Q48" i="5"/>
  <c r="R48" i="5" s="1"/>
  <c r="Q49" i="5"/>
  <c r="R49" i="5" s="1"/>
  <c r="Q50" i="5"/>
  <c r="Q1" i="5"/>
  <c r="J2" i="5"/>
  <c r="J3"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 i="5"/>
  <c r="C2" i="5"/>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1" i="5"/>
  <c r="D23" i="11"/>
  <c r="D15" i="11"/>
  <c r="D39" i="11"/>
  <c r="B158" i="10"/>
  <c r="B159" i="10"/>
  <c r="B160" i="10"/>
  <c r="B165" i="10"/>
  <c r="B166" i="10"/>
  <c r="R1" i="5" l="1"/>
  <c r="R14" i="5"/>
  <c r="R9" i="5"/>
  <c r="R21" i="5"/>
  <c r="R41" i="5"/>
  <c r="R17" i="5"/>
  <c r="C89" i="5"/>
  <c r="H162" i="9"/>
  <c r="H163" i="9"/>
  <c r="H164" i="9"/>
  <c r="H165" i="9"/>
  <c r="D2" i="7"/>
  <c r="D40" i="11" s="1"/>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1" i="7"/>
  <c r="C89" i="7"/>
  <c r="C85" i="7"/>
  <c r="C86" i="7"/>
  <c r="C87" i="7"/>
  <c r="C88" i="7"/>
  <c r="D2" i="5"/>
  <c r="D24" i="11" s="1"/>
  <c r="D3" i="5"/>
  <c r="D4"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1" i="5"/>
  <c r="B173" i="9" l="1"/>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B294" i="9"/>
  <c r="B295" i="9"/>
  <c r="B296" i="9"/>
  <c r="B297" i="9"/>
  <c r="B298" i="9"/>
  <c r="B299" i="9"/>
  <c r="B300" i="9"/>
  <c r="B301" i="9"/>
  <c r="B302" i="9"/>
  <c r="B303" i="9"/>
  <c r="B304" i="9"/>
  <c r="B305" i="9"/>
  <c r="B306" i="9"/>
  <c r="B307" i="9"/>
  <c r="B308" i="9"/>
  <c r="B309" i="9"/>
  <c r="B310" i="9"/>
  <c r="B311" i="9"/>
  <c r="B312" i="9"/>
  <c r="B313" i="9"/>
  <c r="B314" i="9"/>
  <c r="B315" i="9"/>
  <c r="B316" i="9"/>
  <c r="B317" i="9"/>
  <c r="B318" i="9"/>
  <c r="B319" i="9"/>
  <c r="B320" i="9"/>
  <c r="B321" i="9"/>
  <c r="B322" i="9"/>
  <c r="B323" i="9"/>
  <c r="B324" i="9"/>
  <c r="B325" i="9"/>
  <c r="B326" i="9"/>
  <c r="B327" i="9"/>
  <c r="B328" i="9"/>
  <c r="B329" i="9"/>
  <c r="B330" i="9"/>
  <c r="B331" i="9"/>
  <c r="B332" i="9"/>
  <c r="B333" i="9"/>
  <c r="B334" i="9"/>
  <c r="B335" i="9"/>
  <c r="B336" i="9"/>
  <c r="B337" i="9"/>
  <c r="B172" i="9"/>
  <c r="D3" i="8"/>
  <c r="D51" i="8"/>
  <c r="D54" i="8"/>
  <c r="D63" i="8" l="1"/>
  <c r="D75" i="8"/>
  <c r="D15" i="8"/>
  <c r="D74" i="8"/>
  <c r="D62" i="8"/>
  <c r="D50" i="8"/>
  <c r="D38" i="8"/>
  <c r="D26" i="8"/>
  <c r="D14" i="8"/>
  <c r="D2" i="8"/>
  <c r="D32" i="11" s="1"/>
  <c r="D39" i="8"/>
  <c r="D1" i="8"/>
  <c r="D73" i="8"/>
  <c r="D61" i="8"/>
  <c r="D49" i="8"/>
  <c r="D37" i="8"/>
  <c r="D25" i="8"/>
  <c r="D13" i="8"/>
  <c r="D60" i="8"/>
  <c r="D72" i="8"/>
  <c r="D36" i="8"/>
  <c r="D24" i="8"/>
  <c r="D83" i="8"/>
  <c r="D71" i="8"/>
  <c r="D59" i="8"/>
  <c r="D47" i="8"/>
  <c r="D35" i="8"/>
  <c r="D23" i="8"/>
  <c r="D11" i="8"/>
  <c r="D48" i="8"/>
  <c r="D12" i="8"/>
  <c r="D82" i="8"/>
  <c r="D70" i="8"/>
  <c r="D58" i="8"/>
  <c r="D46" i="8"/>
  <c r="D34" i="8"/>
  <c r="D22" i="8"/>
  <c r="D10" i="8"/>
  <c r="D27" i="8"/>
  <c r="D84" i="8"/>
  <c r="D69" i="8"/>
  <c r="D33" i="8"/>
  <c r="D9" i="8"/>
  <c r="D81" i="8"/>
  <c r="D57" i="8"/>
  <c r="D21" i="8"/>
  <c r="D56" i="8"/>
  <c r="D32" i="8"/>
  <c r="D20" i="8"/>
  <c r="D8" i="8"/>
  <c r="D85" i="8"/>
  <c r="D45" i="8"/>
  <c r="D80" i="8"/>
  <c r="D68" i="8"/>
  <c r="D44" i="8"/>
  <c r="D79" i="8"/>
  <c r="D67" i="8"/>
  <c r="D55" i="8"/>
  <c r="D43" i="8"/>
  <c r="D31" i="8"/>
  <c r="D19" i="8"/>
  <c r="D7" i="8"/>
  <c r="C89" i="8"/>
  <c r="D78" i="8"/>
  <c r="D66" i="8"/>
  <c r="D87" i="8"/>
  <c r="D30" i="8"/>
  <c r="D77" i="8"/>
  <c r="D65" i="8"/>
  <c r="D53" i="8"/>
  <c r="D41" i="8"/>
  <c r="D29" i="8"/>
  <c r="D17" i="8"/>
  <c r="D5" i="8"/>
  <c r="D88" i="8"/>
  <c r="D42" i="8"/>
  <c r="D18" i="8"/>
  <c r="D6" i="8"/>
  <c r="D76" i="8"/>
  <c r="D64" i="8"/>
  <c r="D52" i="8"/>
  <c r="D40" i="8"/>
  <c r="D28" i="8"/>
  <c r="D16" i="8"/>
  <c r="D4" i="8"/>
  <c r="D86" i="8"/>
  <c r="D48" i="4"/>
  <c r="D86" i="4"/>
  <c r="D84" i="4"/>
  <c r="D83" i="4"/>
  <c r="D23" i="4"/>
  <c r="D70" i="4"/>
  <c r="D34" i="4"/>
  <c r="D47" i="4"/>
  <c r="D58" i="4"/>
  <c r="D69" i="4"/>
  <c r="D21" i="4"/>
  <c r="D71" i="4"/>
  <c r="D46" i="4"/>
  <c r="D10" i="4"/>
  <c r="D57" i="4"/>
  <c r="D33" i="4"/>
  <c r="D80" i="4"/>
  <c r="D68" i="4"/>
  <c r="D56" i="4"/>
  <c r="D44" i="4"/>
  <c r="D32" i="4"/>
  <c r="D20" i="4"/>
  <c r="D8" i="4"/>
  <c r="D59" i="4"/>
  <c r="D11" i="4"/>
  <c r="D82" i="4"/>
  <c r="D22" i="4"/>
  <c r="D81" i="4"/>
  <c r="D45" i="4"/>
  <c r="D9" i="4"/>
  <c r="D79" i="4"/>
  <c r="D67" i="4"/>
  <c r="D55" i="4"/>
  <c r="D43" i="4"/>
  <c r="D31" i="4"/>
  <c r="D19" i="4"/>
  <c r="D7" i="4"/>
  <c r="D36" i="4"/>
  <c r="D42" i="4"/>
  <c r="D78" i="4"/>
  <c r="D6" i="4"/>
  <c r="D41" i="4"/>
  <c r="D18" i="4"/>
  <c r="D65" i="4"/>
  <c r="D29" i="4"/>
  <c r="D76" i="4"/>
  <c r="D52" i="4"/>
  <c r="D4" i="4"/>
  <c r="D30" i="4"/>
  <c r="D77" i="4"/>
  <c r="D5" i="4"/>
  <c r="D16" i="4"/>
  <c r="D39" i="4"/>
  <c r="D60" i="4"/>
  <c r="D66" i="4"/>
  <c r="D53" i="4"/>
  <c r="D28" i="4"/>
  <c r="D75" i="4"/>
  <c r="D63" i="4"/>
  <c r="D27" i="4"/>
  <c r="D74" i="4"/>
  <c r="D62" i="4"/>
  <c r="D50" i="4"/>
  <c r="D38" i="4"/>
  <c r="D26" i="4"/>
  <c r="D14" i="4"/>
  <c r="D2" i="4"/>
  <c r="D16" i="11" s="1"/>
  <c r="D12" i="4"/>
  <c r="D54" i="4"/>
  <c r="D17" i="4"/>
  <c r="D64" i="4"/>
  <c r="D40" i="4"/>
  <c r="D51" i="4"/>
  <c r="D15" i="4"/>
  <c r="D3" i="4"/>
  <c r="D1" i="4"/>
  <c r="D73" i="4"/>
  <c r="D61" i="4"/>
  <c r="D49" i="4"/>
  <c r="D37" i="4"/>
  <c r="D25" i="4"/>
  <c r="D13" i="4"/>
  <c r="D85" i="4"/>
  <c r="D24" i="4"/>
  <c r="D87" i="4"/>
  <c r="D72" i="4"/>
  <c r="D35" i="4"/>
  <c r="D88" i="4"/>
  <c r="C89" i="4"/>
  <c r="Q51" i="5"/>
  <c r="Q51" i="8"/>
  <c r="Q51" i="4"/>
  <c r="B5" i="10" l="1"/>
  <c r="B6" i="10"/>
  <c r="B7" i="10"/>
  <c r="B8" i="10"/>
  <c r="F2" i="10"/>
  <c r="F3" i="10"/>
  <c r="F4" i="10"/>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F118" i="10"/>
  <c r="F119" i="10"/>
  <c r="F120" i="10"/>
  <c r="F121" i="10"/>
  <c r="F122" i="10"/>
  <c r="F123" i="10"/>
  <c r="F124" i="10"/>
  <c r="F125" i="10"/>
  <c r="F126" i="10"/>
  <c r="F127" i="10"/>
  <c r="F128" i="10"/>
  <c r="F129" i="10"/>
  <c r="F130" i="10"/>
  <c r="F131" i="10"/>
  <c r="F132" i="10"/>
  <c r="F133" i="10"/>
  <c r="F134" i="10"/>
  <c r="F135" i="10"/>
  <c r="F136" i="10"/>
  <c r="F137" i="10"/>
  <c r="F138" i="10"/>
  <c r="F139" i="10"/>
  <c r="F140" i="10"/>
  <c r="F141" i="10"/>
  <c r="F142" i="10"/>
  <c r="F143" i="10"/>
  <c r="F144" i="10"/>
  <c r="F145" i="10"/>
  <c r="F146" i="10"/>
  <c r="F147" i="10"/>
  <c r="F148" i="10"/>
  <c r="F149" i="10"/>
  <c r="F150" i="10"/>
  <c r="F151" i="10"/>
  <c r="F152" i="10"/>
  <c r="F153" i="10"/>
  <c r="F154" i="10"/>
  <c r="F155" i="10"/>
  <c r="F156" i="10"/>
  <c r="F157" i="10"/>
  <c r="F158" i="10"/>
  <c r="F159" i="10"/>
  <c r="F160" i="10"/>
  <c r="B70" i="10"/>
  <c r="B176" i="10"/>
  <c r="B177" i="10"/>
  <c r="B178" i="10"/>
  <c r="B179" i="10"/>
  <c r="B180" i="10"/>
  <c r="B181" i="10"/>
  <c r="B182" i="10"/>
  <c r="B183" i="10"/>
  <c r="B184" i="10"/>
  <c r="B185" i="10"/>
  <c r="B186" i="10"/>
  <c r="B187" i="10"/>
  <c r="B188" i="10"/>
  <c r="B189" i="10"/>
  <c r="B190" i="10"/>
  <c r="B191" i="10"/>
  <c r="B192" i="10"/>
  <c r="B193" i="10"/>
  <c r="B194" i="10"/>
  <c r="B195" i="10"/>
  <c r="B196" i="10"/>
  <c r="B197" i="10"/>
  <c r="B198" i="10"/>
  <c r="B199" i="10"/>
  <c r="B200" i="10"/>
  <c r="B201" i="10"/>
  <c r="B202" i="10"/>
  <c r="B203" i="10"/>
  <c r="B204" i="10"/>
  <c r="B205" i="10"/>
  <c r="B206" i="10"/>
  <c r="B207" i="10"/>
  <c r="B208" i="10"/>
  <c r="B209" i="10"/>
  <c r="B210" i="10"/>
  <c r="B211" i="10"/>
  <c r="B212" i="10"/>
  <c r="B213" i="10"/>
  <c r="B214" i="10"/>
  <c r="B215" i="10"/>
  <c r="B216" i="10"/>
  <c r="B217" i="10"/>
  <c r="B218" i="10"/>
  <c r="B219" i="10"/>
  <c r="B220" i="10"/>
  <c r="B221" i="10"/>
  <c r="B222" i="10"/>
  <c r="B223" i="10"/>
  <c r="B224" i="10"/>
  <c r="B225" i="10"/>
  <c r="B226" i="10"/>
  <c r="B227" i="10"/>
  <c r="B228" i="10"/>
  <c r="B229" i="10"/>
  <c r="B230" i="10"/>
  <c r="B231" i="10"/>
  <c r="B232" i="10"/>
  <c r="B233" i="10"/>
  <c r="B234" i="10"/>
  <c r="B235" i="10"/>
  <c r="B236" i="10"/>
  <c r="B237" i="10"/>
  <c r="B238" i="10"/>
  <c r="B239" i="10"/>
  <c r="B240" i="10"/>
  <c r="B241" i="10"/>
  <c r="B242" i="10"/>
  <c r="B243" i="10"/>
  <c r="B244" i="10"/>
  <c r="B245" i="10"/>
  <c r="B246" i="10"/>
  <c r="B247" i="10"/>
  <c r="B248" i="10"/>
  <c r="B249" i="10"/>
  <c r="B250" i="10"/>
  <c r="B251" i="10"/>
  <c r="B252" i="10"/>
  <c r="B253" i="10"/>
  <c r="B254" i="10"/>
  <c r="B255" i="10"/>
  <c r="B256" i="10"/>
  <c r="B257" i="10"/>
  <c r="B258" i="10"/>
  <c r="B259" i="10"/>
  <c r="B260" i="10"/>
  <c r="B261" i="10"/>
  <c r="B262" i="10"/>
  <c r="B263" i="10"/>
  <c r="B264" i="10"/>
  <c r="B265" i="10"/>
  <c r="B266" i="10"/>
  <c r="B267" i="10"/>
  <c r="B268" i="10"/>
  <c r="B269" i="10"/>
  <c r="B270" i="10"/>
  <c r="B271" i="10"/>
  <c r="B272" i="10"/>
  <c r="B273" i="10"/>
  <c r="B274" i="10"/>
  <c r="B275" i="10"/>
  <c r="B276" i="10"/>
  <c r="B277" i="10"/>
  <c r="B278" i="10"/>
  <c r="B279" i="10"/>
  <c r="B280" i="10"/>
  <c r="B281" i="10"/>
  <c r="B282" i="10"/>
  <c r="B283" i="10"/>
  <c r="B284" i="10"/>
  <c r="B285" i="10"/>
  <c r="B286" i="10"/>
  <c r="B287" i="10"/>
  <c r="B288" i="10"/>
  <c r="B289" i="10"/>
  <c r="B290" i="10"/>
  <c r="B291" i="10"/>
  <c r="B292" i="10"/>
  <c r="B293" i="10"/>
  <c r="B294" i="10"/>
  <c r="B295" i="10"/>
  <c r="B296" i="10"/>
  <c r="B297" i="10"/>
  <c r="B298" i="10"/>
  <c r="B299" i="10"/>
  <c r="B300" i="10"/>
  <c r="B301" i="10"/>
  <c r="B302" i="10"/>
  <c r="B303" i="10"/>
  <c r="B304" i="10"/>
  <c r="B305" i="10"/>
  <c r="B306" i="10"/>
  <c r="B307" i="10"/>
  <c r="B308" i="10"/>
  <c r="B309" i="10"/>
  <c r="B310" i="10"/>
  <c r="B311" i="10"/>
  <c r="B312" i="10"/>
  <c r="B313" i="10"/>
  <c r="B314" i="10"/>
  <c r="B315" i="10"/>
  <c r="B316" i="10"/>
  <c r="B317" i="10"/>
  <c r="B318" i="10"/>
  <c r="B319" i="10"/>
  <c r="B320" i="10"/>
  <c r="B321" i="10"/>
  <c r="B322" i="10"/>
  <c r="B323" i="10"/>
  <c r="B324" i="10"/>
  <c r="B325" i="10"/>
  <c r="B326" i="10"/>
  <c r="B327" i="10"/>
  <c r="B328" i="10"/>
  <c r="B329" i="10"/>
  <c r="B330" i="10"/>
  <c r="B331" i="10"/>
  <c r="B332" i="10"/>
  <c r="B333" i="10"/>
  <c r="B334" i="10"/>
  <c r="B335" i="10"/>
  <c r="B336" i="10"/>
  <c r="B337" i="10"/>
  <c r="B338" i="10"/>
  <c r="B339" i="10"/>
  <c r="B340" i="10"/>
  <c r="B341" i="10"/>
  <c r="B175" i="10"/>
  <c r="F1" i="10"/>
  <c r="B161" i="9"/>
  <c r="B160" i="9"/>
  <c r="B159" i="9"/>
  <c r="B158" i="9"/>
  <c r="B157" i="9"/>
  <c r="B156" i="9"/>
  <c r="B155" i="9"/>
  <c r="B154" i="9"/>
  <c r="B153" i="9"/>
  <c r="B152" i="9"/>
  <c r="B151" i="9"/>
  <c r="B150" i="9"/>
  <c r="B149" i="9"/>
  <c r="B148" i="9"/>
  <c r="B147" i="9"/>
  <c r="B146" i="9"/>
  <c r="B145" i="9"/>
  <c r="B144" i="9"/>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5" i="9"/>
  <c r="B4" i="9"/>
  <c r="B3" i="9"/>
  <c r="B2" i="9"/>
  <c r="H160" i="9"/>
  <c r="H159" i="9"/>
  <c r="H158" i="9"/>
  <c r="H2" i="9"/>
  <c r="H3" i="9"/>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61" i="9"/>
  <c r="H1" i="9"/>
  <c r="B64" i="3"/>
  <c r="B65" i="3"/>
  <c r="B66" i="3"/>
  <c r="B67" i="3"/>
  <c r="B68" i="3"/>
  <c r="B69" i="3"/>
  <c r="B70" i="3"/>
  <c r="B71" i="3"/>
  <c r="B72" i="3"/>
  <c r="B73" i="3"/>
  <c r="B74" i="3"/>
  <c r="N2" i="3"/>
  <c r="N3" i="3"/>
  <c r="N4" i="3"/>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1" i="3"/>
  <c r="C167" i="9" l="1"/>
  <c r="C168" i="9"/>
  <c r="C169" i="9"/>
  <c r="R49" i="4"/>
  <c r="R36" i="4"/>
  <c r="R50" i="4"/>
  <c r="K170" i="4"/>
  <c r="K158" i="4"/>
  <c r="K110" i="4"/>
  <c r="K99" i="4"/>
  <c r="K87" i="4"/>
  <c r="K76" i="4"/>
  <c r="K64" i="4"/>
  <c r="K52" i="4"/>
  <c r="K40" i="4"/>
  <c r="K29" i="4"/>
  <c r="K17" i="4"/>
  <c r="K5" i="4"/>
  <c r="K146" i="4"/>
  <c r="K134" i="4"/>
  <c r="K122" i="4"/>
  <c r="K169" i="4"/>
  <c r="K157" i="4"/>
  <c r="K145" i="4"/>
  <c r="K133" i="4"/>
  <c r="K121" i="4"/>
  <c r="K109" i="4"/>
  <c r="K98" i="4"/>
  <c r="K86" i="4"/>
  <c r="K75" i="4"/>
  <c r="K63" i="4"/>
  <c r="K51" i="4"/>
  <c r="K15" i="4"/>
  <c r="K167" i="4"/>
  <c r="K155" i="4"/>
  <c r="K143" i="4"/>
  <c r="K131" i="4"/>
  <c r="K119" i="4"/>
  <c r="K107" i="4"/>
  <c r="K96" i="4"/>
  <c r="K84" i="4"/>
  <c r="K73" i="4"/>
  <c r="K61" i="4"/>
  <c r="K49" i="4"/>
  <c r="K37" i="4"/>
  <c r="K26" i="4"/>
  <c r="K14" i="4"/>
  <c r="K2" i="4"/>
  <c r="K166" i="4"/>
  <c r="K165" i="4"/>
  <c r="K153" i="4"/>
  <c r="K141" i="4"/>
  <c r="K129" i="4"/>
  <c r="K117" i="4"/>
  <c r="K105" i="4"/>
  <c r="K94" i="4"/>
  <c r="K82" i="4"/>
  <c r="K71" i="4"/>
  <c r="K59" i="4"/>
  <c r="K47" i="4"/>
  <c r="K36" i="4"/>
  <c r="K24" i="4"/>
  <c r="K12" i="4"/>
  <c r="K93" i="4"/>
  <c r="K81" i="4"/>
  <c r="K70" i="4"/>
  <c r="K58" i="4"/>
  <c r="K46" i="4"/>
  <c r="K35" i="4"/>
  <c r="K23" i="4"/>
  <c r="K11" i="4"/>
  <c r="K4" i="4"/>
  <c r="K164" i="4"/>
  <c r="K140" i="4"/>
  <c r="K175" i="4"/>
  <c r="K163" i="4"/>
  <c r="K151" i="4"/>
  <c r="K139" i="4"/>
  <c r="K127" i="4"/>
  <c r="K115" i="4"/>
  <c r="K103" i="4"/>
  <c r="K92" i="4"/>
  <c r="K80" i="4"/>
  <c r="K69" i="4"/>
  <c r="K57" i="4"/>
  <c r="K45" i="4"/>
  <c r="K34" i="4"/>
  <c r="K22" i="4"/>
  <c r="K10" i="4"/>
  <c r="K104" i="4"/>
  <c r="K174" i="4"/>
  <c r="K162" i="4"/>
  <c r="K150" i="4"/>
  <c r="K116" i="4"/>
  <c r="K173" i="4"/>
  <c r="K161" i="4"/>
  <c r="K149" i="4"/>
  <c r="K137" i="4"/>
  <c r="K125" i="4"/>
  <c r="K113" i="4"/>
  <c r="K102" i="4"/>
  <c r="K90" i="4"/>
  <c r="K67" i="4"/>
  <c r="K55" i="4"/>
  <c r="K43" i="4"/>
  <c r="K32" i="4"/>
  <c r="K20" i="4"/>
  <c r="K8" i="4"/>
  <c r="K128" i="4"/>
  <c r="K172" i="4"/>
  <c r="K160" i="4"/>
  <c r="K148" i="4"/>
  <c r="K136" i="4"/>
  <c r="K124" i="4"/>
  <c r="K112" i="4"/>
  <c r="K101" i="4"/>
  <c r="K89" i="4"/>
  <c r="K78" i="4"/>
  <c r="K66" i="4"/>
  <c r="K54" i="4"/>
  <c r="K42" i="4"/>
  <c r="K31" i="4"/>
  <c r="K19" i="4"/>
  <c r="K7" i="4"/>
  <c r="K152" i="4"/>
  <c r="K171" i="4"/>
  <c r="K159" i="4"/>
  <c r="K147" i="4"/>
  <c r="K135" i="4"/>
  <c r="K123" i="4"/>
  <c r="K111" i="4"/>
  <c r="K100" i="4"/>
  <c r="K88" i="4"/>
  <c r="K77" i="4"/>
  <c r="K65" i="4"/>
  <c r="K53" i="4"/>
  <c r="K41" i="4"/>
  <c r="K30" i="4"/>
  <c r="K18" i="4"/>
  <c r="K6" i="4"/>
  <c r="R22" i="4"/>
  <c r="R11" i="4"/>
  <c r="R10" i="4"/>
  <c r="R32" i="4"/>
  <c r="R20" i="4"/>
  <c r="R9" i="4"/>
  <c r="R8" i="4"/>
  <c r="R21" i="4"/>
  <c r="R43" i="4"/>
  <c r="R42" i="4"/>
  <c r="R31" i="4"/>
  <c r="R19" i="4"/>
  <c r="R44" i="4"/>
  <c r="R40" i="4"/>
  <c r="R39" i="4"/>
  <c r="R28" i="4"/>
  <c r="R16" i="4"/>
  <c r="R5" i="4"/>
  <c r="R38" i="4"/>
  <c r="R4" i="4"/>
  <c r="R27" i="4"/>
  <c r="R26" i="4"/>
  <c r="R15" i="4"/>
  <c r="R3" i="4"/>
  <c r="R47" i="4"/>
  <c r="R37" i="4"/>
  <c r="R25" i="4"/>
  <c r="R14" i="4"/>
  <c r="R2" i="4"/>
  <c r="K38" i="4"/>
  <c r="K27" i="4"/>
  <c r="K3" i="4"/>
  <c r="R30" i="4"/>
  <c r="R24" i="4"/>
  <c r="R18" i="4"/>
  <c r="R13" i="4"/>
  <c r="R7" i="4"/>
  <c r="K154" i="4"/>
  <c r="K142" i="4"/>
  <c r="K130" i="4"/>
  <c r="K118" i="4"/>
  <c r="K106" i="4"/>
  <c r="K95" i="4"/>
  <c r="K83" i="4"/>
  <c r="K72" i="4"/>
  <c r="K60" i="4"/>
  <c r="K48" i="4"/>
  <c r="K25" i="4"/>
  <c r="K13" i="4"/>
  <c r="R29" i="4"/>
  <c r="R23" i="4"/>
  <c r="R17" i="4"/>
  <c r="R12" i="4"/>
  <c r="R6" i="4"/>
  <c r="K132" i="4"/>
  <c r="R46" i="4"/>
  <c r="R41" i="4"/>
  <c r="R35" i="4"/>
  <c r="K1" i="4"/>
  <c r="R1" i="4"/>
  <c r="R34" i="4"/>
  <c r="K138" i="4"/>
  <c r="K126" i="4"/>
  <c r="K114" i="4"/>
  <c r="K91" i="4"/>
  <c r="K79" i="4"/>
  <c r="K68" i="4"/>
  <c r="K56" i="4"/>
  <c r="K44" i="4"/>
  <c r="K33" i="4"/>
  <c r="K21" i="4"/>
  <c r="K9" i="4"/>
  <c r="K156" i="4"/>
  <c r="K62" i="4"/>
  <c r="R45" i="4"/>
  <c r="R33" i="4"/>
  <c r="K168" i="4"/>
  <c r="K144" i="4"/>
  <c r="K120" i="4"/>
  <c r="K108" i="4"/>
  <c r="K97" i="4"/>
  <c r="K85" i="4"/>
  <c r="K74" i="4"/>
  <c r="K50" i="4"/>
  <c r="R48" i="4"/>
  <c r="K39" i="4"/>
  <c r="K28" i="4"/>
  <c r="K16" i="4"/>
  <c r="J176" i="4"/>
  <c r="K176" i="4" l="1"/>
  <c r="E8" i="11" l="1"/>
  <c r="D29" i="11" l="1"/>
  <c r="D37" i="11"/>
  <c r="E23" i="11"/>
  <c r="E15" i="11"/>
  <c r="E14" i="11" s="1"/>
  <c r="D11" i="11"/>
  <c r="D13" i="11" s="1"/>
  <c r="C32" i="11"/>
  <c r="D36" i="11"/>
  <c r="D28" i="11"/>
  <c r="D35" i="11"/>
  <c r="C40" i="11"/>
  <c r="D27" i="11"/>
  <c r="D19" i="11"/>
  <c r="D38" i="11"/>
  <c r="D30" i="11"/>
  <c r="C16" i="11"/>
  <c r="C24" i="11"/>
  <c r="E13" i="11" l="1"/>
  <c r="E19" i="11"/>
  <c r="E22" i="11"/>
  <c r="E11" i="11"/>
  <c r="E12" i="11"/>
  <c r="E20" i="11"/>
  <c r="E21" i="11"/>
  <c r="B13" i="3" l="1"/>
  <c r="B1" i="3"/>
  <c r="B2" i="3"/>
  <c r="B3" i="3"/>
  <c r="B4" i="3"/>
  <c r="B5" i="3"/>
  <c r="B6" i="3"/>
  <c r="B7" i="3"/>
  <c r="B8" i="3"/>
  <c r="B9" i="3"/>
  <c r="B10" i="3"/>
  <c r="B11" i="3"/>
  <c r="B12"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75" i="3"/>
  <c r="B76" i="3"/>
  <c r="B77" i="3"/>
  <c r="B78" i="3"/>
  <c r="B79" i="3"/>
  <c r="J176" i="5" l="1"/>
  <c r="J176" i="8" l="1"/>
  <c r="D8" i="11" l="1"/>
  <c r="D17" i="11" l="1"/>
  <c r="D41" i="11"/>
  <c r="D33" i="11"/>
  <c r="D25" i="11"/>
  <c r="C33" i="11"/>
  <c r="C17" i="11"/>
  <c r="C25" i="11"/>
  <c r="C41" i="11"/>
  <c r="B1" i="9"/>
  <c r="B2" i="10"/>
  <c r="B3" i="10"/>
  <c r="B4"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B113" i="10"/>
  <c r="B114" i="10"/>
  <c r="B115" i="10"/>
  <c r="B116" i="10"/>
  <c r="B117" i="10"/>
  <c r="B118" i="10"/>
  <c r="B119" i="10"/>
  <c r="B120" i="10"/>
  <c r="B121" i="10"/>
  <c r="B122" i="10"/>
  <c r="B123" i="10"/>
  <c r="B124" i="10"/>
  <c r="B125" i="10"/>
  <c r="B126" i="10"/>
  <c r="B127" i="10"/>
  <c r="B128" i="10"/>
  <c r="B129" i="10"/>
  <c r="B130" i="10"/>
  <c r="B131" i="10"/>
  <c r="B132" i="10"/>
  <c r="B133" i="10"/>
  <c r="B134" i="10"/>
  <c r="B135" i="10"/>
  <c r="B136" i="10"/>
  <c r="B137" i="10"/>
  <c r="B138" i="10"/>
  <c r="B139" i="10"/>
  <c r="B140" i="10"/>
  <c r="B141" i="10"/>
  <c r="B142" i="10"/>
  <c r="B143" i="10"/>
  <c r="B144" i="10"/>
  <c r="B145" i="10"/>
  <c r="B146" i="10"/>
  <c r="B147" i="10"/>
  <c r="B148" i="10"/>
  <c r="B149" i="10"/>
  <c r="B151" i="10"/>
  <c r="B152" i="10"/>
  <c r="B153" i="10"/>
  <c r="B154" i="10"/>
  <c r="B155" i="10"/>
  <c r="B156" i="10"/>
  <c r="B157" i="10"/>
  <c r="B1" i="10"/>
  <c r="C336" i="2"/>
  <c r="C335" i="2"/>
  <c r="K172" i="5" l="1"/>
  <c r="K1" i="8"/>
  <c r="K172" i="7"/>
  <c r="K168" i="7"/>
  <c r="K160" i="7"/>
  <c r="K156" i="7"/>
  <c r="K152" i="7"/>
  <c r="K144" i="7"/>
  <c r="K140" i="7"/>
  <c r="K136" i="7"/>
  <c r="K128" i="7"/>
  <c r="K124" i="7"/>
  <c r="K120" i="7"/>
  <c r="K112" i="7"/>
  <c r="K108" i="7"/>
  <c r="K104" i="7"/>
  <c r="K96" i="7"/>
  <c r="K92" i="7"/>
  <c r="K88" i="7"/>
  <c r="K80" i="7"/>
  <c r="K76" i="7"/>
  <c r="K72" i="7"/>
  <c r="K64" i="7"/>
  <c r="K60" i="7"/>
  <c r="K56" i="7"/>
  <c r="K48" i="7"/>
  <c r="K44" i="7"/>
  <c r="K40" i="7"/>
  <c r="K32" i="7"/>
  <c r="K28" i="7"/>
  <c r="K24" i="7"/>
  <c r="K16" i="7"/>
  <c r="K12" i="7"/>
  <c r="K8" i="7"/>
  <c r="R50" i="7"/>
  <c r="R46" i="7"/>
  <c r="R38" i="7"/>
  <c r="R34" i="7"/>
  <c r="R30" i="7"/>
  <c r="R22" i="7"/>
  <c r="R18" i="7"/>
  <c r="R14" i="7"/>
  <c r="R6" i="7"/>
  <c r="R7" i="7"/>
  <c r="K165" i="7"/>
  <c r="K157" i="7"/>
  <c r="K149" i="7"/>
  <c r="K141" i="7"/>
  <c r="K129" i="7"/>
  <c r="K113" i="7"/>
  <c r="K101" i="7"/>
  <c r="K93" i="7"/>
  <c r="K85" i="7"/>
  <c r="K77" i="7"/>
  <c r="K65" i="7"/>
  <c r="K49" i="7"/>
  <c r="K37" i="7"/>
  <c r="K29" i="7"/>
  <c r="K21" i="7"/>
  <c r="K13" i="7"/>
  <c r="R39" i="7"/>
  <c r="R27" i="7"/>
  <c r="R19" i="7"/>
  <c r="R11" i="7"/>
  <c r="R3" i="7"/>
  <c r="K171" i="7"/>
  <c r="K167" i="7"/>
  <c r="K163" i="7"/>
  <c r="K155" i="7"/>
  <c r="K151" i="7"/>
  <c r="K147" i="7"/>
  <c r="K139" i="7"/>
  <c r="K135" i="7"/>
  <c r="K131" i="7"/>
  <c r="K123" i="7"/>
  <c r="K119" i="7"/>
  <c r="K115" i="7"/>
  <c r="K107" i="7"/>
  <c r="K103" i="7"/>
  <c r="K99" i="7"/>
  <c r="K91" i="7"/>
  <c r="K87" i="7"/>
  <c r="K83" i="7"/>
  <c r="K75" i="7"/>
  <c r="K71" i="7"/>
  <c r="K67" i="7"/>
  <c r="K59" i="7"/>
  <c r="K55" i="7"/>
  <c r="K51" i="7"/>
  <c r="K43" i="7"/>
  <c r="K39" i="7"/>
  <c r="K35" i="7"/>
  <c r="K27" i="7"/>
  <c r="K23" i="7"/>
  <c r="K19" i="7"/>
  <c r="K11" i="7"/>
  <c r="K7" i="7"/>
  <c r="K3" i="7"/>
  <c r="R49" i="7"/>
  <c r="R45" i="7"/>
  <c r="R41" i="7"/>
  <c r="R33" i="7"/>
  <c r="R29" i="7"/>
  <c r="R25" i="7"/>
  <c r="R17" i="7"/>
  <c r="R13" i="7"/>
  <c r="R9" i="7"/>
  <c r="K170" i="8"/>
  <c r="K166" i="8"/>
  <c r="K162" i="8"/>
  <c r="K154" i="8"/>
  <c r="K150" i="8"/>
  <c r="K146" i="8"/>
  <c r="K138" i="8"/>
  <c r="K134" i="8"/>
  <c r="K130" i="8"/>
  <c r="K122" i="8"/>
  <c r="K118" i="8"/>
  <c r="K114" i="8"/>
  <c r="K106" i="8"/>
  <c r="K102" i="8"/>
  <c r="K98" i="8"/>
  <c r="K90" i="8"/>
  <c r="K86" i="8"/>
  <c r="K82" i="8"/>
  <c r="K74" i="8"/>
  <c r="K70" i="8"/>
  <c r="K66" i="8"/>
  <c r="K58" i="8"/>
  <c r="K54" i="8"/>
  <c r="K50" i="8"/>
  <c r="K42" i="8"/>
  <c r="K38" i="8"/>
  <c r="K34" i="8"/>
  <c r="K26" i="8"/>
  <c r="K22" i="8"/>
  <c r="K18" i="8"/>
  <c r="K10" i="8"/>
  <c r="K6" i="8"/>
  <c r="K2" i="8"/>
  <c r="R48" i="8"/>
  <c r="R44" i="8"/>
  <c r="R40" i="8"/>
  <c r="R32" i="8"/>
  <c r="R28" i="8"/>
  <c r="R24" i="8"/>
  <c r="R16" i="8"/>
  <c r="R12" i="8"/>
  <c r="R8" i="8"/>
  <c r="K175" i="8"/>
  <c r="K171" i="8"/>
  <c r="K167" i="8"/>
  <c r="K159" i="8"/>
  <c r="K155" i="8"/>
  <c r="K151" i="8"/>
  <c r="K143" i="8"/>
  <c r="K139" i="8"/>
  <c r="K135" i="8"/>
  <c r="K127" i="8"/>
  <c r="K123" i="8"/>
  <c r="K119" i="8"/>
  <c r="K111" i="8"/>
  <c r="K107" i="8"/>
  <c r="K103" i="8"/>
  <c r="K95" i="8"/>
  <c r="K91" i="8"/>
  <c r="K87" i="8"/>
  <c r="K79" i="8"/>
  <c r="K75" i="8"/>
  <c r="K71" i="8"/>
  <c r="K63" i="8"/>
  <c r="K59" i="8"/>
  <c r="K55" i="8"/>
  <c r="K47" i="8"/>
  <c r="K43" i="8"/>
  <c r="K39" i="8"/>
  <c r="K31" i="8"/>
  <c r="K27" i="8"/>
  <c r="K23" i="8"/>
  <c r="K15" i="8"/>
  <c r="K11" i="8"/>
  <c r="K7" i="8"/>
  <c r="R45" i="8"/>
  <c r="R37" i="8"/>
  <c r="R33" i="8"/>
  <c r="R29" i="8"/>
  <c r="R21" i="8"/>
  <c r="R17" i="8"/>
  <c r="R13" i="8"/>
  <c r="R5" i="8"/>
  <c r="K173" i="8"/>
  <c r="K165" i="8"/>
  <c r="K161" i="8"/>
  <c r="K157" i="8"/>
  <c r="K149" i="8"/>
  <c r="K145" i="8"/>
  <c r="K141" i="8"/>
  <c r="K133" i="8"/>
  <c r="K129" i="8"/>
  <c r="K125" i="8"/>
  <c r="K117" i="8"/>
  <c r="K113" i="8"/>
  <c r="K109" i="8"/>
  <c r="K101" i="8"/>
  <c r="K97" i="8"/>
  <c r="K93" i="8"/>
  <c r="K85" i="8"/>
  <c r="K81" i="8"/>
  <c r="K77" i="8"/>
  <c r="K69" i="8"/>
  <c r="K65" i="8"/>
  <c r="K61" i="8"/>
  <c r="K53" i="8"/>
  <c r="K49" i="8"/>
  <c r="K45" i="8"/>
  <c r="K37" i="8"/>
  <c r="K33" i="8"/>
  <c r="K29" i="8"/>
  <c r="K21" i="8"/>
  <c r="K17" i="8"/>
  <c r="K13" i="8"/>
  <c r="K5" i="8"/>
  <c r="R50" i="8"/>
  <c r="R43" i="8"/>
  <c r="R39" i="8"/>
  <c r="R35" i="8"/>
  <c r="R27" i="8"/>
  <c r="R23" i="8"/>
  <c r="R19" i="8"/>
  <c r="R11" i="8"/>
  <c r="R7" i="8"/>
  <c r="R3" i="8"/>
  <c r="K160" i="5"/>
  <c r="K148" i="5"/>
  <c r="K140" i="5"/>
  <c r="K112" i="5"/>
  <c r="K169" i="5"/>
  <c r="K153" i="5"/>
  <c r="K137" i="5"/>
  <c r="K121" i="5"/>
  <c r="K105" i="5"/>
  <c r="K90" i="5"/>
  <c r="K75" i="5"/>
  <c r="K59" i="5"/>
  <c r="K43" i="5"/>
  <c r="K16" i="5"/>
  <c r="K156" i="5"/>
  <c r="K144" i="5"/>
  <c r="K132" i="5"/>
  <c r="K116" i="5"/>
  <c r="K101" i="5"/>
  <c r="K89" i="5"/>
  <c r="K74" i="5"/>
  <c r="K54" i="5"/>
  <c r="K38" i="5"/>
  <c r="K23" i="5"/>
  <c r="K11" i="5"/>
  <c r="K161" i="5"/>
  <c r="K145" i="5"/>
  <c r="K129" i="5"/>
  <c r="K113" i="5"/>
  <c r="K98" i="5"/>
  <c r="K82" i="5"/>
  <c r="K67" i="5"/>
  <c r="K51" i="5"/>
  <c r="K36" i="5"/>
  <c r="K28" i="5"/>
  <c r="K12" i="5"/>
  <c r="K174" i="5"/>
  <c r="K162" i="5"/>
  <c r="K150" i="5"/>
  <c r="K142" i="5"/>
  <c r="K130" i="5"/>
  <c r="K118" i="5"/>
  <c r="K114" i="5"/>
  <c r="K95" i="5"/>
  <c r="K79" i="5"/>
  <c r="K68" i="5"/>
  <c r="K56" i="5"/>
  <c r="K48" i="5"/>
  <c r="K25" i="5"/>
  <c r="K21" i="5"/>
  <c r="K9" i="5"/>
  <c r="K164" i="5"/>
  <c r="K128" i="5"/>
  <c r="K124" i="5"/>
  <c r="K108" i="5"/>
  <c r="K93" i="5"/>
  <c r="K78" i="5"/>
  <c r="K62" i="5"/>
  <c r="K46" i="5"/>
  <c r="K31" i="5"/>
  <c r="K173" i="5"/>
  <c r="K157" i="5"/>
  <c r="K141" i="5"/>
  <c r="K125" i="5"/>
  <c r="K109" i="5"/>
  <c r="K94" i="5"/>
  <c r="K63" i="5"/>
  <c r="K47" i="5"/>
  <c r="K32" i="5"/>
  <c r="K20" i="5"/>
  <c r="K4" i="5"/>
  <c r="K166" i="5"/>
  <c r="K158" i="5"/>
  <c r="K146" i="5"/>
  <c r="K134" i="5"/>
  <c r="K126" i="5"/>
  <c r="K110" i="5"/>
  <c r="K99" i="5"/>
  <c r="K87" i="5"/>
  <c r="K83" i="5"/>
  <c r="K72" i="5"/>
  <c r="K64" i="5"/>
  <c r="K52" i="5"/>
  <c r="K40" i="5"/>
  <c r="K33" i="5"/>
  <c r="K17" i="5"/>
  <c r="K5" i="5"/>
  <c r="K168" i="5"/>
  <c r="K152" i="5"/>
  <c r="K136" i="5"/>
  <c r="K120" i="5"/>
  <c r="K104" i="5"/>
  <c r="K85" i="5"/>
  <c r="K70" i="5"/>
  <c r="K58" i="5"/>
  <c r="K42" i="5"/>
  <c r="K27" i="5"/>
  <c r="K15" i="5"/>
  <c r="K7" i="5"/>
  <c r="K71" i="5"/>
  <c r="K55" i="5"/>
  <c r="K39" i="5"/>
  <c r="K24" i="5"/>
  <c r="K8" i="5"/>
  <c r="K174" i="8"/>
  <c r="K158" i="8"/>
  <c r="K142" i="8"/>
  <c r="K126" i="8"/>
  <c r="K110" i="8"/>
  <c r="K94" i="8"/>
  <c r="K78" i="8"/>
  <c r="K62" i="8"/>
  <c r="K46" i="8"/>
  <c r="K30" i="8"/>
  <c r="K14" i="8"/>
  <c r="R36" i="8"/>
  <c r="R20" i="8"/>
  <c r="R4" i="8"/>
  <c r="K164" i="7"/>
  <c r="K148" i="7"/>
  <c r="K132" i="7"/>
  <c r="K116" i="7"/>
  <c r="K100" i="7"/>
  <c r="K84" i="7"/>
  <c r="K68" i="7"/>
  <c r="K52" i="7"/>
  <c r="K36" i="7"/>
  <c r="K20" i="7"/>
  <c r="K4" i="7"/>
  <c r="R42" i="7"/>
  <c r="R26" i="7"/>
  <c r="R10" i="7"/>
  <c r="K161" i="7"/>
  <c r="K133" i="7"/>
  <c r="K125" i="7"/>
  <c r="K97" i="7"/>
  <c r="K69" i="7"/>
  <c r="K61" i="7"/>
  <c r="K33" i="7"/>
  <c r="K5" i="7"/>
  <c r="R23" i="7"/>
  <c r="R2" i="7"/>
  <c r="K165" i="5"/>
  <c r="K133" i="5"/>
  <c r="K117" i="5"/>
  <c r="K170" i="5"/>
  <c r="K154" i="5"/>
  <c r="K138" i="5"/>
  <c r="K122" i="5"/>
  <c r="K106" i="5"/>
  <c r="K91" i="5"/>
  <c r="K76" i="5"/>
  <c r="K60" i="5"/>
  <c r="K44" i="5"/>
  <c r="K29" i="5"/>
  <c r="K13" i="5"/>
  <c r="K163" i="8"/>
  <c r="K147" i="8"/>
  <c r="K131" i="8"/>
  <c r="K115" i="8"/>
  <c r="K99" i="8"/>
  <c r="K83" i="8"/>
  <c r="K67" i="8"/>
  <c r="K51" i="8"/>
  <c r="K35" i="8"/>
  <c r="K19" i="8"/>
  <c r="K3" i="8"/>
  <c r="R41" i="8"/>
  <c r="R25" i="8"/>
  <c r="R9" i="8"/>
  <c r="K169" i="7"/>
  <c r="K153" i="7"/>
  <c r="K137" i="7"/>
  <c r="K121" i="7"/>
  <c r="K105" i="7"/>
  <c r="K89" i="7"/>
  <c r="K73" i="7"/>
  <c r="K57" i="7"/>
  <c r="K41" i="7"/>
  <c r="K25" i="7"/>
  <c r="K9" i="7"/>
  <c r="J176" i="7"/>
  <c r="Q51" i="7"/>
  <c r="R47" i="7"/>
  <c r="R31" i="7"/>
  <c r="R15" i="7"/>
  <c r="R1" i="8"/>
  <c r="K1" i="5"/>
  <c r="K149" i="5"/>
  <c r="K102" i="5"/>
  <c r="K86" i="5"/>
  <c r="K175" i="5"/>
  <c r="K171" i="5"/>
  <c r="K167" i="5"/>
  <c r="K163" i="5"/>
  <c r="K159" i="5"/>
  <c r="K155" i="5"/>
  <c r="K151" i="5"/>
  <c r="K147" i="5"/>
  <c r="K143" i="5"/>
  <c r="K139" i="5"/>
  <c r="K135" i="5"/>
  <c r="K131" i="5"/>
  <c r="K127" i="5"/>
  <c r="K123" i="5"/>
  <c r="K119" i="5"/>
  <c r="K115" i="5"/>
  <c r="K111" i="5"/>
  <c r="K107" i="5"/>
  <c r="K103" i="5"/>
  <c r="K100" i="5"/>
  <c r="K96" i="5"/>
  <c r="K92" i="5"/>
  <c r="K88" i="5"/>
  <c r="K84" i="5"/>
  <c r="K80" i="5"/>
  <c r="K77" i="5"/>
  <c r="K73" i="5"/>
  <c r="K69" i="5"/>
  <c r="K65" i="5"/>
  <c r="K61" i="5"/>
  <c r="K57" i="5"/>
  <c r="K53" i="5"/>
  <c r="K49" i="5"/>
  <c r="K45" i="5"/>
  <c r="K41" i="5"/>
  <c r="K37" i="5"/>
  <c r="K34" i="5"/>
  <c r="K30" i="5"/>
  <c r="K26" i="5"/>
  <c r="K22" i="5"/>
  <c r="K18" i="5"/>
  <c r="K14" i="5"/>
  <c r="K10" i="5"/>
  <c r="K6" i="5"/>
  <c r="K2" i="5"/>
  <c r="K172" i="8"/>
  <c r="K168" i="8"/>
  <c r="K164" i="8"/>
  <c r="K160" i="8"/>
  <c r="K156" i="8"/>
  <c r="K152" i="8"/>
  <c r="K148" i="8"/>
  <c r="K144" i="8"/>
  <c r="K140" i="8"/>
  <c r="K136" i="8"/>
  <c r="K132" i="8"/>
  <c r="K128" i="8"/>
  <c r="K124" i="8"/>
  <c r="K120" i="8"/>
  <c r="K116" i="8"/>
  <c r="K112" i="8"/>
  <c r="K108" i="8"/>
  <c r="K104" i="8"/>
  <c r="K100" i="8"/>
  <c r="K96" i="8"/>
  <c r="K92" i="8"/>
  <c r="K88" i="8"/>
  <c r="K84" i="8"/>
  <c r="K80" i="8"/>
  <c r="K76" i="8"/>
  <c r="K72" i="8"/>
  <c r="K68" i="8"/>
  <c r="K64" i="8"/>
  <c r="K60" i="8"/>
  <c r="K56" i="8"/>
  <c r="K52" i="8"/>
  <c r="K48" i="8"/>
  <c r="K44" i="8"/>
  <c r="K40" i="8"/>
  <c r="K36" i="8"/>
  <c r="K32" i="8"/>
  <c r="K28" i="8"/>
  <c r="K24" i="8"/>
  <c r="K20" i="8"/>
  <c r="K16" i="8"/>
  <c r="K12" i="8"/>
  <c r="K8" i="8"/>
  <c r="K4" i="8"/>
  <c r="R49" i="8"/>
  <c r="R46" i="8"/>
  <c r="R42" i="8"/>
  <c r="R38" i="8"/>
  <c r="R34" i="8"/>
  <c r="R30" i="8"/>
  <c r="R26" i="8"/>
  <c r="R22" i="8"/>
  <c r="R18" i="8"/>
  <c r="R14" i="8"/>
  <c r="R10" i="8"/>
  <c r="R6" i="8"/>
  <c r="R2" i="8"/>
  <c r="K1" i="7"/>
  <c r="K174" i="7"/>
  <c r="K170" i="7"/>
  <c r="K166" i="7"/>
  <c r="K162" i="7"/>
  <c r="K158" i="7"/>
  <c r="K154" i="7"/>
  <c r="K150" i="7"/>
  <c r="K146" i="7"/>
  <c r="K142" i="7"/>
  <c r="K138" i="7"/>
  <c r="K134" i="7"/>
  <c r="K130" i="7"/>
  <c r="K126" i="7"/>
  <c r="K122" i="7"/>
  <c r="K118" i="7"/>
  <c r="K114" i="7"/>
  <c r="K110" i="7"/>
  <c r="K106" i="7"/>
  <c r="K102" i="7"/>
  <c r="K98" i="7"/>
  <c r="K94" i="7"/>
  <c r="K90" i="7"/>
  <c r="K86" i="7"/>
  <c r="K82" i="7"/>
  <c r="K78" i="7"/>
  <c r="K74" i="7"/>
  <c r="K70" i="7"/>
  <c r="K66" i="7"/>
  <c r="K62" i="7"/>
  <c r="K58" i="7"/>
  <c r="K54" i="7"/>
  <c r="K50" i="7"/>
  <c r="K46" i="7"/>
  <c r="K42" i="7"/>
  <c r="K38" i="7"/>
  <c r="K34" i="7"/>
  <c r="K30" i="7"/>
  <c r="K26" i="7"/>
  <c r="K22" i="7"/>
  <c r="K18" i="7"/>
  <c r="K14" i="7"/>
  <c r="K10" i="7"/>
  <c r="K6" i="7"/>
  <c r="K2" i="7"/>
  <c r="R48" i="7"/>
  <c r="R44" i="7"/>
  <c r="R40" i="7"/>
  <c r="R36" i="7"/>
  <c r="R32" i="7"/>
  <c r="R28" i="7"/>
  <c r="R24" i="7"/>
  <c r="R20" i="7"/>
  <c r="R16" i="7"/>
  <c r="R12" i="7"/>
  <c r="R8" i="7"/>
  <c r="R4" i="7"/>
  <c r="R1" i="7"/>
  <c r="K97" i="5"/>
  <c r="K81" i="5"/>
  <c r="K66" i="5"/>
  <c r="K50" i="5"/>
  <c r="K35" i="5"/>
  <c r="K19" i="5"/>
  <c r="K3" i="5"/>
  <c r="K169" i="8"/>
  <c r="K153" i="8"/>
  <c r="K137" i="8"/>
  <c r="K121" i="8"/>
  <c r="K105" i="8"/>
  <c r="K89" i="8"/>
  <c r="K73" i="8"/>
  <c r="K57" i="8"/>
  <c r="K41" i="8"/>
  <c r="K25" i="8"/>
  <c r="K9" i="8"/>
  <c r="R47" i="8"/>
  <c r="R31" i="8"/>
  <c r="R15" i="8"/>
  <c r="K175" i="7"/>
  <c r="K159" i="7"/>
  <c r="K143" i="7"/>
  <c r="K127" i="7"/>
  <c r="K111" i="7"/>
  <c r="K95" i="7"/>
  <c r="K79" i="7"/>
  <c r="K63" i="7"/>
  <c r="K47" i="7"/>
  <c r="K31" i="7"/>
  <c r="K15" i="7"/>
  <c r="R37" i="7"/>
  <c r="R21" i="7"/>
  <c r="R5" i="7"/>
  <c r="K173" i="7"/>
  <c r="K145" i="7"/>
  <c r="K117" i="7"/>
  <c r="K109" i="7"/>
  <c r="K81" i="7"/>
  <c r="K53" i="7"/>
  <c r="K45" i="7"/>
  <c r="K17" i="7"/>
  <c r="R43" i="7"/>
  <c r="R35" i="7"/>
  <c r="R51" i="4" l="1"/>
  <c r="D89" i="4"/>
</calcChain>
</file>

<file path=xl/sharedStrings.xml><?xml version="1.0" encoding="utf-8"?>
<sst xmlns="http://schemas.openxmlformats.org/spreadsheetml/2006/main" count="37326" uniqueCount="857">
  <si>
    <t>Table P151a: District planning authorities' performance - speed of major development decisions</t>
  </si>
  <si>
    <t>England, January 2014 to December 2015</t>
  </si>
  <si>
    <t>ONS name</t>
  </si>
  <si>
    <r>
      <t>Old Oak and Park Royal Development Corporation</t>
    </r>
    <r>
      <rPr>
        <vertAlign val="superscript"/>
        <sz val="10"/>
        <rFont val="Arial"/>
        <family val="2"/>
      </rPr>
      <t>4</t>
    </r>
  </si>
  <si>
    <r>
      <t>Ebbsfleet Development Corporation</t>
    </r>
    <r>
      <rPr>
        <vertAlign val="superscript"/>
        <sz val="10"/>
        <rFont val="Arial"/>
        <family val="2"/>
      </rPr>
      <t>5</t>
    </r>
  </si>
  <si>
    <t>Isles of Scilly</t>
  </si>
  <si>
    <t>Exmoor National Park</t>
  </si>
  <si>
    <t>Three Rivers</t>
  </si>
  <si>
    <t>Bury</t>
  </si>
  <si>
    <t>Coventry</t>
  </si>
  <si>
    <t>Cannock Chase</t>
  </si>
  <si>
    <t>Rotherham</t>
  </si>
  <si>
    <t>Tandridge</t>
  </si>
  <si>
    <t>Haringey</t>
  </si>
  <si>
    <t>Kingston upon Thames</t>
  </si>
  <si>
    <t>Epping Forest</t>
  </si>
  <si>
    <t>Chiltern</t>
  </si>
  <si>
    <t>Hartlepool</t>
  </si>
  <si>
    <t>South Norfolk</t>
  </si>
  <si>
    <t>St. Helens</t>
  </si>
  <si>
    <t>Barking and Dagenham</t>
  </si>
  <si>
    <t>Warrington</t>
  </si>
  <si>
    <t>Sedgemoor</t>
  </si>
  <si>
    <t>Warwick</t>
  </si>
  <si>
    <t>Stevenage</t>
  </si>
  <si>
    <t>Purbeck</t>
  </si>
  <si>
    <t>Adur</t>
  </si>
  <si>
    <t>Norwich</t>
  </si>
  <si>
    <t>Waverley</t>
  </si>
  <si>
    <t>Stockton-on-Tees</t>
  </si>
  <si>
    <t>Gateshead</t>
  </si>
  <si>
    <t>Mansfield</t>
  </si>
  <si>
    <t>Hillingdon</t>
  </si>
  <si>
    <t>Leeds</t>
  </si>
  <si>
    <t>Oadby and Wigston</t>
  </si>
  <si>
    <t>Cornwall</t>
  </si>
  <si>
    <t>Surrey Heath</t>
  </si>
  <si>
    <t>North Warwickshire</t>
  </si>
  <si>
    <t>Cambridge</t>
  </si>
  <si>
    <t>Nottingham</t>
  </si>
  <si>
    <t>Lewisham</t>
  </si>
  <si>
    <t>Rochdale</t>
  </si>
  <si>
    <t>South Bucks</t>
  </si>
  <si>
    <t>Waltham Forest</t>
  </si>
  <si>
    <t>Plymouth</t>
  </si>
  <si>
    <t>Wealden</t>
  </si>
  <si>
    <t>Dartmoor National Park</t>
  </si>
  <si>
    <t>Cherwell</t>
  </si>
  <si>
    <t>Greenwich</t>
  </si>
  <si>
    <t>Rutland</t>
  </si>
  <si>
    <t>Salford</t>
  </si>
  <si>
    <t>South Kesteven</t>
  </si>
  <si>
    <t>Richmondshire</t>
  </si>
  <si>
    <t>Sevenoaks</t>
  </si>
  <si>
    <t>Derby</t>
  </si>
  <si>
    <t>New Forest National Park</t>
  </si>
  <si>
    <t>Erewash</t>
  </si>
  <si>
    <t>Walsall</t>
  </si>
  <si>
    <t>Hastings</t>
  </si>
  <si>
    <t>Newark and Sherwood</t>
  </si>
  <si>
    <t>South Hams</t>
  </si>
  <si>
    <t>Lichfield</t>
  </si>
  <si>
    <t>Lambeth</t>
  </si>
  <si>
    <t>Eastleigh</t>
  </si>
  <si>
    <t>Kensington and Chelsea</t>
  </si>
  <si>
    <t>Rugby</t>
  </si>
  <si>
    <t>Worcester</t>
  </si>
  <si>
    <t>Rushmoor</t>
  </si>
  <si>
    <t>Newham</t>
  </si>
  <si>
    <t>Poole</t>
  </si>
  <si>
    <t>London Legacy Development Corporation</t>
  </si>
  <si>
    <t>Chichester</t>
  </si>
  <si>
    <t>South Northamptonshire</t>
  </si>
  <si>
    <t>Bassetlaw</t>
  </si>
  <si>
    <t>Birmingham</t>
  </si>
  <si>
    <t>Blaby</t>
  </si>
  <si>
    <t>Tunbridge Wells</t>
  </si>
  <si>
    <t>Harrow</t>
  </si>
  <si>
    <t>Canterbury</t>
  </si>
  <si>
    <t>Great Yarmouth</t>
  </si>
  <si>
    <t>Cotswold</t>
  </si>
  <si>
    <t>Barnsley</t>
  </si>
  <si>
    <t>North East Lincolnshire</t>
  </si>
  <si>
    <t>Dudley</t>
  </si>
  <si>
    <t>Runnymede</t>
  </si>
  <si>
    <t>East Staffordshire</t>
  </si>
  <si>
    <t>Mid Sussex</t>
  </si>
  <si>
    <t>Tonbridge and Malling</t>
  </si>
  <si>
    <t>Peak National Park</t>
  </si>
  <si>
    <t>Spelthorne</t>
  </si>
  <si>
    <t>Trafford</t>
  </si>
  <si>
    <t>Northampton</t>
  </si>
  <si>
    <t>South Derbyshire</t>
  </si>
  <si>
    <t>Havering</t>
  </si>
  <si>
    <t>Bournemouth</t>
  </si>
  <si>
    <t>Southend-on-Sea</t>
  </si>
  <si>
    <t>Bradford</t>
  </si>
  <si>
    <t>Mole Valley</t>
  </si>
  <si>
    <t>Sutton</t>
  </si>
  <si>
    <t>South Tyneside</t>
  </si>
  <si>
    <t>Colchester</t>
  </si>
  <si>
    <t>West Devon</t>
  </si>
  <si>
    <t>Watford</t>
  </si>
  <si>
    <t>Newcastle upon Tyne</t>
  </si>
  <si>
    <t>Calderdale</t>
  </si>
  <si>
    <t>East Northamptonshire</t>
  </si>
  <si>
    <t>Sunderland</t>
  </si>
  <si>
    <t>Sheffield</t>
  </si>
  <si>
    <t>Islington</t>
  </si>
  <si>
    <t>Havant</t>
  </si>
  <si>
    <t>Southwark</t>
  </si>
  <si>
    <t>Kirklees</t>
  </si>
  <si>
    <t>Scarborough</t>
  </si>
  <si>
    <t>Darlington</t>
  </si>
  <si>
    <t>Peterborough</t>
  </si>
  <si>
    <t>Doncaster</t>
  </si>
  <si>
    <t>Wiltshire</t>
  </si>
  <si>
    <t>North West Leicestershire</t>
  </si>
  <si>
    <t>Medway</t>
  </si>
  <si>
    <t>Broadland</t>
  </si>
  <si>
    <t>Bracknell Forest</t>
  </si>
  <si>
    <t>Guildford</t>
  </si>
  <si>
    <t>Kettering</t>
  </si>
  <si>
    <t>Chelmsford</t>
  </si>
  <si>
    <t>Tamworth</t>
  </si>
  <si>
    <t>Worthing</t>
  </si>
  <si>
    <t>West Lancashire</t>
  </si>
  <si>
    <t>Harlow</t>
  </si>
  <si>
    <t>Barnet</t>
  </si>
  <si>
    <t>Fenland</t>
  </si>
  <si>
    <t>Gravesham</t>
  </si>
  <si>
    <t>Harborough</t>
  </si>
  <si>
    <t>Welwyn Hatfield</t>
  </si>
  <si>
    <t>Teignbridge</t>
  </si>
  <si>
    <t>Vale of White Horse</t>
  </si>
  <si>
    <t>Gedling</t>
  </si>
  <si>
    <t>Yorkshire Dales National Park</t>
  </si>
  <si>
    <t>Malvern Hills</t>
  </si>
  <si>
    <t>Eden</t>
  </si>
  <si>
    <t>King's Lynn and West Norfolk</t>
  </si>
  <si>
    <t>Stratford-on-Avon</t>
  </si>
  <si>
    <t>Bolton</t>
  </si>
  <si>
    <t>Elmbridge</t>
  </si>
  <si>
    <t>Halton</t>
  </si>
  <si>
    <t>Sandwell</t>
  </si>
  <si>
    <t>North Norfolk</t>
  </si>
  <si>
    <t>Knowsley</t>
  </si>
  <si>
    <t>Oldham</t>
  </si>
  <si>
    <t>Craven</t>
  </si>
  <si>
    <t>Redbridge</t>
  </si>
  <si>
    <t>Torbay</t>
  </si>
  <si>
    <t>Mid Devon</t>
  </si>
  <si>
    <t>Winchester</t>
  </si>
  <si>
    <t>North Devon</t>
  </si>
  <si>
    <t>Hambleton</t>
  </si>
  <si>
    <t>Bolsover</t>
  </si>
  <si>
    <t>Broads Authority</t>
  </si>
  <si>
    <t>Taunton Deane</t>
  </si>
  <si>
    <t>Westminster</t>
  </si>
  <si>
    <t>Gosport</t>
  </si>
  <si>
    <t>Telford and Wrekin</t>
  </si>
  <si>
    <t>Wyre Forest</t>
  </si>
  <si>
    <t>Portsmouth</t>
  </si>
  <si>
    <t>Horsham</t>
  </si>
  <si>
    <t>South Oxfordshire</t>
  </si>
  <si>
    <t>North Somerset</t>
  </si>
  <si>
    <t>Newcastle-under-Lyme</t>
  </si>
  <si>
    <t>Torridge</t>
  </si>
  <si>
    <t>Southampton</t>
  </si>
  <si>
    <t>Northumberland National Park</t>
  </si>
  <si>
    <t>South Lakeland</t>
  </si>
  <si>
    <t>Lancaster</t>
  </si>
  <si>
    <t>Thurrock</t>
  </si>
  <si>
    <t>East Cambridgeshire</t>
  </si>
  <si>
    <t>Derbyshire Dales</t>
  </si>
  <si>
    <t>Lake District National Park</t>
  </si>
  <si>
    <t>Mendip</t>
  </si>
  <si>
    <t>Wigan</t>
  </si>
  <si>
    <t>North East Derbyshire</t>
  </si>
  <si>
    <t>Wirral</t>
  </si>
  <si>
    <t>Swale</t>
  </si>
  <si>
    <t>Chorley</t>
  </si>
  <si>
    <t>Solihull</t>
  </si>
  <si>
    <t>Bedford</t>
  </si>
  <si>
    <t>Tower Hamlets</t>
  </si>
  <si>
    <t>North Tyneside</t>
  </si>
  <si>
    <t>Breckland</t>
  </si>
  <si>
    <t>Manchester</t>
  </si>
  <si>
    <t>Maidstone</t>
  </si>
  <si>
    <t>West Dorset</t>
  </si>
  <si>
    <t>Middlesbrough</t>
  </si>
  <si>
    <t>Eastbourne</t>
  </si>
  <si>
    <t>Harrogate</t>
  </si>
  <si>
    <t>Chesterfield</t>
  </si>
  <si>
    <t>Leicester</t>
  </si>
  <si>
    <t>Croydon</t>
  </si>
  <si>
    <t>Nuneaton and Bedworth</t>
  </si>
  <si>
    <t>West Berkshire</t>
  </si>
  <si>
    <t>Wolverhampton</t>
  </si>
  <si>
    <t>Maldon</t>
  </si>
  <si>
    <t>Cheshire West and Chester</t>
  </si>
  <si>
    <t>Forest of Dean</t>
  </si>
  <si>
    <t>Dacorum</t>
  </si>
  <si>
    <t>Ribble Valley</t>
  </si>
  <si>
    <t>Hyndburn</t>
  </si>
  <si>
    <t>Bexley</t>
  </si>
  <si>
    <t>South Ribble</t>
  </si>
  <si>
    <t>Wychavon</t>
  </si>
  <si>
    <t>Hinckley and Bosworth</t>
  </si>
  <si>
    <t>Rochford</t>
  </si>
  <si>
    <t>Weymouth and Portland</t>
  </si>
  <si>
    <t>Lincoln</t>
  </si>
  <si>
    <t>Hart</t>
  </si>
  <si>
    <t>Castle Point</t>
  </si>
  <si>
    <t>West Somerset</t>
  </si>
  <si>
    <t>Shropshire</t>
  </si>
  <si>
    <t>Charnwood</t>
  </si>
  <si>
    <t>Daventry</t>
  </si>
  <si>
    <t>Central Bedfordshire</t>
  </si>
  <si>
    <t>High Peak</t>
  </si>
  <si>
    <t>Stoke-on-Trent</t>
  </si>
  <si>
    <t>North Hertfordshire</t>
  </si>
  <si>
    <t>Epsom and Ewell</t>
  </si>
  <si>
    <t>Preston</t>
  </si>
  <si>
    <t>Basingstoke and Deane</t>
  </si>
  <si>
    <t>Fylde</t>
  </si>
  <si>
    <t>Reading</t>
  </si>
  <si>
    <t>Burnley</t>
  </si>
  <si>
    <t>Swindon</t>
  </si>
  <si>
    <t>Brentwood</t>
  </si>
  <si>
    <t>East Hertfordshire</t>
  </si>
  <si>
    <t>East Dorset</t>
  </si>
  <si>
    <t>York</t>
  </si>
  <si>
    <t>Tewkesbury</t>
  </si>
  <si>
    <t>Allerdale</t>
  </si>
  <si>
    <t>South Holland</t>
  </si>
  <si>
    <t>Hammersmith and Fulham</t>
  </si>
  <si>
    <t>North Kesteven</t>
  </si>
  <si>
    <t>Pendle</t>
  </si>
  <si>
    <t>New Forest</t>
  </si>
  <si>
    <t>Bristol, City of</t>
  </si>
  <si>
    <t>East Hampshire</t>
  </si>
  <si>
    <t>Dartford</t>
  </si>
  <si>
    <t>Enfield</t>
  </si>
  <si>
    <t>County Durham</t>
  </si>
  <si>
    <t>Reigate and Banstead</t>
  </si>
  <si>
    <t>Thanet</t>
  </si>
  <si>
    <t>South Somerset</t>
  </si>
  <si>
    <t>Wycombe</t>
  </si>
  <si>
    <t>Tendring</t>
  </si>
  <si>
    <t>Braintree</t>
  </si>
  <si>
    <t>Waveney</t>
  </si>
  <si>
    <t>Suffolk Coastal</t>
  </si>
  <si>
    <t>Amber Valley</t>
  </si>
  <si>
    <t>Bath and North East Somerset</t>
  </si>
  <si>
    <t>Dover</t>
  </si>
  <si>
    <t>Slough</t>
  </si>
  <si>
    <t>Woking</t>
  </si>
  <si>
    <t>Windsor and Maidenhead</t>
  </si>
  <si>
    <t>West Oxfordshire</t>
  </si>
  <si>
    <t>North Lincolnshire</t>
  </si>
  <si>
    <t>Lewes</t>
  </si>
  <si>
    <t>Wakefield</t>
  </si>
  <si>
    <t>North York Moors National Park</t>
  </si>
  <si>
    <t>Brighton and Hove</t>
  </si>
  <si>
    <t>Corby</t>
  </si>
  <si>
    <t>Barrow-in-Furness</t>
  </si>
  <si>
    <t>Broxbourne</t>
  </si>
  <si>
    <t>Babergh</t>
  </si>
  <si>
    <t>Christchurch</t>
  </si>
  <si>
    <t>St Edmundsbury</t>
  </si>
  <si>
    <t>Hackney</t>
  </si>
  <si>
    <t>Wokingham</t>
  </si>
  <si>
    <t>Selby</t>
  </si>
  <si>
    <t>Oxford</t>
  </si>
  <si>
    <t>Stafford</t>
  </si>
  <si>
    <t>Northumberland</t>
  </si>
  <si>
    <t>Hertsmere</t>
  </si>
  <si>
    <t>Redditch</t>
  </si>
  <si>
    <t>East Riding of Yorkshire</t>
  </si>
  <si>
    <t>Aylesbury Vale</t>
  </si>
  <si>
    <t>Forest Heath</t>
  </si>
  <si>
    <t>Kingston upon Hull, City of</t>
  </si>
  <si>
    <t>Stockport</t>
  </si>
  <si>
    <t>South Gloucestershire</t>
  </si>
  <si>
    <t>Hounslow</t>
  </si>
  <si>
    <t>Richmond upon Thames</t>
  </si>
  <si>
    <t>Huntingdonshire</t>
  </si>
  <si>
    <t>Bromsgrove</t>
  </si>
  <si>
    <t>Exeter</t>
  </si>
  <si>
    <t>Mid Suffolk</t>
  </si>
  <si>
    <t>Liverpool</t>
  </si>
  <si>
    <t>St Albans</t>
  </si>
  <si>
    <t>Milton Keynes</t>
  </si>
  <si>
    <t>Wyre</t>
  </si>
  <si>
    <t>Ashfield</t>
  </si>
  <si>
    <t>Boston</t>
  </si>
  <si>
    <t>Ealing</t>
  </si>
  <si>
    <t>Broxtowe</t>
  </si>
  <si>
    <t>Herefordshire, County of</t>
  </si>
  <si>
    <t>Rushcliffe</t>
  </si>
  <si>
    <t>Brent</t>
  </si>
  <si>
    <t>South Staffordshire</t>
  </si>
  <si>
    <t>Cheshire East</t>
  </si>
  <si>
    <t>Uttlesford</t>
  </si>
  <si>
    <t>Arun</t>
  </si>
  <si>
    <t>Bromley</t>
  </si>
  <si>
    <t>South Downs National Park</t>
  </si>
  <si>
    <t>Isle Of Wight</t>
  </si>
  <si>
    <t>Blackpool</t>
  </si>
  <si>
    <t>Luton</t>
  </si>
  <si>
    <t>Crawley</t>
  </si>
  <si>
    <t>Ashford</t>
  </si>
  <si>
    <t>East Devon</t>
  </si>
  <si>
    <t>Wandsworth</t>
  </si>
  <si>
    <t>Rossendale</t>
  </si>
  <si>
    <t>Test Valley</t>
  </si>
  <si>
    <t>Copeland</t>
  </si>
  <si>
    <t>City of London</t>
  </si>
  <si>
    <t>West Lindsey</t>
  </si>
  <si>
    <t>East Lindsey</t>
  </si>
  <si>
    <t>Wellingborough</t>
  </si>
  <si>
    <t>Basildon</t>
  </si>
  <si>
    <t>Stroud</t>
  </si>
  <si>
    <t>North Dorset</t>
  </si>
  <si>
    <t>Sefton</t>
  </si>
  <si>
    <t>Carlisle</t>
  </si>
  <si>
    <t>Melton</t>
  </si>
  <si>
    <t>South Cambridgeshire</t>
  </si>
  <si>
    <t>Staffordshire Moorlands</t>
  </si>
  <si>
    <r>
      <t>Number /</t>
    </r>
    <r>
      <rPr>
        <i/>
        <sz val="10"/>
        <rFont val="Arial"/>
        <family val="2"/>
      </rPr>
      <t xml:space="preserve"> Percentage</t>
    </r>
  </si>
  <si>
    <t>% within 13 weeks or within agreed time with penalty for missing data</t>
  </si>
  <si>
    <t>~</t>
  </si>
  <si>
    <t>.</t>
  </si>
  <si>
    <t>Table P151b: 'County matters' planning authorities' performance - speed of major development decisions</t>
  </si>
  <si>
    <t>ONS Name</t>
  </si>
  <si>
    <r>
      <t>Ebbsfleet Development Corporation</t>
    </r>
    <r>
      <rPr>
        <vertAlign val="superscript"/>
        <sz val="10"/>
        <rFont val="Arial"/>
        <family val="2"/>
      </rPr>
      <t>3</t>
    </r>
  </si>
  <si>
    <t>Blackburn with Darwen</t>
  </si>
  <si>
    <t>Camden</t>
  </si>
  <si>
    <t>Merton</t>
  </si>
  <si>
    <t>Tameside</t>
  </si>
  <si>
    <t>Hertfordshire</t>
  </si>
  <si>
    <t>Kent</t>
  </si>
  <si>
    <t>Wiltshire_UA</t>
  </si>
  <si>
    <t>Staffordshire</t>
  </si>
  <si>
    <t>Leicestershire</t>
  </si>
  <si>
    <t>Lancashire</t>
  </si>
  <si>
    <t>Worcestershire</t>
  </si>
  <si>
    <t>Devon</t>
  </si>
  <si>
    <t>Cumbria</t>
  </si>
  <si>
    <t>West Sussex</t>
  </si>
  <si>
    <t>Northamptonshire</t>
  </si>
  <si>
    <t>Gloucestershire</t>
  </si>
  <si>
    <t>North Yorkshire</t>
  </si>
  <si>
    <t>East Sussex</t>
  </si>
  <si>
    <t>Derbyshire</t>
  </si>
  <si>
    <t>Lincolnshire</t>
  </si>
  <si>
    <t>Essex</t>
  </si>
  <si>
    <t>Oxfordshire</t>
  </si>
  <si>
    <t>Nottinghamshire</t>
  </si>
  <si>
    <r>
      <t>St. Helens</t>
    </r>
    <r>
      <rPr>
        <vertAlign val="superscript"/>
        <sz val="10"/>
        <rFont val="Arial"/>
        <family val="2"/>
      </rPr>
      <t>2</t>
    </r>
  </si>
  <si>
    <t>Hampshire</t>
  </si>
  <si>
    <t>Buckinghamshire</t>
  </si>
  <si>
    <r>
      <t>Gateshead</t>
    </r>
    <r>
      <rPr>
        <vertAlign val="superscript"/>
        <sz val="10"/>
        <rFont val="Arial"/>
        <family val="2"/>
      </rPr>
      <t>2</t>
    </r>
  </si>
  <si>
    <t>Surrey</t>
  </si>
  <si>
    <t>Norfolk</t>
  </si>
  <si>
    <t>Suffolk</t>
  </si>
  <si>
    <t>Warwickshire</t>
  </si>
  <si>
    <r>
      <t>South Downs National Park</t>
    </r>
    <r>
      <rPr>
        <vertAlign val="superscript"/>
        <sz val="10"/>
        <rFont val="Arial"/>
        <family val="2"/>
      </rPr>
      <t>2</t>
    </r>
  </si>
  <si>
    <t>Dorset</t>
  </si>
  <si>
    <t>% major decisions within 13 weeks and PPA, EoT or EIA decisions within agreed time with penalty for missing data</t>
  </si>
  <si>
    <t>-</t>
  </si>
  <si>
    <t>Table 152a: District Matters Planning Performance Table for Quality of decisions: January 2013 to December 2014</t>
  </si>
  <si>
    <t>Cheltenham</t>
  </si>
  <si>
    <t>Ipswich</t>
  </si>
  <si>
    <t>Peak District National Park</t>
  </si>
  <si>
    <t>Redcar and Cleveland</t>
  </si>
  <si>
    <t>Gloucester</t>
  </si>
  <si>
    <t>Rother</t>
  </si>
  <si>
    <t>Isle of Wight</t>
  </si>
  <si>
    <t>Ryedale</t>
  </si>
  <si>
    <t>The Broads Authority</t>
  </si>
  <si>
    <t>Fareham</t>
  </si>
  <si>
    <t>Quality of decisions (% overturned at appeal)</t>
  </si>
  <si>
    <t>Table 152b: County Matters Planning Performance Table for Quality of decisions: January 2013 to December 2014</t>
  </si>
  <si>
    <t>Cambridgeshire</t>
  </si>
  <si>
    <t>Somerset</t>
  </si>
  <si>
    <r>
      <t>Table P153: District planning authorities' performance - speed of minor and other development decisions</t>
    </r>
    <r>
      <rPr>
        <b/>
        <vertAlign val="superscript"/>
        <sz val="12"/>
        <color indexed="21"/>
        <rFont val="Arial"/>
        <family val="2"/>
      </rPr>
      <t>1</t>
    </r>
    <r>
      <rPr>
        <b/>
        <sz val="12"/>
        <color indexed="21"/>
        <rFont val="Arial"/>
        <family val="2"/>
      </rPr>
      <t xml:space="preserve"> </t>
    </r>
  </si>
  <si>
    <t>ONS code</t>
  </si>
  <si>
    <r>
      <t>Old Oak and Park Royal Development Corporation</t>
    </r>
    <r>
      <rPr>
        <vertAlign val="superscript"/>
        <sz val="10"/>
        <rFont val="Arial"/>
        <family val="2"/>
      </rPr>
      <t>6</t>
    </r>
  </si>
  <si>
    <r>
      <rPr>
        <sz val="10"/>
        <rFont val="Arial"/>
        <family val="2"/>
      </rPr>
      <t>Number</t>
    </r>
    <r>
      <rPr>
        <i/>
        <sz val="10"/>
        <rFont val="Arial"/>
        <family val="2"/>
      </rPr>
      <t xml:space="preserve"> / Percentage</t>
    </r>
  </si>
  <si>
    <t>% within 8 weeks or within agreed time with penalty for missing data</t>
  </si>
  <si>
    <t>Table 154: District Matters Planning Performance Table for Quality of minor and other development decisions: October 2012 to September 2014</t>
  </si>
  <si>
    <t>Quality of decisions (% overturned at appeal)**</t>
  </si>
  <si>
    <t>Predominantly Rural</t>
  </si>
  <si>
    <t>Predominantly Urban</t>
  </si>
  <si>
    <r>
      <t>South Downs National Park</t>
    </r>
    <r>
      <rPr>
        <vertAlign val="superscript"/>
        <sz val="10"/>
        <color theme="1"/>
        <rFont val="Arial"/>
        <family val="2"/>
      </rPr>
      <t>2</t>
    </r>
  </si>
  <si>
    <t>Planning Performance</t>
  </si>
  <si>
    <t>Speed and quality of decisions</t>
  </si>
  <si>
    <t>Select your authority here:</t>
  </si>
  <si>
    <t>Speed of major development decisions</t>
  </si>
  <si>
    <t>% within 13 weeks or within agreed time</t>
  </si>
  <si>
    <r>
      <t>England, April 2014 to March 2016</t>
    </r>
    <r>
      <rPr>
        <vertAlign val="superscript"/>
        <sz val="12"/>
        <color indexed="21"/>
        <rFont val="Arial"/>
        <family val="2"/>
      </rPr>
      <t>P</t>
    </r>
  </si>
  <si>
    <t>P Provisional</t>
  </si>
  <si>
    <t xml:space="preserve"> </t>
  </si>
  <si>
    <t>Source: General Development Control (District) PS1/PS2 returns</t>
  </si>
  <si>
    <t>e-mail: planning.statistics@communities.gsi.gov.uk</t>
  </si>
  <si>
    <t>Jun 16</t>
  </si>
  <si>
    <t>Sep 16</t>
  </si>
  <si>
    <t>Ebbsfleet Development Corporation</t>
  </si>
  <si>
    <t>Old Oak and Park Royal Development Corporation</t>
  </si>
  <si>
    <t>Exmoor Mational Park</t>
  </si>
  <si>
    <t>Northumberland Mational Park</t>
  </si>
  <si>
    <t>New Forest Mational Park</t>
  </si>
  <si>
    <t>Yorkshire Dales Mational Park</t>
  </si>
  <si>
    <t>Dartmoor Mational Park</t>
  </si>
  <si>
    <t>North York Moors Mational Park</t>
  </si>
  <si>
    <t>Peak Mational Park</t>
  </si>
  <si>
    <t>Lake District Mational Park</t>
  </si>
  <si>
    <r>
      <t>Somerset</t>
    </r>
    <r>
      <rPr>
        <vertAlign val="superscript"/>
        <sz val="10"/>
        <rFont val="Arial"/>
        <family val="2"/>
      </rPr>
      <t>2</t>
    </r>
  </si>
  <si>
    <r>
      <t>Cambridgeshire</t>
    </r>
    <r>
      <rPr>
        <vertAlign val="superscript"/>
        <sz val="10"/>
        <rFont val="Arial"/>
        <family val="2"/>
      </rPr>
      <t>2</t>
    </r>
  </si>
  <si>
    <t>..</t>
  </si>
  <si>
    <t>Source: General Development Control (County) CPS1/CPS2 returns</t>
  </si>
  <si>
    <r>
      <t xml:space="preserve">England,  July 2014 to June 2016 </t>
    </r>
    <r>
      <rPr>
        <vertAlign val="superscript"/>
        <sz val="11"/>
        <color indexed="21"/>
        <rFont val="Arial"/>
        <family val="2"/>
      </rPr>
      <t>P</t>
    </r>
  </si>
  <si>
    <t>Planning authority</t>
  </si>
  <si>
    <r>
      <t xml:space="preserve">Old Oak and Park Royal Development Corporation </t>
    </r>
    <r>
      <rPr>
        <vertAlign val="superscript"/>
        <sz val="10"/>
        <color indexed="8"/>
        <rFont val="Arial"/>
        <family val="2"/>
      </rPr>
      <t>3</t>
    </r>
  </si>
  <si>
    <r>
      <t xml:space="preserve">Ebbsfleet Development Corporation </t>
    </r>
    <r>
      <rPr>
        <vertAlign val="superscript"/>
        <sz val="10"/>
        <color indexed="8"/>
        <rFont val="Arial"/>
        <family val="2"/>
      </rPr>
      <t>4</t>
    </r>
  </si>
  <si>
    <t>Redcar &amp; Cleveland</t>
  </si>
  <si>
    <t>% within 13
weeks or
within agreed
time with
penalty for
missing data</t>
  </si>
  <si>
    <t>Dec 16</t>
  </si>
  <si>
    <r>
      <t xml:space="preserve">Ebbsfleet Development Corporation </t>
    </r>
    <r>
      <rPr>
        <vertAlign val="superscript"/>
        <sz val="10"/>
        <color indexed="8"/>
        <rFont val="Arial"/>
        <family val="2"/>
      </rPr>
      <t>2</t>
    </r>
  </si>
  <si>
    <t>Bristol</t>
  </si>
  <si>
    <t>Kingston upon Hull</t>
  </si>
  <si>
    <t>Herefordshire</t>
  </si>
  <si>
    <t>% major decisions
within 13 weeks and
PPA, EoT or EIA
decisions within agreed
time with penalty
for missing data</t>
  </si>
  <si>
    <r>
      <t>England, July 2014 to June 2016</t>
    </r>
    <r>
      <rPr>
        <vertAlign val="superscript"/>
        <sz val="12"/>
        <color indexed="21"/>
        <rFont val="Arial"/>
        <family val="2"/>
      </rPr>
      <t>P</t>
    </r>
  </si>
  <si>
    <r>
      <t xml:space="preserve">Old Oak and Park Royal Development Corporation </t>
    </r>
    <r>
      <rPr>
        <vertAlign val="superscript"/>
        <sz val="10"/>
        <color indexed="8"/>
        <rFont val="Arial"/>
        <family val="2"/>
      </rPr>
      <t>5</t>
    </r>
  </si>
  <si>
    <t>Ebbsfleet Development Corporation 2</t>
  </si>
  <si>
    <t>Old Oak and Park Royal Development Corporation 3</t>
  </si>
  <si>
    <t>Table P153: District planning authorities' performance - speed of non-major development decisions ¹</t>
  </si>
  <si>
    <r>
      <t xml:space="preserve">England, October 2014 to September 2016 </t>
    </r>
    <r>
      <rPr>
        <vertAlign val="superscript"/>
        <sz val="11"/>
        <color indexed="21"/>
        <rFont val="Arial"/>
        <family val="2"/>
      </rPr>
      <t>P</t>
    </r>
  </si>
  <si>
    <r>
      <t xml:space="preserve">Ebbsfleet Development Corporation </t>
    </r>
    <r>
      <rPr>
        <vertAlign val="superscript"/>
        <sz val="10"/>
        <color indexed="8"/>
        <rFont val="Arial"/>
        <family val="2"/>
      </rPr>
      <t>4,5</t>
    </r>
  </si>
  <si>
    <r>
      <t xml:space="preserve">Old Oak and Park Royal Development Corporation </t>
    </r>
    <r>
      <rPr>
        <vertAlign val="superscript"/>
        <sz val="10"/>
        <color indexed="8"/>
        <rFont val="Arial"/>
        <family val="2"/>
      </rPr>
      <t>4,6</t>
    </r>
  </si>
  <si>
    <r>
      <t xml:space="preserve">London Legacy Development Corporation </t>
    </r>
    <r>
      <rPr>
        <vertAlign val="superscript"/>
        <sz val="10"/>
        <color indexed="8"/>
        <rFont val="Arial"/>
        <family val="2"/>
      </rPr>
      <t>4</t>
    </r>
  </si>
  <si>
    <t>% within 8
weeks or
within agreed
time with
penalty for
missing data</t>
  </si>
  <si>
    <t>Mar 17</t>
  </si>
  <si>
    <r>
      <t>England, October 2014 to September 2016</t>
    </r>
    <r>
      <rPr>
        <vertAlign val="superscript"/>
        <sz val="11"/>
        <color indexed="21"/>
        <rFont val="Arial"/>
        <family val="2"/>
      </rPr>
      <t xml:space="preserve"> P</t>
    </r>
  </si>
  <si>
    <t>Number / Percentage</t>
  </si>
  <si>
    <r>
      <t xml:space="preserve">% major decisions
</t>
    </r>
    <r>
      <rPr>
        <sz val="8"/>
        <color indexed="8"/>
        <rFont val="Arial"/>
        <family val="2"/>
      </rPr>
      <t xml:space="preserve">within 13 weeks and
</t>
    </r>
    <r>
      <rPr>
        <sz val="8"/>
        <color indexed="8"/>
        <rFont val="Arial"/>
        <family val="2"/>
      </rPr>
      <t xml:space="preserve">PPA, EoT or EIA
</t>
    </r>
    <r>
      <rPr>
        <sz val="8"/>
        <color indexed="8"/>
        <rFont val="Arial"/>
        <family val="2"/>
      </rPr>
      <t xml:space="preserve">decisions within agreed
</t>
    </r>
    <r>
      <rPr>
        <sz val="8"/>
        <color indexed="8"/>
        <rFont val="Arial"/>
        <family val="2"/>
      </rPr>
      <t xml:space="preserve">time with penalty
</t>
    </r>
    <r>
      <rPr>
        <sz val="8"/>
        <color indexed="8"/>
        <rFont val="Arial"/>
        <family val="2"/>
      </rPr>
      <t>for missing data</t>
    </r>
  </si>
  <si>
    <r>
      <t xml:space="preserve">Ebbsfleet Development Corporation </t>
    </r>
    <r>
      <rPr>
        <vertAlign val="superscript"/>
        <sz val="10"/>
        <color indexed="8"/>
        <rFont val="Arial"/>
        <family val="2"/>
      </rPr>
      <t>3,4</t>
    </r>
  </si>
  <si>
    <r>
      <t xml:space="preserve">Old Oak and Park Royal Development Corporation </t>
    </r>
    <r>
      <rPr>
        <vertAlign val="superscript"/>
        <sz val="10"/>
        <color indexed="8"/>
        <rFont val="Arial"/>
        <family val="2"/>
      </rPr>
      <t>3,5</t>
    </r>
  </si>
  <si>
    <t>2</t>
  </si>
  <si>
    <r>
      <t xml:space="preserve">% within 13
</t>
    </r>
    <r>
      <rPr>
        <sz val="8"/>
        <color indexed="8"/>
        <rFont val="Arial"/>
        <family val="2"/>
      </rPr>
      <t xml:space="preserve">weeks or
</t>
    </r>
    <r>
      <rPr>
        <sz val="8"/>
        <color indexed="8"/>
        <rFont val="Arial"/>
        <family val="2"/>
      </rPr>
      <t xml:space="preserve">within agreed
</t>
    </r>
    <r>
      <rPr>
        <sz val="8"/>
        <color indexed="8"/>
        <rFont val="Arial"/>
        <family val="2"/>
      </rPr>
      <t xml:space="preserve">time with
</t>
    </r>
    <r>
      <rPr>
        <sz val="8"/>
        <color indexed="8"/>
        <rFont val="Arial"/>
        <family val="2"/>
      </rPr>
      <t xml:space="preserve">penalty for
</t>
    </r>
    <r>
      <rPr>
        <sz val="8"/>
        <color indexed="8"/>
        <rFont val="Arial"/>
        <family val="2"/>
      </rPr>
      <t>missing data</t>
    </r>
  </si>
  <si>
    <r>
      <t xml:space="preserve">Table P151a: District planning authorities' performance - speed of major development decisions </t>
    </r>
    <r>
      <rPr>
        <b/>
        <vertAlign val="superscript"/>
        <sz val="11.95"/>
        <color indexed="21"/>
        <rFont val="Arial"/>
        <family val="2"/>
      </rPr>
      <t>1</t>
    </r>
  </si>
  <si>
    <r>
      <t xml:space="preserve">England, October 2014 to December 2016 </t>
    </r>
    <r>
      <rPr>
        <vertAlign val="superscript"/>
        <sz val="11"/>
        <color indexed="21"/>
        <rFont val="Arial"/>
        <family val="2"/>
      </rPr>
      <t>P</t>
    </r>
  </si>
  <si>
    <t>P</t>
  </si>
  <si>
    <t>1</t>
  </si>
  <si>
    <t>Jun 17</t>
  </si>
  <si>
    <r>
      <t xml:space="preserve">Table P151b: 'County matters' planning authorities' performance - speed of major development decisions </t>
    </r>
    <r>
      <rPr>
        <b/>
        <vertAlign val="superscript"/>
        <sz val="11.95"/>
        <color indexed="21"/>
        <rFont val="Arial"/>
        <family val="2"/>
      </rPr>
      <t>1</t>
    </r>
  </si>
  <si>
    <r>
      <t>England, October 2014 to December 2016</t>
    </r>
    <r>
      <rPr>
        <vertAlign val="superscript"/>
        <sz val="11"/>
        <color indexed="21"/>
        <rFont val="Arial"/>
        <family val="2"/>
      </rPr>
      <t xml:space="preserve"> P</t>
    </r>
  </si>
  <si>
    <r>
      <t xml:space="preserve">Number / </t>
    </r>
    <r>
      <rPr>
        <i/>
        <sz val="10"/>
        <color indexed="8"/>
        <rFont val="Arial"/>
        <family val="2"/>
      </rPr>
      <t>Percentage</t>
    </r>
  </si>
  <si>
    <r>
      <t xml:space="preserve">Table P153: District planning authorities' performance - speed of non-major development decisions </t>
    </r>
    <r>
      <rPr>
        <b/>
        <vertAlign val="superscript"/>
        <sz val="11.95"/>
        <color indexed="21"/>
        <rFont val="Arial"/>
        <family val="2"/>
      </rPr>
      <t>1,2</t>
    </r>
  </si>
  <si>
    <r>
      <t xml:space="preserve">England, January to 2015 to December 2016 </t>
    </r>
    <r>
      <rPr>
        <vertAlign val="superscript"/>
        <sz val="11"/>
        <color indexed="21"/>
        <rFont val="Arial"/>
        <family val="2"/>
      </rPr>
      <t>P</t>
    </r>
  </si>
  <si>
    <r>
      <t xml:space="preserve">Ebbsfleet Development Corporation </t>
    </r>
    <r>
      <rPr>
        <vertAlign val="superscript"/>
        <sz val="10"/>
        <color indexed="8"/>
        <rFont val="Arial"/>
        <family val="2"/>
      </rPr>
      <t>5,6</t>
    </r>
  </si>
  <si>
    <r>
      <t xml:space="preserve">Old Oak and Park Royal Development Corporation </t>
    </r>
    <r>
      <rPr>
        <vertAlign val="superscript"/>
        <sz val="10"/>
        <color indexed="8"/>
        <rFont val="Arial"/>
        <family val="2"/>
      </rPr>
      <t>5,7</t>
    </r>
  </si>
  <si>
    <r>
      <t xml:space="preserve">London Legacy Development Corporation </t>
    </r>
    <r>
      <rPr>
        <vertAlign val="superscript"/>
        <sz val="10"/>
        <color indexed="8"/>
        <rFont val="Arial"/>
        <family val="2"/>
      </rPr>
      <t>5</t>
    </r>
  </si>
  <si>
    <r>
      <t xml:space="preserve">Table P153: District planning authorities' performance - speed of non-major development decisions </t>
    </r>
    <r>
      <rPr>
        <b/>
        <vertAlign val="superscript"/>
        <sz val="11.95"/>
        <color indexed="21"/>
        <rFont val="Arial"/>
        <family val="2"/>
      </rPr>
      <t>1</t>
    </r>
  </si>
  <si>
    <r>
      <t xml:space="preserve">England, April 2015 to March 2017 </t>
    </r>
    <r>
      <rPr>
        <vertAlign val="superscript"/>
        <sz val="11"/>
        <color indexed="21"/>
        <rFont val="Arial"/>
        <family val="2"/>
      </rPr>
      <t>P</t>
    </r>
  </si>
  <si>
    <r>
      <t>Old Oak and Park Royal Development Corporation</t>
    </r>
    <r>
      <rPr>
        <vertAlign val="superscript"/>
        <sz val="10"/>
        <color indexed="8"/>
        <rFont val="Arial"/>
        <family val="2"/>
      </rPr>
      <t xml:space="preserve"> 4,6</t>
    </r>
  </si>
  <si>
    <t>~ Local planning authority did not exist during the quarter.</t>
  </si>
  <si>
    <t>1 The data in the table cover minor developments, changes of use where the site area is less than one hectare and householder developments. These categories are subsequently described collectively as 'Minor and other developments' - see Explanatory Notes</t>
  </si>
  <si>
    <t>2 Excludes applications which are subject to Planning Performance Agreements, agreed Extensions of Time and Environmental Impact Assessments</t>
  </si>
  <si>
    <t>3 Also included in the 'Total minor and other development decisions' column.</t>
  </si>
  <si>
    <t>4 Ebbsfleet Development Corporation, London Legacy Development Corporation and Old Oak and Park Royal Development Corporation are exempt from designation under 62B (5) of the Town and Country Planning Act 1990. The relevant rows are shaded grey.</t>
  </si>
  <si>
    <t xml:space="preserve">5 Ebbsfleet Development Corporation was established in July 2015 and so has reported data for only seven quarters. </t>
  </si>
  <si>
    <t xml:space="preserve">6 Old Oak and Park Royal Development Corporation was established on 1 April 2015 and did not make a return for April to June 2015. Reported data are therefore included for only seven quarters, with imputed figures being included for April to June 2015. </t>
  </si>
  <si>
    <r>
      <t xml:space="preserve">London Legacy Development Corporation </t>
    </r>
    <r>
      <rPr>
        <vertAlign val="superscript"/>
        <sz val="10"/>
        <color indexed="8"/>
        <rFont val="Arial"/>
        <family val="2"/>
      </rPr>
      <t>3</t>
    </r>
  </si>
  <si>
    <t>~ Local planning authority did not exist during the quarter</t>
  </si>
  <si>
    <t xml:space="preserve">                                                                   </t>
  </si>
  <si>
    <t>1 Excludes applications which are subject to planning performance agreements, extensions of time or environmental impact assessments</t>
  </si>
  <si>
    <t>2 Also included in the total 'Major decisions' column.</t>
  </si>
  <si>
    <t>3 Ebbsfleet Development Corporation, London Legacy Development Corporation and Old Oak and Park Royal Development Corporation are exempt from designation under 62B (5) of the Town and Country Planning Act 1990. The relevant rows are shaded grey.</t>
  </si>
  <si>
    <t xml:space="preserve">4 Ebbsfleet Development Corporation was established in July 2015 and so has reported data for only seven quarters. </t>
  </si>
  <si>
    <t xml:space="preserve">5 Old Oak and Park Royal Development Corporation was established on 1 April 2015 and did not make a return for April to June 2015. Reported data are therefore included for only seven quarters, with imputed figures being included for April to June 2015. </t>
  </si>
  <si>
    <t>Sep 17</t>
  </si>
  <si>
    <r>
      <t>England, April 2015 to March 2017</t>
    </r>
    <r>
      <rPr>
        <vertAlign val="superscript"/>
        <sz val="11"/>
        <color indexed="21"/>
        <rFont val="Arial"/>
        <family val="2"/>
      </rPr>
      <t xml:space="preserve"> P</t>
    </r>
  </si>
  <si>
    <t>.. Quarter with non-return</t>
  </si>
  <si>
    <t>- No major applications received on which to make decisions</t>
  </si>
  <si>
    <t>2 Ebbsfleet Development Corporation, London Legacy Development Corporation and Old Oak and Park Royal Development Corporation are exempt from designation under 62B (5) of the Town and Country Planning Act 1990. The relevant rows are shaded grey.</t>
  </si>
  <si>
    <t xml:space="preserve">3 Ebbsfleet Development Corporation was established in July 2015 and so has reported data for only seven quarters. </t>
  </si>
  <si>
    <t xml:space="preserve">4 Old Oak and Park Royal Development Corporation was established on 1 April 2015 and did not make a return for April to June 2015, so data are included for only seven quarters. </t>
  </si>
  <si>
    <r>
      <t xml:space="preserve">England, July 2015 to June 2017 </t>
    </r>
    <r>
      <rPr>
        <vertAlign val="superscript"/>
        <sz val="11"/>
        <color indexed="21"/>
        <rFont val="Arial"/>
        <family val="2"/>
      </rPr>
      <t>P</t>
    </r>
  </si>
  <si>
    <t>England</t>
  </si>
  <si>
    <r>
      <t>Old Oak and Park Royal Development Corporation</t>
    </r>
    <r>
      <rPr>
        <vertAlign val="superscript"/>
        <sz val="10"/>
        <color indexed="8"/>
        <rFont val="Arial"/>
        <family val="2"/>
      </rPr>
      <t>3</t>
    </r>
  </si>
  <si>
    <r>
      <t>London Legacy Development Corporation</t>
    </r>
    <r>
      <rPr>
        <vertAlign val="superscript"/>
        <sz val="10"/>
        <color indexed="8"/>
        <rFont val="Arial"/>
        <family val="2"/>
      </rPr>
      <t>3</t>
    </r>
  </si>
  <si>
    <r>
      <t>Ebbsfleet Development Corporation</t>
    </r>
    <r>
      <rPr>
        <vertAlign val="superscript"/>
        <sz val="10"/>
        <color indexed="8"/>
        <rFont val="Arial"/>
        <family val="2"/>
      </rPr>
      <t>3</t>
    </r>
  </si>
  <si>
    <t>- No major decisions in the reporting period</t>
  </si>
  <si>
    <t>Dec 17</t>
  </si>
  <si>
    <r>
      <t>England, July 2015 to June 2017</t>
    </r>
    <r>
      <rPr>
        <vertAlign val="superscript"/>
        <sz val="11"/>
        <color indexed="21"/>
        <rFont val="Arial"/>
        <family val="2"/>
      </rPr>
      <t xml:space="preserve"> P</t>
    </r>
  </si>
  <si>
    <r>
      <t>Table P152a: District Matters Planning Performance Table for Quality of decisions: July 2014 to June 2016</t>
    </r>
    <r>
      <rPr>
        <b/>
        <vertAlign val="superscript"/>
        <sz val="12"/>
        <color rgb="FF009999"/>
        <rFont val="Arial"/>
        <family val="2"/>
      </rPr>
      <t>P</t>
    </r>
    <r>
      <rPr>
        <b/>
        <sz val="12"/>
        <color rgb="FF009999"/>
        <rFont val="Arial"/>
        <family val="2"/>
      </rPr>
      <t xml:space="preserve"> (Experimental Statistics)</t>
    </r>
  </si>
  <si>
    <r>
      <t>Ebbsfleet Development Corporation</t>
    </r>
    <r>
      <rPr>
        <vertAlign val="superscript"/>
        <sz val="10"/>
        <color theme="1"/>
        <rFont val="Arial"/>
        <family val="2"/>
      </rPr>
      <t>3</t>
    </r>
  </si>
  <si>
    <r>
      <t>Old Oak and Park Royal Development Corporation</t>
    </r>
    <r>
      <rPr>
        <vertAlign val="superscript"/>
        <sz val="10"/>
        <color theme="1"/>
        <rFont val="Arial"/>
        <family val="2"/>
      </rPr>
      <t>3</t>
    </r>
  </si>
  <si>
    <r>
      <t>London Legacy Development Corporation</t>
    </r>
    <r>
      <rPr>
        <vertAlign val="superscript"/>
        <sz val="10"/>
        <color theme="1"/>
        <rFont val="Arial"/>
        <family val="2"/>
      </rPr>
      <t>3</t>
    </r>
  </si>
  <si>
    <t>~ Local planning authority did not exist during one or more quarters in the assessment period</t>
  </si>
  <si>
    <r>
      <rPr>
        <vertAlign val="superscript"/>
        <sz val="8"/>
        <color theme="1"/>
        <rFont val="Arial"/>
        <family val="2"/>
      </rPr>
      <t>1</t>
    </r>
    <r>
      <rPr>
        <sz val="8"/>
        <color theme="1"/>
        <rFont val="Arial"/>
        <family val="2"/>
      </rPr>
      <t xml:space="preserve"> Includes only non-determined applications that were appealed against.</t>
    </r>
  </si>
  <si>
    <r>
      <rPr>
        <vertAlign val="superscript"/>
        <sz val="8"/>
        <color theme="1"/>
        <rFont val="Arial"/>
        <family val="2"/>
      </rPr>
      <t xml:space="preserve">2 </t>
    </r>
    <r>
      <rPr>
        <sz val="8"/>
        <color theme="1"/>
        <rFont val="Arial"/>
        <family val="2"/>
      </rPr>
      <t>Where the quality of decisions (% overturned at appeal) is 0.0%, this means less than 0.05%.</t>
    </r>
  </si>
  <si>
    <r>
      <rPr>
        <vertAlign val="superscript"/>
        <sz val="8"/>
        <color theme="1"/>
        <rFont val="Arial"/>
        <family val="2"/>
      </rPr>
      <t>3</t>
    </r>
    <r>
      <rPr>
        <sz val="8"/>
        <color theme="1"/>
        <rFont val="Arial"/>
        <family val="2"/>
      </rPr>
      <t xml:space="preserve"> Ebbsfleet Development Corporation, London Legacy Development Corporation and Old Oak and Park Royal Development Corporation are exempt from designation under 62B (5) of the Town and Country Planning Act 1990. The relevant rows are shaded grey.</t>
    </r>
  </si>
  <si>
    <r>
      <t>number /</t>
    </r>
    <r>
      <rPr>
        <i/>
        <sz val="10"/>
        <rFont val="Arial"/>
        <family val="2"/>
      </rPr>
      <t xml:space="preserve"> per cent</t>
    </r>
  </si>
  <si>
    <r>
      <t>24 months to end of June 2016</t>
    </r>
    <r>
      <rPr>
        <vertAlign val="superscript"/>
        <sz val="10"/>
        <color theme="1"/>
        <rFont val="Arial"/>
        <family val="2"/>
      </rPr>
      <t>P</t>
    </r>
  </si>
  <si>
    <r>
      <t>Quality of decisions (% overturned at appeal)</t>
    </r>
    <r>
      <rPr>
        <b/>
        <i/>
        <vertAlign val="superscript"/>
        <sz val="10"/>
        <color theme="1"/>
        <rFont val="Arial"/>
        <family val="2"/>
      </rPr>
      <t>2</t>
    </r>
  </si>
  <si>
    <t>Oct/Nov-17</t>
  </si>
  <si>
    <r>
      <t>Table P152b: County Matters Planning Performance Table for Quality of decisions: July 2014 to June 2016</t>
    </r>
    <r>
      <rPr>
        <b/>
        <vertAlign val="superscript"/>
        <sz val="12"/>
        <color rgb="FF009999"/>
        <rFont val="Arial"/>
        <family val="2"/>
      </rPr>
      <t xml:space="preserve">P </t>
    </r>
    <r>
      <rPr>
        <b/>
        <sz val="12"/>
        <color rgb="FF009999"/>
        <rFont val="Arial"/>
        <family val="2"/>
      </rPr>
      <t>(Experimental Statistics)</t>
    </r>
  </si>
  <si>
    <r>
      <rPr>
        <vertAlign val="superscript"/>
        <sz val="8"/>
        <color theme="1"/>
        <rFont val="Arial"/>
        <family val="2"/>
      </rPr>
      <t xml:space="preserve">1 </t>
    </r>
    <r>
      <rPr>
        <sz val="8"/>
        <color theme="1"/>
        <rFont val="Arial"/>
        <family val="2"/>
      </rPr>
      <t>Includes only non-determined applications that were appealed against.</t>
    </r>
  </si>
  <si>
    <r>
      <rPr>
        <vertAlign val="superscript"/>
        <sz val="8"/>
        <color theme="1"/>
        <rFont val="Arial"/>
        <family val="2"/>
      </rPr>
      <t>2</t>
    </r>
    <r>
      <rPr>
        <sz val="8"/>
        <color theme="1"/>
        <rFont val="Arial"/>
        <family val="2"/>
      </rPr>
      <t xml:space="preserve"> Where the quality of decisions (% overturned at appeal) is 0.0%, this means less than 0.05%.</t>
    </r>
  </si>
  <si>
    <r>
      <t>Old Oak and Park Royal Development Corporation</t>
    </r>
    <r>
      <rPr>
        <vertAlign val="superscript"/>
        <sz val="10"/>
        <color indexed="8"/>
        <rFont val="Arial"/>
        <family val="2"/>
      </rPr>
      <t>4</t>
    </r>
  </si>
  <si>
    <r>
      <t>London Legacy Development Corporation</t>
    </r>
    <r>
      <rPr>
        <vertAlign val="superscript"/>
        <sz val="10"/>
        <color indexed="8"/>
        <rFont val="Arial"/>
        <family val="2"/>
      </rPr>
      <t>4</t>
    </r>
  </si>
  <si>
    <r>
      <t>Ebbsfleet Development Corporation</t>
    </r>
    <r>
      <rPr>
        <vertAlign val="superscript"/>
        <sz val="10"/>
        <color indexed="8"/>
        <rFont val="Arial"/>
        <family val="2"/>
      </rPr>
      <t>4</t>
    </r>
  </si>
  <si>
    <r>
      <t xml:space="preserve">24 months to end of June 2017 </t>
    </r>
    <r>
      <rPr>
        <vertAlign val="superscript"/>
        <sz val="10"/>
        <color indexed="8"/>
        <rFont val="Arial"/>
        <family val="2"/>
      </rPr>
      <t>P</t>
    </r>
  </si>
  <si>
    <r>
      <t>Table P154: District Matters Planning Performance Table for Quality of minor and other development decisions: July 2014 to June 2016</t>
    </r>
    <r>
      <rPr>
        <b/>
        <vertAlign val="superscript"/>
        <sz val="12"/>
        <color rgb="FF008080"/>
        <rFont val="Arial"/>
        <family val="2"/>
      </rPr>
      <t>P</t>
    </r>
    <r>
      <rPr>
        <b/>
        <sz val="12"/>
        <color rgb="FF008080"/>
        <rFont val="Arial"/>
        <family val="2"/>
      </rPr>
      <t xml:space="preserve"> (Experimental Statistics)</t>
    </r>
  </si>
  <si>
    <r>
      <t>Ebbsfleet Development Corporation</t>
    </r>
    <r>
      <rPr>
        <vertAlign val="superscript"/>
        <sz val="10"/>
        <color theme="1"/>
        <rFont val="Arial"/>
        <family val="2"/>
      </rPr>
      <t>4</t>
    </r>
  </si>
  <si>
    <r>
      <t>Old Oak and Park Royal Development Corporation</t>
    </r>
    <r>
      <rPr>
        <vertAlign val="superscript"/>
        <sz val="10"/>
        <color theme="1"/>
        <rFont val="Arial"/>
        <family val="2"/>
      </rPr>
      <t>4</t>
    </r>
  </si>
  <si>
    <r>
      <t>London Legacy Development Corporation</t>
    </r>
    <r>
      <rPr>
        <vertAlign val="superscript"/>
        <sz val="10"/>
        <color theme="1"/>
        <rFont val="Arial"/>
        <family val="2"/>
      </rPr>
      <t>4</t>
    </r>
  </si>
  <si>
    <t>~ Local planning authority did not exist during one or more quarters in the assessment period.</t>
  </si>
  <si>
    <r>
      <rPr>
        <vertAlign val="superscript"/>
        <sz val="8"/>
        <color theme="1"/>
        <rFont val="Arial"/>
        <family val="2"/>
      </rPr>
      <t>1</t>
    </r>
    <r>
      <rPr>
        <sz val="8"/>
        <color theme="1"/>
        <rFont val="Arial"/>
        <family val="2"/>
      </rPr>
      <t xml:space="preserve"> Covers applications for minor developments, changes of use where the site area is less than one hectare and householder developments</t>
    </r>
  </si>
  <si>
    <r>
      <rPr>
        <vertAlign val="superscript"/>
        <sz val="8"/>
        <color theme="1"/>
        <rFont val="Arial"/>
        <family val="2"/>
      </rPr>
      <t xml:space="preserve">2 </t>
    </r>
    <r>
      <rPr>
        <sz val="8"/>
        <color theme="1"/>
        <rFont val="Arial"/>
        <family val="2"/>
      </rPr>
      <t>Includes only non-determined applications that were appealed against.</t>
    </r>
  </si>
  <si>
    <r>
      <rPr>
        <vertAlign val="superscript"/>
        <sz val="8"/>
        <color theme="1"/>
        <rFont val="Arial"/>
        <family val="2"/>
      </rPr>
      <t>3</t>
    </r>
    <r>
      <rPr>
        <sz val="8"/>
        <color theme="1"/>
        <rFont val="Arial"/>
        <family val="2"/>
      </rPr>
      <t xml:space="preserve"> Where the quality of decisions (% overturned at appeal) is 0.0%, this means less than 0.05%.</t>
    </r>
  </si>
  <si>
    <r>
      <rPr>
        <vertAlign val="superscript"/>
        <sz val="8"/>
        <color theme="1"/>
        <rFont val="Arial"/>
        <family val="2"/>
      </rPr>
      <t>4</t>
    </r>
    <r>
      <rPr>
        <sz val="8"/>
        <color theme="1"/>
        <rFont val="Arial"/>
        <family val="2"/>
      </rPr>
      <t xml:space="preserve"> Ebbsfleet Development Corporation, London Legacy Development Corporation and Old Oak and Park Royal Development Corporation are exempt from designation under 62B (5) of the Town and Country Planning Act 1990. The relevant rows are shaded grey.</t>
    </r>
  </si>
  <si>
    <r>
      <t>Quality of decisions (% overturned at appeal)</t>
    </r>
    <r>
      <rPr>
        <b/>
        <i/>
        <vertAlign val="superscript"/>
        <sz val="10"/>
        <color theme="1"/>
        <rFont val="Arial"/>
        <family val="2"/>
      </rPr>
      <t>3</t>
    </r>
  </si>
  <si>
    <t>London Legacy Development Corporation3</t>
  </si>
  <si>
    <r>
      <t xml:space="preserve">England, January 2016 to December 2017 </t>
    </r>
    <r>
      <rPr>
        <vertAlign val="superscript"/>
        <sz val="11"/>
        <color indexed="21"/>
        <rFont val="Arial"/>
        <family val="2"/>
      </rPr>
      <t>P</t>
    </r>
  </si>
  <si>
    <r>
      <t xml:space="preserve">Ebbsfleet Development Corporation </t>
    </r>
    <r>
      <rPr>
        <vertAlign val="superscript"/>
        <sz val="10"/>
        <color indexed="8"/>
        <rFont val="Arial"/>
        <family val="2"/>
      </rPr>
      <t>3</t>
    </r>
  </si>
  <si>
    <r>
      <t xml:space="preserve">24 months to end of December 2017 </t>
    </r>
    <r>
      <rPr>
        <vertAlign val="superscript"/>
        <sz val="10"/>
        <color indexed="8"/>
        <rFont val="Arial"/>
        <family val="2"/>
      </rPr>
      <t>P</t>
    </r>
  </si>
  <si>
    <r>
      <t>England, January 2016 to December 2017</t>
    </r>
    <r>
      <rPr>
        <vertAlign val="superscript"/>
        <sz val="11"/>
        <color indexed="21"/>
        <rFont val="Arial"/>
        <family val="2"/>
      </rPr>
      <t xml:space="preserve"> P</t>
    </r>
  </si>
  <si>
    <t>1 Excludes applications which are subject to planning performance agreements, extensions of time or environmental impact assessments.</t>
  </si>
  <si>
    <r>
      <t xml:space="preserve">24 months to end of October 2017 </t>
    </r>
    <r>
      <rPr>
        <vertAlign val="superscript"/>
        <sz val="10"/>
        <color indexed="8"/>
        <rFont val="Arial"/>
        <family val="2"/>
      </rPr>
      <t>P</t>
    </r>
  </si>
  <si>
    <r>
      <t xml:space="preserve">Number / </t>
    </r>
    <r>
      <rPr>
        <i/>
        <sz val="9"/>
        <color indexed="8"/>
        <rFont val="Arial"/>
        <family val="2"/>
      </rPr>
      <t>Percentage</t>
    </r>
  </si>
  <si>
    <r>
      <t xml:space="preserve">Old Oak and Park Royal Development Corporation </t>
    </r>
    <r>
      <rPr>
        <vertAlign val="superscript"/>
        <sz val="10"/>
        <color indexed="8"/>
        <rFont val="Arial"/>
        <family val="2"/>
      </rPr>
      <t>4</t>
    </r>
  </si>
  <si>
    <r>
      <t xml:space="preserve">Table P152a: District Matters Planning Performance Table for Quality of decisions: April 2015 to March 2017 </t>
    </r>
    <r>
      <rPr>
        <b/>
        <vertAlign val="superscript"/>
        <sz val="12"/>
        <color rgb="FF009999"/>
        <rFont val="Arial"/>
        <family val="2"/>
      </rPr>
      <t>P</t>
    </r>
    <r>
      <rPr>
        <b/>
        <sz val="12"/>
        <color rgb="FF009999"/>
        <rFont val="Arial"/>
        <family val="2"/>
      </rPr>
      <t xml:space="preserve"> (Experimental Statistics)</t>
    </r>
  </si>
  <si>
    <r>
      <t xml:space="preserve">Ebbsfleet Development Corporation </t>
    </r>
    <r>
      <rPr>
        <vertAlign val="superscript"/>
        <sz val="10"/>
        <color theme="1"/>
        <rFont val="Arial"/>
        <family val="2"/>
      </rPr>
      <t>2</t>
    </r>
  </si>
  <si>
    <r>
      <t xml:space="preserve">Old Oak and Park Royal Development Corporation </t>
    </r>
    <r>
      <rPr>
        <vertAlign val="superscript"/>
        <sz val="10"/>
        <color theme="1"/>
        <rFont val="Arial"/>
        <family val="2"/>
      </rPr>
      <t>2</t>
    </r>
  </si>
  <si>
    <r>
      <t xml:space="preserve">London Legacy Development Corporation </t>
    </r>
    <r>
      <rPr>
        <vertAlign val="superscript"/>
        <sz val="10"/>
        <color theme="1"/>
        <rFont val="Arial"/>
        <family val="2"/>
      </rPr>
      <t>2</t>
    </r>
  </si>
  <si>
    <r>
      <rPr>
        <vertAlign val="superscript"/>
        <sz val="8"/>
        <color theme="1"/>
        <rFont val="Arial"/>
        <family val="2"/>
      </rPr>
      <t>2</t>
    </r>
    <r>
      <rPr>
        <sz val="8"/>
        <color theme="1"/>
        <rFont val="Arial"/>
        <family val="2"/>
      </rPr>
      <t xml:space="preserve"> Ebbsfleet Development Corporation, London Legacy Development Corporation and Old Oak and Park Royal Development Corporation are exempt from designation under 62B (5) of the Town and Country Planning Act 1990. The relevant rows are shaded grey.</t>
    </r>
  </si>
  <si>
    <r>
      <t xml:space="preserve">24 months to end of March 2017 </t>
    </r>
    <r>
      <rPr>
        <vertAlign val="superscript"/>
        <sz val="10"/>
        <color theme="1"/>
        <rFont val="Arial"/>
        <family val="2"/>
      </rPr>
      <t>P</t>
    </r>
  </si>
  <si>
    <t>Jan 2018</t>
  </si>
  <si>
    <t>Apr/May 2018</t>
  </si>
  <si>
    <r>
      <t xml:space="preserve">Table 152b: County Matters Planning Performance Table for Quality of decisions: April 2015 to March 2017 </t>
    </r>
    <r>
      <rPr>
        <b/>
        <vertAlign val="superscript"/>
        <sz val="12"/>
        <color rgb="FF009999"/>
        <rFont val="Arial"/>
        <family val="2"/>
      </rPr>
      <t xml:space="preserve">P </t>
    </r>
    <r>
      <rPr>
        <b/>
        <sz val="12"/>
        <color rgb="FF009999"/>
        <rFont val="Arial"/>
        <family val="2"/>
      </rPr>
      <t>(Experimental Statistics)</t>
    </r>
  </si>
  <si>
    <r>
      <t xml:space="preserve">England,  April 2016 to March 2018 </t>
    </r>
    <r>
      <rPr>
        <vertAlign val="superscript"/>
        <sz val="11"/>
        <color indexed="21"/>
        <rFont val="Arial"/>
        <family val="2"/>
      </rPr>
      <t>P</t>
    </r>
  </si>
  <si>
    <t>4 At a late stage in the publication process, Knowsley informed the department that it needs to revise some of the figures that it had reported for October to December 2017, as included in this table. The revisions are due to be reflected in the next update to this table.</t>
  </si>
  <si>
    <t>5 At a late stage in the publication process, Hastings informed the department that it needs to revise some of the figures that it had reported for July to September 2017, as included in this table. The revisions are due to be reflected in the next update to this table.</t>
  </si>
  <si>
    <t>24 months to end of March 2018</t>
  </si>
  <si>
    <t>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t>
  </si>
  <si>
    <r>
      <t xml:space="preserve">England, April 2016 to March 2018 </t>
    </r>
    <r>
      <rPr>
        <vertAlign val="superscript"/>
        <sz val="11"/>
        <color indexed="21"/>
        <rFont val="Arial"/>
        <family val="2"/>
      </rPr>
      <t>P</t>
    </r>
  </si>
  <si>
    <t>1 The data in the table cover minor developments, changes of use where the site area is less than one hectare and householder developments. These categories are subsequently described collectively as 'Non-major developments' - see Explanatory Notes</t>
  </si>
  <si>
    <t>3 Also included in the 'Total non-major development decisions' column.</t>
  </si>
  <si>
    <t>5 At a late stage in the publication process, Knowsley informed the department that it needs to revise some of the figures that it had reported for October to December 2017, as included in this table. The revisions are due to be reflected in the next update to this table.</t>
  </si>
  <si>
    <r>
      <t xml:space="preserve">Table P154: District Matters Planning Performance Table for Quality of non-major decisions: April 2015 to March 2017 </t>
    </r>
    <r>
      <rPr>
        <b/>
        <vertAlign val="superscript"/>
        <sz val="12"/>
        <color rgb="FF008080"/>
        <rFont val="Arial"/>
        <family val="2"/>
      </rPr>
      <t xml:space="preserve">P </t>
    </r>
    <r>
      <rPr>
        <b/>
        <sz val="12"/>
        <color rgb="FF008080"/>
        <rFont val="Arial"/>
        <family val="2"/>
      </rPr>
      <t>(Experimental Statistics)</t>
    </r>
  </si>
  <si>
    <r>
      <t xml:space="preserve">Ebbsfleet Development Corporation </t>
    </r>
    <r>
      <rPr>
        <vertAlign val="superscript"/>
        <sz val="10"/>
        <color theme="1"/>
        <rFont val="Arial"/>
        <family val="2"/>
      </rPr>
      <t>3</t>
    </r>
  </si>
  <si>
    <r>
      <t xml:space="preserve">Old Oak and Park Royal Development Corporation </t>
    </r>
    <r>
      <rPr>
        <vertAlign val="superscript"/>
        <sz val="10"/>
        <color theme="1"/>
        <rFont val="Arial"/>
        <family val="2"/>
      </rPr>
      <t>3</t>
    </r>
    <r>
      <rPr>
        <sz val="10"/>
        <color theme="1"/>
        <rFont val="Arial"/>
        <family val="2"/>
      </rPr>
      <t xml:space="preserve"> </t>
    </r>
  </si>
  <si>
    <r>
      <t xml:space="preserve">London Legacy Development Corporation </t>
    </r>
    <r>
      <rPr>
        <vertAlign val="superscript"/>
        <sz val="10"/>
        <color theme="1"/>
        <rFont val="Arial"/>
        <family val="2"/>
      </rPr>
      <t>3</t>
    </r>
  </si>
  <si>
    <r>
      <rPr>
        <vertAlign val="superscript"/>
        <sz val="8"/>
        <color theme="1"/>
        <rFont val="Arial"/>
        <family val="2"/>
      </rPr>
      <t xml:space="preserve">3 </t>
    </r>
    <r>
      <rPr>
        <sz val="8"/>
        <color theme="1"/>
        <rFont val="Arial"/>
        <family val="2"/>
      </rPr>
      <t>Ebbsfleet Development Corporation, London Legacy Development Corporation and Old Oak and Park Royal Development Corporation are exempt from designation under 62B (5) of the Town and Country Planning Act 1990. The relevant rows are shaded grey.</t>
    </r>
  </si>
  <si>
    <r>
      <t>number/</t>
    </r>
    <r>
      <rPr>
        <i/>
        <sz val="10"/>
        <rFont val="Arial"/>
        <family val="2"/>
      </rPr>
      <t>per cent</t>
    </r>
  </si>
  <si>
    <r>
      <t xml:space="preserve">England, July 2016 to June 2018 </t>
    </r>
    <r>
      <rPr>
        <vertAlign val="superscript"/>
        <sz val="11"/>
        <color indexed="21"/>
        <rFont val="Arial"/>
        <family val="2"/>
      </rPr>
      <t>P</t>
    </r>
  </si>
  <si>
    <r>
      <t>London Legacy Development Corporation</t>
    </r>
    <r>
      <rPr>
        <vertAlign val="superscript"/>
        <sz val="10"/>
        <color indexed="8"/>
        <rFont val="Arial"/>
        <family val="2"/>
      </rPr>
      <t xml:space="preserve"> 3</t>
    </r>
  </si>
  <si>
    <t/>
  </si>
  <si>
    <t>Sep/Oct-18</t>
  </si>
  <si>
    <r>
      <t xml:space="preserve">Table P152a: District Matters Planning Performance Table for Quality of decisions: June 2015 to June 2017 </t>
    </r>
    <r>
      <rPr>
        <b/>
        <vertAlign val="superscript"/>
        <sz val="12"/>
        <color rgb="FF009999"/>
        <rFont val="Arial"/>
        <family val="2"/>
      </rPr>
      <t>P</t>
    </r>
    <r>
      <rPr>
        <b/>
        <sz val="12"/>
        <color rgb="FF009999"/>
        <rFont val="Arial"/>
        <family val="2"/>
      </rPr>
      <t xml:space="preserve"> (Experimental Statistics)</t>
    </r>
  </si>
  <si>
    <r>
      <t xml:space="preserve">Old Oak and Park Royal Development Corporation </t>
    </r>
    <r>
      <rPr>
        <vertAlign val="superscript"/>
        <sz val="10"/>
        <color rgb="FF000000"/>
        <rFont val="Arial"/>
        <family val="2"/>
      </rPr>
      <t>2</t>
    </r>
  </si>
  <si>
    <r>
      <t xml:space="preserve">Ebbsfleet Development Corporation </t>
    </r>
    <r>
      <rPr>
        <vertAlign val="superscript"/>
        <sz val="10"/>
        <color rgb="FF000000"/>
        <rFont val="Arial"/>
        <family val="2"/>
      </rPr>
      <t>2</t>
    </r>
  </si>
  <si>
    <r>
      <t xml:space="preserve">London Legacy Development Corporation </t>
    </r>
    <r>
      <rPr>
        <vertAlign val="superscript"/>
        <sz val="10"/>
        <color rgb="FF000000"/>
        <rFont val="Arial"/>
        <family val="2"/>
      </rPr>
      <t>2</t>
    </r>
  </si>
  <si>
    <r>
      <t xml:space="preserve">24 months to end of June 2017 </t>
    </r>
    <r>
      <rPr>
        <vertAlign val="superscript"/>
        <sz val="10"/>
        <color theme="1"/>
        <rFont val="Arial"/>
        <family val="2"/>
      </rPr>
      <t>P</t>
    </r>
  </si>
  <si>
    <r>
      <t xml:space="preserve">Table 152b: County Matters Planning Performance Table for Quality of decisions: July 2015 to June 2017 </t>
    </r>
    <r>
      <rPr>
        <b/>
        <vertAlign val="superscript"/>
        <sz val="12"/>
        <color rgb="FF009999"/>
        <rFont val="Arial"/>
        <family val="2"/>
      </rPr>
      <t xml:space="preserve">P </t>
    </r>
    <r>
      <rPr>
        <b/>
        <sz val="12"/>
        <color rgb="FF009999"/>
        <rFont val="Arial"/>
        <family val="2"/>
      </rPr>
      <t>(Experimental Statistics)</t>
    </r>
  </si>
  <si>
    <t>Aug 2018</t>
  </si>
  <si>
    <t>Sep/Oct 2018</t>
  </si>
  <si>
    <r>
      <t xml:space="preserve">24 months to end of June </t>
    </r>
    <r>
      <rPr>
        <vertAlign val="superscript"/>
        <sz val="10"/>
        <color theme="1"/>
        <rFont val="Arial"/>
        <family val="2"/>
      </rPr>
      <t>P</t>
    </r>
  </si>
  <si>
    <r>
      <t>Ebbsfleet Development Corporation</t>
    </r>
    <r>
      <rPr>
        <vertAlign val="superscript"/>
        <sz val="10"/>
        <color indexed="8"/>
        <rFont val="Arial"/>
        <family val="2"/>
      </rPr>
      <t xml:space="preserve"> 4</t>
    </r>
  </si>
  <si>
    <t>24 months to end of June 2018</t>
  </si>
  <si>
    <r>
      <t xml:space="preserve">Table P154: District Matters Planning Performance Table for Quality of non-major decisions: July 2015 to June 2017 </t>
    </r>
    <r>
      <rPr>
        <b/>
        <vertAlign val="superscript"/>
        <sz val="12"/>
        <color rgb="FF008080"/>
        <rFont val="Arial"/>
        <family val="2"/>
      </rPr>
      <t xml:space="preserve">P </t>
    </r>
    <r>
      <rPr>
        <b/>
        <sz val="12"/>
        <color rgb="FF008080"/>
        <rFont val="Arial"/>
        <family val="2"/>
      </rPr>
      <t>(Experimental Statistics)</t>
    </r>
  </si>
  <si>
    <r>
      <t xml:space="preserve">Ebbsfleet Development Corporation </t>
    </r>
    <r>
      <rPr>
        <vertAlign val="superscript"/>
        <sz val="10"/>
        <color rgb="FF000000"/>
        <rFont val="Arial"/>
        <family val="2"/>
      </rPr>
      <t>3</t>
    </r>
  </si>
  <si>
    <r>
      <t xml:space="preserve">London Legacy Development Corporation </t>
    </r>
    <r>
      <rPr>
        <vertAlign val="superscript"/>
        <sz val="10"/>
        <color rgb="FF000000"/>
        <rFont val="Arial"/>
        <family val="2"/>
      </rPr>
      <t>3</t>
    </r>
  </si>
  <si>
    <r>
      <t>Old Oak and Park Royal Development Corporation</t>
    </r>
    <r>
      <rPr>
        <vertAlign val="superscript"/>
        <sz val="10"/>
        <color rgb="FF000000"/>
        <rFont val="Arial"/>
        <family val="2"/>
      </rPr>
      <t xml:space="preserve"> 3</t>
    </r>
  </si>
  <si>
    <t>Sept /Oct2018</t>
  </si>
  <si>
    <t>Folkestone &amp; Hythe</t>
  </si>
  <si>
    <t>4 Folkestone and Hythe District Council was known as Folkestone &amp; Hythe District Council before 1 April 2018.</t>
  </si>
  <si>
    <t>5 Folkestone and Hythe District Council was known as Folkestone &amp; Hythe District Council before 1 April 2018.</t>
  </si>
  <si>
    <r>
      <t>Old Oak and Park Royal Development Corporation</t>
    </r>
    <r>
      <rPr>
        <vertAlign val="superscript"/>
        <sz val="10"/>
        <color indexed="8"/>
        <rFont val="Arial"/>
        <family val="2"/>
      </rPr>
      <t xml:space="preserve"> 3</t>
    </r>
  </si>
  <si>
    <r>
      <t xml:space="preserve">England, October 2016 to September 2018 </t>
    </r>
    <r>
      <rPr>
        <vertAlign val="superscript"/>
        <sz val="11"/>
        <color indexed="21"/>
        <rFont val="Arial"/>
        <family val="2"/>
      </rPr>
      <t>P</t>
    </r>
  </si>
  <si>
    <t>4 Folkestone and Hythe District Council was known as Shepway District Council before 1 April 2018.</t>
  </si>
  <si>
    <t>e-mail: planning.statistics@communities.gov.uk</t>
  </si>
  <si>
    <r>
      <rPr>
        <sz val="10"/>
        <color indexed="8"/>
        <rFont val="Arial"/>
        <family val="2"/>
      </rPr>
      <t>Number</t>
    </r>
    <r>
      <rPr>
        <i/>
        <sz val="10"/>
        <color indexed="8"/>
        <rFont val="Arial"/>
        <family val="2"/>
      </rPr>
      <t xml:space="preserve"> / Percentage</t>
    </r>
  </si>
  <si>
    <t>5 Folkestone and Hythe District Council was known as Shepway District Council before 1 April 2018.</t>
  </si>
  <si>
    <t>Mar-19</t>
  </si>
  <si>
    <r>
      <t xml:space="preserve">England, January 2017 to December 2018 </t>
    </r>
    <r>
      <rPr>
        <vertAlign val="superscript"/>
        <sz val="11"/>
        <color indexed="21"/>
        <rFont val="Arial"/>
        <family val="2"/>
      </rPr>
      <t>P</t>
    </r>
  </si>
  <si>
    <r>
      <t xml:space="preserve">Table P152a: District Matters Planning Performance Table for Quality of decisions: January 2016 to December 2017 </t>
    </r>
    <r>
      <rPr>
        <b/>
        <vertAlign val="superscript"/>
        <sz val="12"/>
        <color rgb="FF009999"/>
        <rFont val="Arial"/>
        <family val="2"/>
      </rPr>
      <t>P</t>
    </r>
    <r>
      <rPr>
        <b/>
        <sz val="12"/>
        <color rgb="FF009999"/>
        <rFont val="Arial"/>
        <family val="2"/>
      </rPr>
      <t xml:space="preserve"> (Experimental Statistics)</t>
    </r>
  </si>
  <si>
    <r>
      <t>Old Oak and Park Royal Development Corporation</t>
    </r>
    <r>
      <rPr>
        <vertAlign val="superscript"/>
        <sz val="10"/>
        <color rgb="FF000000"/>
        <rFont val="Arial"/>
        <family val="2"/>
      </rPr>
      <t xml:space="preserve"> 2</t>
    </r>
  </si>
  <si>
    <t>Sources: General Development Control (District) PS1/PS2 returns and Planning Inspectorate appeals data</t>
  </si>
  <si>
    <r>
      <t xml:space="preserve">Table 152b: County Matters Planning Performance Table for Quality of decisions: January 2016 to December 2017 </t>
    </r>
    <r>
      <rPr>
        <b/>
        <vertAlign val="superscript"/>
        <sz val="12"/>
        <color rgb="FF009999"/>
        <rFont val="Arial"/>
        <family val="2"/>
      </rPr>
      <t xml:space="preserve">P </t>
    </r>
    <r>
      <rPr>
        <b/>
        <sz val="12"/>
        <color rgb="FF009999"/>
        <rFont val="Arial"/>
        <family val="2"/>
      </rPr>
      <t>(Experimental Statistics)</t>
    </r>
  </si>
  <si>
    <t>.. Figures were not submitted by the authority.</t>
  </si>
  <si>
    <t>... Consistent figure cannot be calculated on the basis of the available data. See footnote 3.</t>
  </si>
  <si>
    <t xml:space="preserve">3 For January to March 2017, Dudley Metropolitan Borough Council did not report any county matters decisions on its CPS1/2 return, whereas the data from the Planning Inspectorate includes an appeal relating to a waste decision made by the authority during that period. At the time of publishing the table, the authority had not fully responded to a request to review the PS/CPS data submitted for that quarter. </t>
  </si>
  <si>
    <t>…</t>
  </si>
  <si>
    <r>
      <t>Old Oak and Park Royal Development Corporation</t>
    </r>
    <r>
      <rPr>
        <vertAlign val="superscript"/>
        <sz val="10"/>
        <color indexed="8"/>
        <rFont val="Arial"/>
        <family val="2"/>
      </rPr>
      <t xml:space="preserve"> 4</t>
    </r>
  </si>
  <si>
    <r>
      <t xml:space="preserve">Table P154: District Matters Planning Performance Table for Quality of non-major decisions: January 2016 to December 2017 </t>
    </r>
    <r>
      <rPr>
        <b/>
        <vertAlign val="superscript"/>
        <sz val="12"/>
        <color rgb="FF008080"/>
        <rFont val="Arial"/>
        <family val="2"/>
      </rPr>
      <t xml:space="preserve">P </t>
    </r>
    <r>
      <rPr>
        <b/>
        <sz val="12"/>
        <color rgb="FF008080"/>
        <rFont val="Arial"/>
        <family val="2"/>
      </rPr>
      <t>(Experimental Statistics)</t>
    </r>
  </si>
  <si>
    <r>
      <t xml:space="preserve">Old Oak and Park Royal Development Corporation </t>
    </r>
    <r>
      <rPr>
        <vertAlign val="superscript"/>
        <sz val="10"/>
        <color rgb="FF000000"/>
        <rFont val="Arial"/>
        <family val="2"/>
      </rPr>
      <t>3</t>
    </r>
  </si>
  <si>
    <r>
      <t>Number/</t>
    </r>
    <r>
      <rPr>
        <i/>
        <sz val="10"/>
        <rFont val="Arial"/>
        <family val="2"/>
      </rPr>
      <t>per cent</t>
    </r>
  </si>
  <si>
    <r>
      <t xml:space="preserve">England, April 2017 to March 2019 </t>
    </r>
    <r>
      <rPr>
        <vertAlign val="superscript"/>
        <sz val="11"/>
        <color indexed="21"/>
        <rFont val="Arial"/>
        <family val="2"/>
      </rPr>
      <t>P</t>
    </r>
  </si>
  <si>
    <t>1. Excludes applications which are subject to planning performance agreements, extensions of time or environmental impact assessments</t>
  </si>
  <si>
    <t>2. Also included in the total 'Major decisions' column.</t>
  </si>
  <si>
    <t>3. Ebbsfleet Development Corporation, London Legacy Development Corporation and Old Oak and Park Royal Development Corporation are exempt from designation under 62B (5) of the Town and Country Planning Act 1990. The relevant rows are shaded grey.</t>
  </si>
  <si>
    <t>4. Folkestone and Hythe District Council was known as Shepway District Council before 1 April 2018.</t>
  </si>
  <si>
    <t>Note: the figures in this table were updated on 19 July 2019 to revise those for a few local authorities whose figures were inadvertently transposed when originally producing the table.</t>
  </si>
  <si>
    <t>–   No major decisions in the reporting period</t>
  </si>
  <si>
    <t>P   Provisional</t>
  </si>
  <si>
    <r>
      <t xml:space="preserve">Table P152a: District Matters Planning Performance Table for Quality of decisions: April 2016 to March 2018 </t>
    </r>
    <r>
      <rPr>
        <b/>
        <vertAlign val="superscript"/>
        <sz val="12"/>
        <color rgb="FF009999"/>
        <rFont val="Arial"/>
        <family val="2"/>
      </rPr>
      <t>P</t>
    </r>
  </si>
  <si>
    <r>
      <t xml:space="preserve">Ebbsfleet Development Corporation </t>
    </r>
    <r>
      <rPr>
        <vertAlign val="superscript"/>
        <sz val="10"/>
        <color rgb="FF000000"/>
        <rFont val="Arial"/>
        <family val="2"/>
      </rPr>
      <t>(3)</t>
    </r>
  </si>
  <si>
    <r>
      <t xml:space="preserve">London Legacy Development Corporation </t>
    </r>
    <r>
      <rPr>
        <vertAlign val="superscript"/>
        <sz val="10"/>
        <color rgb="FF000000"/>
        <rFont val="Arial"/>
        <family val="2"/>
      </rPr>
      <t>(3)</t>
    </r>
  </si>
  <si>
    <r>
      <rPr>
        <vertAlign val="superscript"/>
        <sz val="8"/>
        <rFont val="Arial"/>
        <family val="2"/>
      </rPr>
      <t>2</t>
    </r>
    <r>
      <rPr>
        <sz val="8"/>
        <rFont val="Arial"/>
        <family val="2"/>
      </rPr>
      <t xml:space="preserve"> For appeals against decisions, figures reflect the actual appeal decisions made, rather than the fact that appeals against conditions are not treated as having gone against the local planning authority for designation purposes. See the Explanatory notes sheet.</t>
    </r>
  </si>
  <si>
    <r>
      <rPr>
        <vertAlign val="superscript"/>
        <sz val="8"/>
        <color theme="1"/>
        <rFont val="Arial"/>
        <family val="2"/>
      </rPr>
      <t>4</t>
    </r>
    <r>
      <rPr>
        <sz val="8"/>
        <color theme="1"/>
        <rFont val="Arial"/>
        <family val="2"/>
      </rPr>
      <t xml:space="preserve"> Called Folkestone &amp; Hythe since 1 April 2018.</t>
    </r>
  </si>
  <si>
    <t>Table 152b: County Matters Planning Performance Table for Quality of decisions: April 2016 to March 2018</t>
  </si>
  <si>
    <r>
      <rPr>
        <vertAlign val="superscript"/>
        <sz val="8"/>
        <color theme="1"/>
        <rFont val="Arial"/>
        <family val="2"/>
      </rPr>
      <t>4</t>
    </r>
    <r>
      <rPr>
        <sz val="8"/>
        <color theme="1"/>
        <rFont val="Arial"/>
        <family val="2"/>
      </rPr>
      <t xml:space="preserve"> For January to March 2017, Dudley Metropolitan Borough Council did not report any county matters decisions on its CPS1/2 return, whereas the data from the Planning Inspectorate includes an appeal relating to a waste decision made by the authority during that period. At the time of publishing the table, the authority had not fully responded to a request to review the PS/CPS data submitted for that quarter. </t>
    </r>
  </si>
  <si>
    <r>
      <t>London Legacy Development Corporation</t>
    </r>
    <r>
      <rPr>
        <vertAlign val="superscript"/>
        <sz val="10"/>
        <color indexed="8"/>
        <rFont val="Arial"/>
        <family val="2"/>
      </rPr>
      <t xml:space="preserve"> 4</t>
    </r>
  </si>
  <si>
    <t>1. The data in the table cover minor developments, changes of use where the site area is less than one hectare and householder developments. These categories are subsequently described collectively as 'Non-major developments' - see Explanatory Notes</t>
  </si>
  <si>
    <t>2. Excludes applications which are subject to Planning Performance Agreements, agreed Extensions of Time and Environmental Impact Assessments</t>
  </si>
  <si>
    <t>3. Also included in the 'Total non-major development decisions' column.</t>
  </si>
  <si>
    <t>4. Ebbsfleet Development Corporation, London Legacy Development Corporation and Old Oak and Park Royal Development Corporation are exempt from designation under 62B (5) of the Town and Country Planning Act 1990. The relevant rows are shaded grey.</t>
  </si>
  <si>
    <t>5. Folkestone and Hythe District Council was known as Shepway District Council before 1 April 2018.</t>
  </si>
  <si>
    <r>
      <t xml:space="preserve">Table P154: District Matters Planning Performance Table for Quality of non-major decisions: April 2016 to March 2018 </t>
    </r>
    <r>
      <rPr>
        <b/>
        <vertAlign val="superscript"/>
        <sz val="12"/>
        <color rgb="FF008080"/>
        <rFont val="Arial"/>
        <family val="2"/>
      </rPr>
      <t xml:space="preserve">P </t>
    </r>
  </si>
  <si>
    <r>
      <t>London Legacy Development Corporation</t>
    </r>
    <r>
      <rPr>
        <vertAlign val="superscript"/>
        <sz val="10"/>
        <color rgb="FF000000"/>
        <rFont val="Arial"/>
        <family val="2"/>
      </rPr>
      <t xml:space="preserve"> 3</t>
    </r>
  </si>
  <si>
    <r>
      <rPr>
        <vertAlign val="superscript"/>
        <sz val="8"/>
        <color theme="1"/>
        <rFont val="Arial"/>
        <family val="2"/>
      </rPr>
      <t>4</t>
    </r>
    <r>
      <rPr>
        <sz val="8"/>
        <color theme="1"/>
        <rFont val="Arial"/>
        <family val="2"/>
      </rPr>
      <t xml:space="preserve"> Called Folkestone and Hythe since 1 April 018</t>
    </r>
  </si>
  <si>
    <r>
      <t>London Legacy Development Corporation</t>
    </r>
    <r>
      <rPr>
        <vertAlign val="superscript"/>
        <sz val="10"/>
        <color rgb="FF000000"/>
        <rFont val="Arial"/>
        <family val="2"/>
      </rPr>
      <t>3</t>
    </r>
  </si>
  <si>
    <r>
      <t xml:space="preserve">England, October 2017 to September 2019 </t>
    </r>
    <r>
      <rPr>
        <vertAlign val="superscript"/>
        <sz val="11"/>
        <color indexed="21"/>
        <rFont val="Arial"/>
        <family val="2"/>
      </rPr>
      <t>P</t>
    </r>
  </si>
  <si>
    <t>Notes:</t>
  </si>
  <si>
    <t>5. Christchurch, East Dorset, Forest Heath, North Dorset, Purbeck, St Edmundsbury, Suffolk Coastal,Taunton Deane, Waveney, West Dorset, West Somerset and Weymouth &amp; Portland districts and Bournemouth and Poole unitary authorities were abolished on 31 March 2019 and so data are included for only six quarters.</t>
  </si>
  <si>
    <t xml:space="preserve">6. East Suffolk, West Suffolk and Somerset West and Taunton districts and the Bournemouth, Christchurch and and Poole unitary authority and Dorset unitary authority (Dorset Council) were created on 1 April 2019 and so data are included for only two quarters. </t>
  </si>
  <si>
    <t>~   Local planning authority did not exist during this quarter</t>
  </si>
  <si>
    <r>
      <t xml:space="preserve">Dorset County Council </t>
    </r>
    <r>
      <rPr>
        <vertAlign val="superscript"/>
        <sz val="10"/>
        <color rgb="FF000000"/>
        <rFont val="Arial"/>
        <family val="2"/>
      </rPr>
      <t>3</t>
    </r>
  </si>
  <si>
    <r>
      <t xml:space="preserve">Bournemouth </t>
    </r>
    <r>
      <rPr>
        <vertAlign val="superscript"/>
        <sz val="10"/>
        <color rgb="FF000000"/>
        <rFont val="Arial"/>
        <family val="2"/>
      </rPr>
      <t>3</t>
    </r>
  </si>
  <si>
    <r>
      <t xml:space="preserve">Poole </t>
    </r>
    <r>
      <rPr>
        <vertAlign val="superscript"/>
        <sz val="10"/>
        <color rgb="FF000000"/>
        <rFont val="Arial"/>
        <family val="2"/>
      </rPr>
      <t>3</t>
    </r>
  </si>
  <si>
    <t>1. Excludes applications which are subject to planning performance agreements, extensions of time or environmental impact assessments.</t>
  </si>
  <si>
    <t xml:space="preserve">2. Ebbsfleet Development Corporation, London Legacy Development Corporation and Old Oak and Park Royal Development Corporation are exempt from designation under 62B (5) of the Town and Country Planning Act 1990. The relevant rows are shaded grey. </t>
  </si>
  <si>
    <t xml:space="preserve">3. Bournemouth and Poole unitary authorities and Dorset County Council were abolished on 31 March 2019 and so data are included for only six quarters. </t>
  </si>
  <si>
    <t xml:space="preserve">4. The Bournemouth, Christchurch and Poole unitary authority and the Dorset unitary authority (Dorset Council) were created on 1 April 2019 and so data are included for only two quarters. </t>
  </si>
  <si>
    <t>~   Local authority did not exist during the quarter</t>
  </si>
  <si>
    <t xml:space="preserve">P   Provisional   </t>
  </si>
  <si>
    <r>
      <t xml:space="preserve">Old Oak and Park Royal Development Corporation </t>
    </r>
    <r>
      <rPr>
        <vertAlign val="superscript"/>
        <sz val="10"/>
        <color rgb="FF000000"/>
        <rFont val="Arial"/>
        <family val="2"/>
      </rPr>
      <t>4</t>
    </r>
  </si>
  <si>
    <r>
      <t xml:space="preserve">Purbeck </t>
    </r>
    <r>
      <rPr>
        <vertAlign val="superscript"/>
        <sz val="10"/>
        <color rgb="FF000000"/>
        <rFont val="Arial"/>
        <family val="2"/>
      </rPr>
      <t>6</t>
    </r>
  </si>
  <si>
    <r>
      <t xml:space="preserve">Ebbsfleet Development Corporation </t>
    </r>
    <r>
      <rPr>
        <vertAlign val="superscript"/>
        <sz val="10"/>
        <color rgb="FF000000"/>
        <rFont val="Arial"/>
        <family val="2"/>
      </rPr>
      <t>4</t>
    </r>
  </si>
  <si>
    <r>
      <t xml:space="preserve">St Edmundsbury </t>
    </r>
    <r>
      <rPr>
        <vertAlign val="superscript"/>
        <sz val="10"/>
        <color rgb="FF000000"/>
        <rFont val="Arial"/>
        <family val="2"/>
      </rPr>
      <t>6</t>
    </r>
  </si>
  <si>
    <r>
      <t xml:space="preserve">Poole </t>
    </r>
    <r>
      <rPr>
        <vertAlign val="superscript"/>
        <sz val="10"/>
        <color rgb="FF000000"/>
        <rFont val="Arial"/>
        <family val="2"/>
      </rPr>
      <t>6</t>
    </r>
  </si>
  <si>
    <r>
      <t xml:space="preserve">Christchurch </t>
    </r>
    <r>
      <rPr>
        <vertAlign val="superscript"/>
        <sz val="10"/>
        <color rgb="FF000000"/>
        <rFont val="Arial"/>
        <family val="2"/>
      </rPr>
      <t>6</t>
    </r>
  </si>
  <si>
    <r>
      <t xml:space="preserve">Waveney </t>
    </r>
    <r>
      <rPr>
        <vertAlign val="superscript"/>
        <sz val="10"/>
        <color rgb="FF000000"/>
        <rFont val="Arial"/>
        <family val="2"/>
      </rPr>
      <t>6</t>
    </r>
  </si>
  <si>
    <r>
      <t xml:space="preserve">North Dorset </t>
    </r>
    <r>
      <rPr>
        <vertAlign val="superscript"/>
        <sz val="10"/>
        <color rgb="FF000000"/>
        <rFont val="Arial"/>
        <family val="2"/>
      </rPr>
      <t>6</t>
    </r>
  </si>
  <si>
    <r>
      <t xml:space="preserve">East Dorset </t>
    </r>
    <r>
      <rPr>
        <vertAlign val="superscript"/>
        <sz val="10"/>
        <color rgb="FF000000"/>
        <rFont val="Arial"/>
        <family val="2"/>
      </rPr>
      <t>6</t>
    </r>
  </si>
  <si>
    <r>
      <t>London Legacy Development Corporation</t>
    </r>
    <r>
      <rPr>
        <vertAlign val="superscript"/>
        <sz val="10"/>
        <color rgb="FF000000"/>
        <rFont val="Arial"/>
        <family val="2"/>
      </rPr>
      <t xml:space="preserve"> 4</t>
    </r>
  </si>
  <si>
    <r>
      <t xml:space="preserve">Bournemouth </t>
    </r>
    <r>
      <rPr>
        <vertAlign val="superscript"/>
        <sz val="10"/>
        <color rgb="FF000000"/>
        <rFont val="Arial"/>
        <family val="2"/>
      </rPr>
      <t>6</t>
    </r>
  </si>
  <si>
    <r>
      <t xml:space="preserve">West Dorset </t>
    </r>
    <r>
      <rPr>
        <vertAlign val="superscript"/>
        <sz val="10"/>
        <color rgb="FF000000"/>
        <rFont val="Arial"/>
        <family val="2"/>
      </rPr>
      <t>6</t>
    </r>
  </si>
  <si>
    <r>
      <t xml:space="preserve">Taunton Deane </t>
    </r>
    <r>
      <rPr>
        <vertAlign val="superscript"/>
        <sz val="10"/>
        <color rgb="FF000000"/>
        <rFont val="Arial"/>
        <family val="2"/>
      </rPr>
      <t>6</t>
    </r>
  </si>
  <si>
    <r>
      <t xml:space="preserve">West Somerset </t>
    </r>
    <r>
      <rPr>
        <vertAlign val="superscript"/>
        <sz val="10"/>
        <color rgb="FF000000"/>
        <rFont val="Arial"/>
        <family val="2"/>
      </rPr>
      <t>6</t>
    </r>
  </si>
  <si>
    <r>
      <t>Suffolk Coastal</t>
    </r>
    <r>
      <rPr>
        <vertAlign val="superscript"/>
        <sz val="10"/>
        <color rgb="FF000000"/>
        <rFont val="Arial"/>
        <family val="2"/>
      </rPr>
      <t xml:space="preserve"> 6</t>
    </r>
  </si>
  <si>
    <r>
      <t xml:space="preserve">Weymouth and Portland </t>
    </r>
    <r>
      <rPr>
        <vertAlign val="superscript"/>
        <sz val="10"/>
        <color rgb="FF000000"/>
        <rFont val="Arial"/>
        <family val="2"/>
      </rPr>
      <t>6</t>
    </r>
  </si>
  <si>
    <t>6. Christchurch, East Dorset, Forest Heath, North Dorset, Purbeck, St Edmundsbury, Suffolk Coastal,Taunton Deane, Waveney, West Dorset, West Somerset and Weymouth &amp; Portland districts and Bournemouth and Poole unitary authorities were abolished on 31 March 2019 and so data are included for only six quarters.</t>
  </si>
  <si>
    <t xml:space="preserve">7. East Suffolk, West Suffolk and Somerset West and Taunton districts and the Bournemouth, Christchurch and and Poole unitary authority and Dorset unitary authority (Dorset Council) were created on 1 April 2019 and so data are included for only two quarters. </t>
  </si>
  <si>
    <t>Folkestone and Hythe</t>
  </si>
  <si>
    <t>West Suffolk</t>
  </si>
  <si>
    <t>East Suffolk</t>
  </si>
  <si>
    <t>Somerset West and Taunton</t>
  </si>
  <si>
    <t>Southend on Sea</t>
  </si>
  <si>
    <t>St Helens</t>
  </si>
  <si>
    <t>Bournemouth, Christchurch and Poole</t>
  </si>
  <si>
    <t>Urban with Significant Rural</t>
  </si>
  <si>
    <t>Unitary Authority</t>
  </si>
  <si>
    <t>London Borough</t>
  </si>
  <si>
    <t>Metropolitan District</t>
  </si>
  <si>
    <t>Shire County</t>
  </si>
  <si>
    <t>Shire District</t>
  </si>
  <si>
    <r>
      <t xml:space="preserve">England, January 2018 to December 2019 </t>
    </r>
    <r>
      <rPr>
        <vertAlign val="superscript"/>
        <sz val="11"/>
        <color indexed="21"/>
        <rFont val="Arial"/>
        <family val="2"/>
      </rPr>
      <t>P</t>
    </r>
  </si>
  <si>
    <t>5. Christchurch, East Dorset, Forest Heath, North Dorset, Purbeck, St Edmundsbury, Suffolk Coastal,Taunton Deane, Waveney, West Dorset, West Somerset and Weymouth &amp; Portland districts and Bournemouth and Poole unitary authorities were abolished on 31 March 2019 and so data are included for only five quarters.</t>
  </si>
  <si>
    <t xml:space="preserve">6. East Suffolk, West Suffolk and Somerset West and Taunton districts and the Bournemouth, Christchurch and and Poole unitary authority and Dorset unitary authority (Dorset Council) were created on 1 April 2019 and so data are included for only three quarters. </t>
  </si>
  <si>
    <t xml:space="preserve">3. Bournemouth and Poole unitary authorities and Dorset County Council were abolished on 31 March 2019 and so data are included for only five quarters. </t>
  </si>
  <si>
    <t xml:space="preserve">4. The Bournemouth, Christchurch and Poole unitary authority and the Dorset unitary authority (Dorset Council) were created on 1 April 2019 and so data are included for only three quarters. </t>
  </si>
  <si>
    <r>
      <t xml:space="preserve">Table P152a: District Matters Planning Performance Table for Quality of decisions: October 2016 to September 2018 </t>
    </r>
    <r>
      <rPr>
        <b/>
        <vertAlign val="superscript"/>
        <sz val="12"/>
        <color rgb="FF009999"/>
        <rFont val="Arial"/>
        <family val="2"/>
      </rPr>
      <t>P</t>
    </r>
  </si>
  <si>
    <t>Rows are sorted by the final column: quality of decisions (% overturned at appeal) excluding appeals relating to planning conditions</t>
  </si>
  <si>
    <r>
      <t xml:space="preserve">London Legacy Development Corporation </t>
    </r>
    <r>
      <rPr>
        <vertAlign val="superscript"/>
        <sz val="10"/>
        <color rgb="FF000000"/>
        <rFont val="Arial"/>
        <family val="2"/>
      </rPr>
      <t>4</t>
    </r>
  </si>
  <si>
    <r>
      <t xml:space="preserve">3 </t>
    </r>
    <r>
      <rPr>
        <sz val="8"/>
        <rFont val="Arial"/>
        <family val="2"/>
      </rPr>
      <t>The two appeal types that have been excluded are listed in the Explanatory notes sheet.</t>
    </r>
  </si>
  <si>
    <r>
      <rPr>
        <vertAlign val="superscript"/>
        <sz val="8"/>
        <color theme="1"/>
        <rFont val="Arial"/>
        <family val="2"/>
      </rPr>
      <t>5</t>
    </r>
    <r>
      <rPr>
        <sz val="8"/>
        <color theme="1"/>
        <rFont val="Arial"/>
        <family val="2"/>
      </rPr>
      <t xml:space="preserve"> Was called Shepway before 1 April 2018.</t>
    </r>
  </si>
  <si>
    <t>Table 152b: County Matters Planning Performance Table for Quality of decisions: October 2016 to September 2018</t>
  </si>
  <si>
    <t>... Consistent figure cannot be calculated on the basis of the available data. See footnote 5.</t>
  </si>
  <si>
    <r>
      <t xml:space="preserve">3 </t>
    </r>
    <r>
      <rPr>
        <sz val="8"/>
        <color theme="1"/>
        <rFont val="Arial"/>
        <family val="2"/>
      </rPr>
      <t>The two appeal types that have been excluded are listed in the Explanatory notes sheet.</t>
    </r>
  </si>
  <si>
    <r>
      <rPr>
        <vertAlign val="superscript"/>
        <sz val="8"/>
        <color theme="1"/>
        <rFont val="Arial"/>
        <family val="2"/>
      </rPr>
      <t>5</t>
    </r>
    <r>
      <rPr>
        <sz val="8"/>
        <color theme="1"/>
        <rFont val="Arial"/>
        <family val="2"/>
      </rPr>
      <t xml:space="preserve"> For January to March 2017, Dudley Metropolitan Borough Council did not report any county matters decisions on its CPS1/2 return, whereas the data from the Planning Inspectorate includes an appeal relating to a waste decision made by the authority during that period. At the time of publishing the table, the authority had not fully responded to a request to review the PS/CPS data submitted for that quarter. </t>
    </r>
  </si>
  <si>
    <t>6. Christchurch, East Dorset, Forest Heath, North Dorset, Purbeck, St Edmundsbury, Suffolk Coastal,Taunton Deane, Waveney, West Dorset, West Somerset and Weymouth &amp; Portland districts and Bournemouth and Poole unitary authorities were abolished on 31 March 2019 and so data are included for only five quarters.</t>
  </si>
  <si>
    <t xml:space="preserve">7. East Suffolk, West Suffolk and Somerset West and Taunton districts and the Bournemouth, Christchurch and and Poole unitary authority and Dorset unitary authority (Dorset Council) were created on 1 April 2019 and so data are included for only three quarters. </t>
  </si>
  <si>
    <r>
      <t xml:space="preserve">Table P154: District Matters Planning Performance Table for Quality of non-major decisions: October 2016 to September 2018 </t>
    </r>
    <r>
      <rPr>
        <b/>
        <vertAlign val="superscript"/>
        <sz val="12"/>
        <color rgb="FF008080"/>
        <rFont val="Arial"/>
        <family val="2"/>
      </rPr>
      <t xml:space="preserve">P </t>
    </r>
  </si>
  <si>
    <r>
      <rPr>
        <vertAlign val="superscript"/>
        <sz val="8"/>
        <color theme="1"/>
        <rFont val="Arial"/>
        <family val="2"/>
      </rPr>
      <t xml:space="preserve">4 </t>
    </r>
    <r>
      <rPr>
        <sz val="8"/>
        <color theme="1"/>
        <rFont val="Arial"/>
        <family val="2"/>
      </rPr>
      <t>Ebbsfleet Development Corporation, London Legacy Development Corporation and Old Oak and Park Royal Development Corporation are exempt from designation under 62B (5) of the Town and Country Planning Act 1990. The relevant rows are shaded grey.</t>
    </r>
  </si>
  <si>
    <r>
      <rPr>
        <vertAlign val="superscript"/>
        <sz val="8"/>
        <color theme="1"/>
        <rFont val="Arial"/>
        <family val="2"/>
      </rPr>
      <t>5</t>
    </r>
    <r>
      <rPr>
        <sz val="8"/>
        <color theme="1"/>
        <rFont val="Arial"/>
        <family val="2"/>
      </rPr>
      <t xml:space="preserve"> Was called Shepway before 1 April 2018</t>
    </r>
  </si>
  <si>
    <r>
      <t xml:space="preserve">Table P152a: District Matters Planning Performance Table for Quality of decisions: April 2017 to March 2019 </t>
    </r>
    <r>
      <rPr>
        <b/>
        <vertAlign val="superscript"/>
        <sz val="12"/>
        <color rgb="FF009999"/>
        <rFont val="Arial"/>
        <family val="2"/>
      </rPr>
      <t>P</t>
    </r>
  </si>
  <si>
    <r>
      <t>Old Oak and Park Royal Development Corporation</t>
    </r>
    <r>
      <rPr>
        <vertAlign val="superscript"/>
        <sz val="10"/>
        <color rgb="FF000000"/>
        <rFont val="Arial"/>
        <family val="2"/>
      </rPr>
      <t xml:space="preserve"> 4</t>
    </r>
  </si>
  <si>
    <t>Table 152b: County Matters Planning Performance Table for Quality of decisions: April 2017 to March 2019</t>
  </si>
  <si>
    <r>
      <t>Ebbsfleet Development Corporation</t>
    </r>
    <r>
      <rPr>
        <vertAlign val="superscript"/>
        <sz val="10"/>
        <color rgb="FF000000"/>
        <rFont val="Arial"/>
        <family val="2"/>
      </rPr>
      <t xml:space="preserve"> 4</t>
    </r>
  </si>
  <si>
    <r>
      <t xml:space="preserve">Table P154: District Matters Planning Performance Table for Quality of non-major decisions: April 2017 to March 2019 </t>
    </r>
    <r>
      <rPr>
        <b/>
        <vertAlign val="superscript"/>
        <sz val="12"/>
        <color rgb="FF008080"/>
        <rFont val="Arial"/>
        <family val="2"/>
      </rPr>
      <t xml:space="preserve">P </t>
    </r>
  </si>
  <si>
    <r>
      <t xml:space="preserve">England, January 2020 to December 2021 </t>
    </r>
    <r>
      <rPr>
        <vertAlign val="superscript"/>
        <sz val="11"/>
        <color rgb="FF012169"/>
        <rFont val="Arial"/>
        <family val="2"/>
      </rPr>
      <t>P</t>
    </r>
  </si>
  <si>
    <t>Local planning authority</t>
  </si>
  <si>
    <t>2. Ebbsfleet Development Corporation, London Legacy Development Corporation and Old Oak and Park Royal Development Corporation are exempt from designation under 62B (5) of the Town and Country Planning Act 1990. The relevant rows are shaded grey.</t>
  </si>
  <si>
    <t xml:space="preserve">3. Buckinghamshire County Council was abolished on 31 March 2020 and so data are included for only one quarter. </t>
  </si>
  <si>
    <t xml:space="preserve">4. Buckinghamshire unitary authority was created on 1 April 2020 and so data are included for only seven quarters. </t>
  </si>
  <si>
    <t xml:space="preserve">5. Northamptonshire County Council was abolished on 31 March 2021 and so data are included for only five quarters. </t>
  </si>
  <si>
    <t xml:space="preserve">6. North Northamptonshire and West Northamptonshire unitary authorities were created on 1 April 2021 and so data are included for only three quarters. </t>
  </si>
  <si>
    <t>Source: County matters (CPS1/CPS2) returns</t>
  </si>
  <si>
    <t>e-mail: planning.statistics@levellingup.gov.uk</t>
  </si>
  <si>
    <r>
      <t xml:space="preserve">Number / </t>
    </r>
    <r>
      <rPr>
        <i/>
        <sz val="10"/>
        <color rgb="FF000000"/>
        <rFont val="Arial"/>
        <family val="2"/>
      </rPr>
      <t>Percentage</t>
    </r>
  </si>
  <si>
    <t>24 months to end of December 2021</t>
  </si>
  <si>
    <t>3. Ebbsfleet Development Corporation, London Legacy Development Corporation and Old Oak and Park Royal Development Corporation are exempt from designation under 42B (5) of the Town and Country Planning Act 1990. The relevant rows are shaded grey.</t>
  </si>
  <si>
    <t>4. Aylesbury Vale, Chiltern, South Bucks and Wycombe districts were abolished on 31 March 2020 and so data are included for only one quarter.</t>
  </si>
  <si>
    <t xml:space="preserve">5. Buckinghamshire unitary authority was created on 1 April 2020 and so data are included for only seven quarters. </t>
  </si>
  <si>
    <t>6. Corby, Daventry, East Northamptonshire, Kettering, Northampton, South Northamptonshire and Wellingborough were abolished on 31 March 2021 and so data are included for only five quarters.</t>
  </si>
  <si>
    <t xml:space="preserve">7. North Northamptonshire and West Northamptonshire unitary authorities were created on 1 April 2021 and so data are included for only one quarter. </t>
  </si>
  <si>
    <t>Source: District matters (PS1/PS2) returns</t>
  </si>
  <si>
    <r>
      <t>Number/</t>
    </r>
    <r>
      <rPr>
        <i/>
        <sz val="10"/>
        <color rgb="FF000000"/>
        <rFont val="Arial"/>
        <family val="2"/>
      </rPr>
      <t>per cent</t>
    </r>
  </si>
  <si>
    <r>
      <t xml:space="preserve">Table P152a: District Matters Planning Performance Table for Quality of decisions: October 2018 to September 2020 </t>
    </r>
    <r>
      <rPr>
        <b/>
        <vertAlign val="superscript"/>
        <sz val="12"/>
        <color rgb="FF009999"/>
        <rFont val="Arial"/>
        <family val="2"/>
      </rPr>
      <t>P</t>
    </r>
  </si>
  <si>
    <t>~   Local planning authority did not exist during this quarter. Christchurch, East Dorset, Forest Heath, North Dorset, Purbeck, St Edmundsbury, Suffolk Coastal,Taunton Deane, Waveney, West Dorset, West Somerset and Weymouth &amp; Portland districts and Bournemouth and Poole unitary authorities were abolished on 31 March 2019 and so data are included for only two quarters. Consequently, East Suffolk, West Suffolk and Somerset West and Taunton districts and the Bournemouth, Christchurch and and Poole unitary authority and Dorset unitary authority (Dorset Council) were created on 1 April 2019 and so data are included for only six quarters. In addition, Aylesbury Vale, Chiltern, South Bucks and Wycombe districts were abolished on 31 March 2020 and so data are included for only six quarters and Buckinghamshire unitary authority was created on 1 April 2020 and so data are included for two quarters.</t>
  </si>
  <si>
    <r>
      <rPr>
        <vertAlign val="superscript"/>
        <sz val="8"/>
        <color rgb="FF000000"/>
        <rFont val="Arial"/>
        <family val="2"/>
      </rPr>
      <t>1</t>
    </r>
    <r>
      <rPr>
        <sz val="8"/>
        <color rgb="FF000000"/>
        <rFont val="Arial"/>
        <family val="2"/>
      </rPr>
      <t xml:space="preserve"> Includes only non-determined applications that were appealed against.</t>
    </r>
  </si>
  <si>
    <r>
      <rPr>
        <vertAlign val="superscript"/>
        <sz val="8"/>
        <color rgb="FF000000"/>
        <rFont val="Arial"/>
        <family val="2"/>
      </rPr>
      <t>2</t>
    </r>
    <r>
      <rPr>
        <sz val="8"/>
        <color rgb="FF000000"/>
        <rFont val="Arial"/>
        <family val="2"/>
      </rPr>
      <t xml:space="preserve"> For appeals against decisions, figures reflect the actual appeal decisions made, rather than the fact that appeals against conditions are not treated as having gone against the local planning authority for designation purposes. See the Explanatory notes sheet.</t>
    </r>
  </si>
  <si>
    <r>
      <t xml:space="preserve">3 </t>
    </r>
    <r>
      <rPr>
        <sz val="8"/>
        <color rgb="FF000000"/>
        <rFont val="Arial"/>
        <family val="2"/>
      </rPr>
      <t>The two appeal types that have been excluded are: i) 'Refused permission to vary or remove a condition(s)'; and ii) 'Refused to approve any matter required by a condition on a previous planning permission (other than those specified above)'. More details are given in the Explanatory notes sheet.</t>
    </r>
  </si>
  <si>
    <r>
      <rPr>
        <vertAlign val="superscript"/>
        <sz val="8"/>
        <color rgb="FF000000"/>
        <rFont val="Arial"/>
        <family val="2"/>
      </rPr>
      <t>4</t>
    </r>
    <r>
      <rPr>
        <sz val="8"/>
        <color rgb="FF000000"/>
        <rFont val="Arial"/>
        <family val="2"/>
      </rPr>
      <t xml:space="preserve"> Ebbsfleet Development Corporation, London Legacy Development Corporation and Old Oak and Park Royal Development Corporation are exempt from designation under 62B (5) of the Town and Country Planning Act 1990. The relevant rows are shaded grey.</t>
    </r>
  </si>
  <si>
    <t>Sources: District matters (PS1/PS2) returns and Planning Inspectorate appeals data</t>
  </si>
  <si>
    <r>
      <t>number /</t>
    </r>
    <r>
      <rPr>
        <i/>
        <sz val="10"/>
        <color rgb="FF000000"/>
        <rFont val="Arial"/>
        <family val="2"/>
      </rPr>
      <t xml:space="preserve"> per cent</t>
    </r>
  </si>
  <si>
    <r>
      <t xml:space="preserve">Excluding appeals relating to planning conditions </t>
    </r>
    <r>
      <rPr>
        <i/>
        <vertAlign val="superscript"/>
        <sz val="10"/>
        <color rgb="FF000000"/>
        <rFont val="Arial"/>
        <family val="2"/>
      </rPr>
      <t>3</t>
    </r>
  </si>
  <si>
    <t>24 months to end of September 2020 P</t>
  </si>
  <si>
    <t>Table 152b: County Matters Planning Performance Table for Quality of decisions: October 2018 to September 2020</t>
  </si>
  <si>
    <t>Buckinghamshire County Council</t>
  </si>
  <si>
    <t>Dorset County Council</t>
  </si>
  <si>
    <t>~   Local planning authority did not exist during this quarter. Bournemouth and Poole unitary authorities were abolished on 31 March 2019 and so data are included for only two quarters. Consequently, Bournemouth, Christchurch and and Poole unitary authority and Dorset unitary authority (Dorset Council) were created on 1 April 2019 and so data are included for only six quarters. In addition, Buckinghamshiire County Council was abolished on 31 March 2020 and so data are included for only six quarters and consequently Buckinghamshire unitary authority (Buckinghamshire Council) was created on 1 April 2020 and so data are included for only two quarters.</t>
  </si>
  <si>
    <r>
      <rPr>
        <vertAlign val="superscript"/>
        <sz val="8"/>
        <color rgb="FF000000"/>
        <rFont val="Arial"/>
        <family val="2"/>
      </rPr>
      <t xml:space="preserve">1 </t>
    </r>
    <r>
      <rPr>
        <sz val="8"/>
        <color rgb="FF000000"/>
        <rFont val="Arial"/>
        <family val="2"/>
      </rPr>
      <t>Includes only non-determined applications that were appealed against.</t>
    </r>
  </si>
  <si>
    <t>Sources: County matters (PS1/PS2) returns and Planning Inspectorate appeals data</t>
  </si>
  <si>
    <r>
      <t xml:space="preserve">Number / </t>
    </r>
    <r>
      <rPr>
        <i/>
        <sz val="9"/>
        <color rgb="FF000000"/>
        <rFont val="Arial"/>
        <family val="2"/>
      </rPr>
      <t>Percentage</t>
    </r>
  </si>
  <si>
    <r>
      <t xml:space="preserve">Table P154: District Matters Planning Performance Table for Quality of non-major decisions: October 2018 to September 2020 </t>
    </r>
    <r>
      <rPr>
        <b/>
        <vertAlign val="superscript"/>
        <sz val="12"/>
        <color rgb="FF008080"/>
        <rFont val="Arial"/>
        <family val="2"/>
      </rPr>
      <t xml:space="preserve">P </t>
    </r>
  </si>
  <si>
    <t>New Forest National ParkA</t>
  </si>
  <si>
    <t>~   Local planning authority did not exist during this quarter. Christchurch, East Dorset, Forest Heath, North Dorset, Purbeck, St Edmundsbury, Suffolk Coastal,Taunton Deane, Waveney, West Dorset, West Somerset and Weymouth &amp; Portland districts and Bournemouth and Poole unitary authorities were abolished on 31 March 2019 and so data are included for only two quarters. Consequently, East Suffolk, West Suffolk and Somerset West and Taunton districts and the Bournemouth, Christchurch and and Poole unitary authority and Dorset unitary authority (Dorset Council) were created on 1 April 2019 and so data are included for only six quarters. In addition, Aylesbury Vale, Chiltern, South Bucks and Wycombe districts were abolished on 31 March 2020 and so data are included for only six quarters and Buckinghamshire unitary authority was created on 1 April 2020 and so data are included for only two quarters.</t>
  </si>
  <si>
    <r>
      <rPr>
        <vertAlign val="superscript"/>
        <sz val="8"/>
        <color rgb="FF000000"/>
        <rFont val="Arial"/>
        <family val="2"/>
      </rPr>
      <t>1</t>
    </r>
    <r>
      <rPr>
        <sz val="8"/>
        <color rgb="FF000000"/>
        <rFont val="Arial"/>
        <family val="2"/>
      </rPr>
      <t xml:space="preserve"> Covers applications for minor developments, changes of use where the site area is less than one hectare and householder developments</t>
    </r>
  </si>
  <si>
    <r>
      <rPr>
        <vertAlign val="superscript"/>
        <sz val="8"/>
        <color rgb="FF000000"/>
        <rFont val="Arial"/>
        <family val="2"/>
      </rPr>
      <t xml:space="preserve">2 </t>
    </r>
    <r>
      <rPr>
        <sz val="8"/>
        <color rgb="FF000000"/>
        <rFont val="Arial"/>
        <family val="2"/>
      </rPr>
      <t>Includes only non-determined applications that were appealed against.</t>
    </r>
  </si>
  <si>
    <r>
      <rPr>
        <vertAlign val="superscript"/>
        <sz val="8"/>
        <color rgb="FF000000"/>
        <rFont val="Arial"/>
        <family val="2"/>
      </rPr>
      <t xml:space="preserve">4 </t>
    </r>
    <r>
      <rPr>
        <sz val="8"/>
        <color rgb="FF000000"/>
        <rFont val="Arial"/>
        <family val="2"/>
      </rPr>
      <t>Ebbsfleet Development Corporation, London Legacy Development Corporation and Old Oak and Park Royal Development Corporation are exempt from designation under 62B (5) of the Town and Country Planning Act 1990. The relevant rows are shaded grey.</t>
    </r>
  </si>
  <si>
    <r>
      <t>number/</t>
    </r>
    <r>
      <rPr>
        <i/>
        <sz val="10"/>
        <color rgb="FF000000"/>
        <rFont val="Arial"/>
        <family val="2"/>
      </rPr>
      <t>per cent</t>
    </r>
  </si>
  <si>
    <r>
      <t>Buckinghamshire</t>
    </r>
    <r>
      <rPr>
        <vertAlign val="superscript"/>
        <sz val="10"/>
        <color rgb="FF000000"/>
        <rFont val="Arial"/>
        <family val="2"/>
      </rPr>
      <t xml:space="preserve"> Council</t>
    </r>
  </si>
  <si>
    <t>Dorset Council</t>
  </si>
  <si>
    <t>Buckinghamshire Council</t>
  </si>
  <si>
    <t>North Northamptonshire</t>
  </si>
  <si>
    <t>West Northamptonshire</t>
  </si>
  <si>
    <t>4. Ebbsfleet Development Corporation, London Legacy Development Corporation and Old Oak and Park Royal Development Corporation are exempt from designation under2B (5) of the Town and Country Planning Act990. The relevant rows are shaded grey.</t>
  </si>
  <si>
    <t>England, January020 to December021 P</t>
  </si>
  <si>
    <t xml:space="preserve">6. Buckinghamshire unitary authority was created on April020 and so data are included for only seven quarters. </t>
  </si>
  <si>
    <t xml:space="preserve">8. North Northamptonshire and West Northamptonshire unitary authorities were created on April021 and so data are included for only three quarters. </t>
  </si>
  <si>
    <t>5. Aylesbury Vale, Chiltern, South Bucks and Wycombe districts were abolished on1 March020 and so data are included for only one quarter.</t>
  </si>
  <si>
    <t>7. Corby, Daventry, East Northamptonshire, Kettering, Northampton, South Northamptonshire and Wellingborough were abolished on1 March021 and so data are included for only five quarters.</t>
  </si>
  <si>
    <t>London Legacy Development Corporation 4</t>
  </si>
  <si>
    <t>Old Oak and Park Royal Development Corporation 4</t>
  </si>
  <si>
    <t>Ebbsfleet Development Corporation 4</t>
  </si>
  <si>
    <t>Quality of decisions</t>
  </si>
  <si>
    <r>
      <t xml:space="preserve">England, January 2021 to December 2022 </t>
    </r>
    <r>
      <rPr>
        <vertAlign val="superscript"/>
        <sz val="11"/>
        <color rgb="FF012169"/>
        <rFont val="Arial"/>
        <family val="2"/>
      </rPr>
      <t>P</t>
    </r>
  </si>
  <si>
    <t>East Midlands</t>
  </si>
  <si>
    <t>East of England</t>
  </si>
  <si>
    <t>London</t>
  </si>
  <si>
    <t>National Parks</t>
  </si>
  <si>
    <t>North East</t>
  </si>
  <si>
    <t>North West</t>
  </si>
  <si>
    <t>South East</t>
  </si>
  <si>
    <t>South West</t>
  </si>
  <si>
    <t>West Midlands</t>
  </si>
  <si>
    <t>Yorkshire and the Humber</t>
  </si>
  <si>
    <r>
      <t>Corby</t>
    </r>
    <r>
      <rPr>
        <vertAlign val="superscript"/>
        <sz val="10"/>
        <color rgb="FF000000"/>
        <rFont val="Arial"/>
        <family val="2"/>
      </rPr>
      <t xml:space="preserve"> 4</t>
    </r>
  </si>
  <si>
    <r>
      <t>Northampton</t>
    </r>
    <r>
      <rPr>
        <vertAlign val="superscript"/>
        <sz val="10"/>
        <color rgb="FF000000"/>
        <rFont val="Arial"/>
        <family val="2"/>
      </rPr>
      <t xml:space="preserve"> 4</t>
    </r>
  </si>
  <si>
    <r>
      <t>Wellingborough</t>
    </r>
    <r>
      <rPr>
        <vertAlign val="superscript"/>
        <sz val="10"/>
        <color rgb="FF000000"/>
        <rFont val="Arial"/>
        <family val="2"/>
      </rPr>
      <t xml:space="preserve"> 4</t>
    </r>
  </si>
  <si>
    <r>
      <t>East Northamptonshire</t>
    </r>
    <r>
      <rPr>
        <vertAlign val="superscript"/>
        <sz val="10"/>
        <color rgb="FF000000"/>
        <rFont val="Arial"/>
        <family val="2"/>
      </rPr>
      <t xml:space="preserve"> 4</t>
    </r>
  </si>
  <si>
    <r>
      <t xml:space="preserve">Daventry </t>
    </r>
    <r>
      <rPr>
        <vertAlign val="superscript"/>
        <sz val="10"/>
        <color rgb="FF000000"/>
        <rFont val="Arial"/>
        <family val="2"/>
      </rPr>
      <t>4</t>
    </r>
  </si>
  <si>
    <r>
      <t xml:space="preserve">South Northamptonshire </t>
    </r>
    <r>
      <rPr>
        <vertAlign val="superscript"/>
        <sz val="10"/>
        <color rgb="FF000000"/>
        <rFont val="Arial"/>
        <family val="2"/>
      </rPr>
      <t>4</t>
    </r>
  </si>
  <si>
    <t>1. Excludes applications which are subject to planning performance agreements, extensions of time or environmental impact assessments. Comprises major decisions within 10 weeks for public service infrastructure development decisions.</t>
  </si>
  <si>
    <t>4. Corby, Daventry, East Northamptonshire, Kettering, Northampton, South Northamptonshire and Wellingborough were abolished on 31 March 2021 and so data are included for only one quarter.</t>
  </si>
  <si>
    <t xml:space="preserve">5. North Northamptonshire and West Northamptonshire unitary authorities were created on 1 April 2021 and so data are included for only seven quarters. </t>
  </si>
  <si>
    <r>
      <t>Ebbsfleet Development Corporation</t>
    </r>
    <r>
      <rPr>
        <vertAlign val="superscript"/>
        <sz val="10"/>
        <color rgb="FF000000"/>
        <rFont val="Arial"/>
        <family val="2"/>
      </rPr>
      <t xml:space="preserve"> 2</t>
    </r>
  </si>
  <si>
    <r>
      <t>Northamptonshire</t>
    </r>
    <r>
      <rPr>
        <vertAlign val="superscript"/>
        <sz val="10"/>
        <color rgb="FF000000"/>
        <rFont val="Arial"/>
        <family val="2"/>
      </rPr>
      <t xml:space="preserve"> 3</t>
    </r>
  </si>
  <si>
    <t xml:space="preserve">3. Northamptonshire County Council was abolished on 31 March 2021 and so data are included for only one quarter. </t>
  </si>
  <si>
    <t xml:space="preserve">4. North Northamptonshire and West Northamptonshire unitary authorities were created on 1 April 2021 and so data are included for only seven quarters. </t>
  </si>
  <si>
    <t>..   Return not received from the local planning authority for the relevant quarter</t>
  </si>
  <si>
    <r>
      <t xml:space="preserve">Table P152a: District Matters Planning Performance Table for Quality of decisions: October 2019 to September 2021 </t>
    </r>
    <r>
      <rPr>
        <b/>
        <vertAlign val="superscript"/>
        <sz val="12"/>
        <color rgb="FF012169"/>
        <rFont val="Arial"/>
        <family val="2"/>
      </rPr>
      <t>P</t>
    </r>
  </si>
  <si>
    <t>~   Local planning authority did not exist during this quarter.  Aylesbury Vale, Chiltern, South Bucks and Wycombe districts were abolished on 31 March 2020 and so data are included for only two quarters and Buckinghamshire unitary authority was created on 1 April 2020 and so data are included for only six quarters. Corby, Daventry, East Northamptonshire, Kettering, Northampton, South Northamptonshire and Wellingborough were abolished on 1 April 2021 and so data are included for only six quarters. North Northamptonshire and West Northamptonshire unitary authorities were created on 1 April 2021 and so data are included for only two quarters.</t>
  </si>
  <si>
    <r>
      <t xml:space="preserve">3 </t>
    </r>
    <r>
      <rPr>
        <sz val="8"/>
        <color rgb="FF000000"/>
        <rFont val="Arial"/>
        <family val="2"/>
      </rPr>
      <t>The appeal type that has been excluded is: 'Refused permission to vary or remove a condition(s)'. More details are given in the Explanatory notes sheet.</t>
    </r>
  </si>
  <si>
    <t>Table 152b: County Matters Planning Performance Table for Quality of decisions: October 2019 to September 2021</t>
  </si>
  <si>
    <t>~   Local planning authority did not exist during this quarter.  Buckinghamshire County Council was abolished on 31 March 2020 and so data are included for only two quarters and consequently Buckinghamshire unitary authority (Buckinghamshire Council) was created on 1 April 2020 and so data are included for only six quarters. Northamptonshire County Council was abolished on 31 March 2021 and so data are included for only six quarters and consequently the North Northamptonshire and West Northamptonshire unitary authorities were created on 1 April 2021 and so data are included for only two quarters.</t>
  </si>
  <si>
    <r>
      <rPr>
        <vertAlign val="superscript"/>
        <sz val="9"/>
        <color rgb="FF000000"/>
        <rFont val="Arial"/>
        <family val="2"/>
      </rPr>
      <t xml:space="preserve">1 </t>
    </r>
    <r>
      <rPr>
        <sz val="9"/>
        <color rgb="FF000000"/>
        <rFont val="Arial"/>
        <family val="2"/>
      </rPr>
      <t>Includes only non-determined applications that were appealed against.</t>
    </r>
  </si>
  <si>
    <r>
      <rPr>
        <vertAlign val="superscript"/>
        <sz val="9"/>
        <color rgb="FF000000"/>
        <rFont val="Arial"/>
        <family val="2"/>
      </rPr>
      <t>2</t>
    </r>
    <r>
      <rPr>
        <sz val="9"/>
        <color rgb="FF000000"/>
        <rFont val="Arial"/>
        <family val="2"/>
      </rPr>
      <t xml:space="preserve"> For appeals against decisions, figures reflect the actual appeal decisions made, rather than the fact that appeals against conditions are not treated as having gone against the local planning authority for designation purposes. See the Explanatory notes sheet.</t>
    </r>
  </si>
  <si>
    <r>
      <t xml:space="preserve">3 </t>
    </r>
    <r>
      <rPr>
        <sz val="9"/>
        <color rgb="FF000000"/>
        <rFont val="Arial"/>
        <family val="2"/>
      </rPr>
      <t>One appeal type has been excluded: 'Refused permission to vary or remove a condition(s)'. More details are given in the Explanatory notes sheet.</t>
    </r>
  </si>
  <si>
    <r>
      <rPr>
        <vertAlign val="superscript"/>
        <sz val="9"/>
        <color rgb="FF000000"/>
        <rFont val="Arial"/>
        <family val="2"/>
      </rPr>
      <t>4</t>
    </r>
    <r>
      <rPr>
        <sz val="9"/>
        <color rgb="FF000000"/>
        <rFont val="Arial"/>
        <family val="2"/>
      </rPr>
      <t xml:space="preserve"> Ebbsfleet Development Corporation, London Legacy Development Corporation and Old Oak and Park Royal Development Corporation are exempt from designation under 62B (5) of the Town and Country Planning Act 1990. The relevant rows are shaded grey.</t>
    </r>
  </si>
  <si>
    <r>
      <t>England, January 2021 to December 2022</t>
    </r>
    <r>
      <rPr>
        <vertAlign val="superscript"/>
        <sz val="11"/>
        <color rgb="FF012169"/>
        <rFont val="Arial"/>
        <family val="2"/>
      </rPr>
      <t xml:space="preserve"> P</t>
    </r>
  </si>
  <si>
    <r>
      <t>Northampton</t>
    </r>
    <r>
      <rPr>
        <vertAlign val="superscript"/>
        <sz val="10"/>
        <color rgb="FF000000"/>
        <rFont val="Arial"/>
        <family val="2"/>
      </rPr>
      <t xml:space="preserve"> 5</t>
    </r>
  </si>
  <si>
    <r>
      <t xml:space="preserve">Wellingborough </t>
    </r>
    <r>
      <rPr>
        <vertAlign val="superscript"/>
        <sz val="10"/>
        <color rgb="FF000000"/>
        <rFont val="Arial"/>
        <family val="2"/>
      </rPr>
      <t>5</t>
    </r>
  </si>
  <si>
    <r>
      <t>Daventry</t>
    </r>
    <r>
      <rPr>
        <vertAlign val="superscript"/>
        <sz val="10"/>
        <color rgb="FF000000"/>
        <rFont val="Arial"/>
        <family val="2"/>
      </rPr>
      <t xml:space="preserve"> 5</t>
    </r>
  </si>
  <si>
    <r>
      <t xml:space="preserve">Kettering </t>
    </r>
    <r>
      <rPr>
        <vertAlign val="superscript"/>
        <sz val="10"/>
        <color rgb="FF000000"/>
        <rFont val="Arial"/>
        <family val="2"/>
      </rPr>
      <t>5</t>
    </r>
  </si>
  <si>
    <r>
      <t>East Northamptonshire</t>
    </r>
    <r>
      <rPr>
        <vertAlign val="superscript"/>
        <sz val="10"/>
        <color rgb="FF000000"/>
        <rFont val="Arial"/>
        <family val="2"/>
      </rPr>
      <t xml:space="preserve"> 5</t>
    </r>
  </si>
  <si>
    <r>
      <t xml:space="preserve">Corby </t>
    </r>
    <r>
      <rPr>
        <vertAlign val="superscript"/>
        <sz val="10"/>
        <color rgb="FF000000"/>
        <rFont val="Arial"/>
        <family val="2"/>
      </rPr>
      <t>5</t>
    </r>
  </si>
  <si>
    <r>
      <t xml:space="preserve">South Northamptonshire </t>
    </r>
    <r>
      <rPr>
        <vertAlign val="superscript"/>
        <sz val="10"/>
        <color rgb="FF000000"/>
        <rFont val="Arial"/>
        <family val="2"/>
      </rPr>
      <t>5</t>
    </r>
  </si>
  <si>
    <t>4. Ebbsfleet Development Corporation, London Legacy Development Corporation and Old Oak and Park Royal Development Corporation are exempt from designation under2B (5) of the Town and Country Planning Act 1990. The relevant rows are shaded grey.</t>
  </si>
  <si>
    <t>5. Corby, Daventry, East Northamptonshire, Kettering, Northampton, South Northamptonshire and Wellingborough were abolished on 31 March 2021 and so data are included for only one quarter.</t>
  </si>
  <si>
    <t xml:space="preserve">6. North Northamptonshire and West Northamptonshire unitary authorities were created on 1 April 2021 and so data are included for only seven quarters. </t>
  </si>
  <si>
    <r>
      <t xml:space="preserve">24 months to end of December 2022 </t>
    </r>
    <r>
      <rPr>
        <vertAlign val="superscript"/>
        <sz val="10"/>
        <color rgb="FF000000"/>
        <rFont val="Arial"/>
        <family val="2"/>
      </rPr>
      <t>P</t>
    </r>
  </si>
  <si>
    <r>
      <t xml:space="preserve">24 months to end of September 2021 </t>
    </r>
    <r>
      <rPr>
        <vertAlign val="superscript"/>
        <sz val="10"/>
        <color rgb="FF000000"/>
        <rFont val="Arial"/>
        <family val="2"/>
      </rPr>
      <t>P</t>
    </r>
  </si>
  <si>
    <r>
      <t xml:space="preserve">Table P154: District Matters Planning Performance Table for Quality of non-major decisions: October 2019 to September 2021 </t>
    </r>
    <r>
      <rPr>
        <b/>
        <vertAlign val="superscript"/>
        <sz val="12"/>
        <color rgb="FF012169"/>
        <rFont val="Arial"/>
        <family val="2"/>
      </rPr>
      <t xml:space="preserve">P </t>
    </r>
  </si>
  <si>
    <t>~  Aylesbury Vale, Chiltern, South Bucks and Wycombe districts were abolished on 31 March 2020 and so data are included for only two quarters and Buckinghamshire unitary authority was created on 1 April 2020 and so data are included for six quarters. Corby, Daventry, East Northamptonshire, Kettering, Northampton, South Northamptonshire and Wellingborough were abolished on 1 April 2021 and so data are included for only six quarters. North Northamptonshire and West Northamptonshire unitary authorities were created on 1 April 2021 and so data are included for only two quarters.</t>
  </si>
  <si>
    <r>
      <t xml:space="preserve">3 </t>
    </r>
    <r>
      <rPr>
        <sz val="8"/>
        <color rgb="FF000000"/>
        <rFont val="Arial"/>
        <family val="2"/>
      </rPr>
      <t>The appeal type that has been excluded is 'Refused permission to vary or remove a condition(s)'. More details are given in the Explanatory notes sheet.</t>
    </r>
  </si>
  <si>
    <t>Cumberland</t>
  </si>
  <si>
    <t>Westmorland &amp; Furness</t>
  </si>
  <si>
    <t>North Yorkshire Council</t>
  </si>
  <si>
    <t>Somerset Council</t>
  </si>
  <si>
    <r>
      <t xml:space="preserve">England, July 2021 to June 2023 </t>
    </r>
    <r>
      <rPr>
        <vertAlign val="superscript"/>
        <sz val="11"/>
        <color rgb="FF012169"/>
        <rFont val="Arial"/>
        <family val="2"/>
      </rPr>
      <t>P</t>
    </r>
  </si>
  <si>
    <r>
      <t>Ebbsfleet Development Corporation</t>
    </r>
    <r>
      <rPr>
        <vertAlign val="superscript"/>
        <sz val="10"/>
        <color rgb="FF000000"/>
        <rFont val="Arial"/>
        <family val="2"/>
      </rPr>
      <t xml:space="preserve"> 3</t>
    </r>
  </si>
  <si>
    <t>- Not defined</t>
  </si>
  <si>
    <t>Somerset CC</t>
  </si>
  <si>
    <t>Cumbria CC</t>
  </si>
  <si>
    <t>North Yorkshire CC</t>
  </si>
  <si>
    <r>
      <t xml:space="preserve">Table P152a: District Matters Planning Performance Table for Quality of decisions: April 2020 to March 2022 </t>
    </r>
    <r>
      <rPr>
        <b/>
        <vertAlign val="superscript"/>
        <sz val="12"/>
        <color rgb="FF012169"/>
        <rFont val="Arial"/>
        <family val="2"/>
      </rPr>
      <t>P</t>
    </r>
  </si>
  <si>
    <t>King’s Lynn and West Norfolk</t>
  </si>
  <si>
    <t>~   Local planning authority did not exist during this quarter.  Corby, Daventry, East Northamptonshire, Kettering, Northampton, South Northamptonshire and Wellingborough were abolished on 1 April 2021 and so data are included for only four quarters. North Northamptonshire and West Northamptonshire unitary authorities were created on 1 April 2021 and so data are included for only four quarters.</t>
  </si>
  <si>
    <t>Table 152b: County Matters Planning Performance Table for Quality of decisions: April 2020 to March 2022</t>
  </si>
  <si>
    <t>Northamptonshire Coiunty Council</t>
  </si>
  <si>
    <t>~   Local planning authority did not exist during this quarter.  Northamptonshire County Council was abolished on 1 April 2021 and so data are included for only four quarters. North Northamptonshire and West Northamptonshire unitary authorities were created on 1 April 2021 and so data are included for only four quarters.</t>
  </si>
  <si>
    <t>24 months to end of March 2022 P</t>
  </si>
  <si>
    <r>
      <t>England, July 2021 to June 2023</t>
    </r>
    <r>
      <rPr>
        <vertAlign val="superscript"/>
        <sz val="11"/>
        <color rgb="FF012169"/>
        <rFont val="Arial"/>
        <family val="2"/>
      </rPr>
      <t xml:space="preserve"> P</t>
    </r>
  </si>
  <si>
    <r>
      <t xml:space="preserve">Table P154: District Matters Planning Performance Table for Quality of non-major decisions: April 2020 to March 2022 </t>
    </r>
    <r>
      <rPr>
        <b/>
        <vertAlign val="superscript"/>
        <sz val="12"/>
        <color rgb="FF012169"/>
        <rFont val="Arial"/>
        <family val="2"/>
      </rPr>
      <t xml:space="preserve">P </t>
    </r>
  </si>
  <si>
    <t>~ Local authority did not exist during the quarter. Corby, Daventry, East Northamptonshire, Kettering, Northampton, South Northamptonshire and Wellingborough were abolished on 1 April 2021 and so data are included for only four quarters. North Northamptonshire and West Northamptonshire unitary authorities were created on 1 April 2021 and so data are included for only four quarters.</t>
  </si>
  <si>
    <t>London Legacy Development Corporation 2</t>
  </si>
  <si>
    <t>Old Oak and Park Royal Development Corporation 2</t>
  </si>
  <si>
    <r>
      <t xml:space="preserve">England, January 2022 to December 2023 </t>
    </r>
    <r>
      <rPr>
        <vertAlign val="superscript"/>
        <sz val="11"/>
        <color rgb="FF012169"/>
        <rFont val="Arial"/>
        <family val="2"/>
      </rPr>
      <t>P</t>
    </r>
  </si>
  <si>
    <r>
      <t>Hartlepool Development Corporation</t>
    </r>
    <r>
      <rPr>
        <vertAlign val="superscript"/>
        <sz val="10"/>
        <color rgb="FF000000"/>
        <rFont val="Arial"/>
        <family val="2"/>
      </rPr>
      <t xml:space="preserve"> 3,4</t>
    </r>
  </si>
  <si>
    <r>
      <t>Middlesbrough Development Corporation</t>
    </r>
    <r>
      <rPr>
        <vertAlign val="superscript"/>
        <sz val="10"/>
        <color rgb="FF000000"/>
        <rFont val="Arial"/>
        <family val="2"/>
      </rPr>
      <t xml:space="preserve"> 3,4</t>
    </r>
  </si>
  <si>
    <t>3. Ebbsfleet Development Corporation, Hartlepool Development Corporation,  London Legacy Development Corporation, Middlesbrough Development Corporation and Old Oak and Park Royal Development Corporation are exempt from designation under 42B (5) of the Town and Country Planning Act 1990. The relevant rows are shaded grey.</t>
  </si>
  <si>
    <t>4. On 1 June 2023, new development corporations were created for Hartlepool and Middlesborough. From that date they took over responsibility from Hartlepool Borough Council and Middlesbrough Borough Council respectively for decisions relating to land within their areas.</t>
  </si>
  <si>
    <t>Somerset County Council</t>
  </si>
  <si>
    <t>Cumbria County Council</t>
  </si>
  <si>
    <t>North Yorkshire County Council</t>
  </si>
  <si>
    <r>
      <t>London Legacy Development Corporation</t>
    </r>
    <r>
      <rPr>
        <vertAlign val="superscript"/>
        <sz val="10"/>
        <color rgb="FF000000"/>
        <rFont val="Arial"/>
        <family val="2"/>
      </rPr>
      <t xml:space="preserve"> 2</t>
    </r>
  </si>
  <si>
    <t>2. Ebbsfleet Development Corporation,  London Legacy Development Corporation  and Old Oak and Park Royal Development Corporation are exempt from designation under 62B (5) of the Town and Country Planning Act 1990. The relevant rows are shaded grey.</t>
  </si>
  <si>
    <r>
      <t xml:space="preserve">Table P152a: District Matters Planning Performance Table for Quality of decisions: April 2021 to March 2023 </t>
    </r>
    <r>
      <rPr>
        <b/>
        <vertAlign val="superscript"/>
        <sz val="12"/>
        <color rgb="FF012169"/>
        <rFont val="Arial"/>
        <family val="2"/>
      </rPr>
      <t>P</t>
    </r>
  </si>
  <si>
    <t>Table 152b: County Matters Planning Performance Table for Quality of decisions: April 2021 to March 2023</t>
  </si>
  <si>
    <r>
      <t>England, January 2022 to December 2023</t>
    </r>
    <r>
      <rPr>
        <vertAlign val="superscript"/>
        <sz val="11"/>
        <color rgb="FF012169"/>
        <rFont val="Arial"/>
        <family val="2"/>
      </rPr>
      <t xml:space="preserve"> P</t>
    </r>
  </si>
  <si>
    <r>
      <t>Middlesbrough Development Corporation</t>
    </r>
    <r>
      <rPr>
        <vertAlign val="superscript"/>
        <sz val="10"/>
        <color rgb="FF000000"/>
        <rFont val="Arial"/>
        <family val="2"/>
      </rPr>
      <t xml:space="preserve"> 4,5</t>
    </r>
  </si>
  <si>
    <r>
      <t>Hartlepool Development Corporation</t>
    </r>
    <r>
      <rPr>
        <vertAlign val="superscript"/>
        <sz val="10"/>
        <color rgb="FF000000"/>
        <rFont val="Arial"/>
        <family val="2"/>
      </rPr>
      <t xml:space="preserve"> 4,5</t>
    </r>
  </si>
  <si>
    <t>4. Ebbsfleet Development Corporation, Hartlepool Development Corporation, London Legacy Development Corporation, Middlesborough Development Corporation and Old Oak and Park Royal Development Corporation are exempt from designation under2B (5) of the Town and Country Planning Act 1990. The relevant rows are shaded grey.</t>
  </si>
  <si>
    <t>5. On 1 June 2023, new development corporations were created for Hartlepool and Middlesborough. From that date they took over responsibility from Hartlepool Borough Council and Middlesbrough Borough Council respectively for decisions relating to land within their areas.</t>
  </si>
  <si>
    <r>
      <t xml:space="preserve">Table P154: District Matters Planning Performance Table for Quality of non-major decisions: April 2021 to March 2023 </t>
    </r>
    <r>
      <rPr>
        <b/>
        <vertAlign val="superscript"/>
        <sz val="12"/>
        <color rgb="FF012169"/>
        <rFont val="Arial"/>
        <family val="2"/>
      </rPr>
      <t xml:space="preserve">P </t>
    </r>
  </si>
  <si>
    <t>April 2021 to March 2023</t>
  </si>
  <si>
    <t>England, July 2022 to June 2024</t>
  </si>
  <si>
    <r>
      <t xml:space="preserve">Middlesbrough Development Corporation </t>
    </r>
    <r>
      <rPr>
        <vertAlign val="superscript"/>
        <sz val="10"/>
        <color rgb="FF000000"/>
        <rFont val="Arial"/>
        <family val="2"/>
      </rPr>
      <t>3,4</t>
    </r>
  </si>
  <si>
    <t>Last updated:</t>
  </si>
  <si>
    <t>Next update:</t>
  </si>
  <si>
    <t>2. Ebbsfleet Development Corporation, Hartlepool Development Corporation,  London Legacy Development Corporation, Middlesbrough Development Corporation and Old Oak and Park Royal Development Corporation are exempt from designation under 42B (5) of the Town and Country Planning Act 1990. The relevant rows are shaded grey.</t>
  </si>
  <si>
    <t>3. On 1 June 2023, new development corporations were created for Hartlepool and Middlesborough. From that date they took over responsibility from Hartlepool Borough Council and Middlesbrough Borough Council respectively for decisions relating to land within their areas.</t>
  </si>
  <si>
    <t>-   No major decisions in the reporting period</t>
  </si>
  <si>
    <r>
      <t>Hartlepool Development Corporation</t>
    </r>
    <r>
      <rPr>
        <vertAlign val="superscript"/>
        <sz val="10"/>
        <color rgb="FF000000"/>
        <rFont val="Arial"/>
        <family val="2"/>
      </rPr>
      <t xml:space="preserve"> 2,3</t>
    </r>
  </si>
  <si>
    <r>
      <t xml:space="preserve">Middlesbrough Development Corporation </t>
    </r>
    <r>
      <rPr>
        <vertAlign val="superscript"/>
        <sz val="10"/>
        <color rgb="FF000000"/>
        <rFont val="Arial"/>
        <family val="2"/>
      </rPr>
      <t>2,3</t>
    </r>
  </si>
  <si>
    <r>
      <t>England, July 2022 to June 2024</t>
    </r>
    <r>
      <rPr>
        <vertAlign val="superscript"/>
        <sz val="11"/>
        <color rgb="FF012169"/>
        <rFont val="Arial"/>
        <family val="2"/>
      </rPr>
      <t xml:space="preserve"> </t>
    </r>
  </si>
  <si>
    <r>
      <t xml:space="preserve">Middlesbrough Development Corporation </t>
    </r>
    <r>
      <rPr>
        <vertAlign val="superscript"/>
        <sz val="10"/>
        <color rgb="FF000000"/>
        <rFont val="Arial"/>
        <family val="2"/>
      </rPr>
      <t>4,5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</si>
</sst>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10409]#,##0;\(#,##0\)"/>
  </numFmts>
  <fonts count="90" x14ac:knownFonts="1">
    <font>
      <sz val="11"/>
      <color theme="1"/>
      <name val="Calibri"/>
      <family val="2"/>
      <scheme val="minor"/>
    </font>
    <font>
      <b/>
      <sz val="12"/>
      <color rgb="FF008080"/>
      <name val="Arial"/>
      <family val="2"/>
    </font>
    <font>
      <sz val="12"/>
      <color rgb="FF008080"/>
      <name val="Arial"/>
      <family val="2"/>
    </font>
    <font>
      <b/>
      <sz val="10"/>
      <color rgb="FFFF0000"/>
      <name val="Arial"/>
      <family val="2"/>
    </font>
    <font>
      <sz val="10"/>
      <name val="Arial"/>
      <family val="2"/>
    </font>
    <font>
      <vertAlign val="superscript"/>
      <sz val="10"/>
      <name val="Arial"/>
      <family val="2"/>
    </font>
    <font>
      <i/>
      <sz val="10"/>
      <name val="Arial"/>
      <family val="2"/>
    </font>
    <font>
      <b/>
      <sz val="10"/>
      <name val="Arial"/>
      <family val="2"/>
    </font>
    <font>
      <b/>
      <sz val="12"/>
      <color rgb="FF009999"/>
      <name val="Arial"/>
      <family val="2"/>
    </font>
    <font>
      <sz val="10"/>
      <color theme="1"/>
      <name val="Arial"/>
      <family val="2"/>
    </font>
    <font>
      <b/>
      <sz val="10"/>
      <color theme="1"/>
      <name val="Arial"/>
      <family val="2"/>
    </font>
    <font>
      <sz val="11"/>
      <name val="Verdana"/>
      <family val="2"/>
    </font>
    <font>
      <b/>
      <vertAlign val="superscript"/>
      <sz val="12"/>
      <color indexed="21"/>
      <name val="Arial"/>
      <family val="2"/>
    </font>
    <font>
      <b/>
      <sz val="12"/>
      <color indexed="21"/>
      <name val="Arial"/>
      <family val="2"/>
    </font>
    <font>
      <b/>
      <i/>
      <sz val="10"/>
      <color theme="0"/>
      <name val="Arial"/>
      <family val="2"/>
    </font>
    <font>
      <i/>
      <sz val="8"/>
      <name val="Arial"/>
      <family val="2"/>
    </font>
    <font>
      <b/>
      <sz val="10"/>
      <color theme="0"/>
      <name val="Arial"/>
      <family val="2"/>
    </font>
    <font>
      <b/>
      <sz val="9"/>
      <color theme="1"/>
      <name val="Arial"/>
      <family val="2"/>
    </font>
    <font>
      <vertAlign val="superscript"/>
      <sz val="10"/>
      <color theme="1"/>
      <name val="Arial"/>
      <family val="2"/>
    </font>
    <font>
      <sz val="10"/>
      <color indexed="8"/>
      <name val="Arial"/>
      <family val="2"/>
    </font>
    <font>
      <b/>
      <sz val="11"/>
      <color theme="1"/>
      <name val="Calibri"/>
      <family val="2"/>
      <scheme val="minor"/>
    </font>
    <font>
      <sz val="11"/>
      <color rgb="FFFF0000"/>
      <name val="Calibri"/>
      <family val="2"/>
      <scheme val="minor"/>
    </font>
    <font>
      <i/>
      <sz val="11"/>
      <color theme="1"/>
      <name val="Calibri"/>
      <family val="2"/>
      <scheme val="minor"/>
    </font>
    <font>
      <b/>
      <i/>
      <sz val="14"/>
      <color theme="1"/>
      <name val="Calibri"/>
      <family val="2"/>
      <scheme val="minor"/>
    </font>
    <font>
      <sz val="10"/>
      <color theme="1"/>
      <name val="Calibri"/>
      <family val="2"/>
      <scheme val="minor"/>
    </font>
    <font>
      <sz val="9"/>
      <color theme="1"/>
      <name val="Calibri"/>
      <family val="2"/>
      <scheme val="minor"/>
    </font>
    <font>
      <b/>
      <sz val="12"/>
      <color theme="1"/>
      <name val="Calibri"/>
      <family val="2"/>
      <scheme val="minor"/>
    </font>
    <font>
      <b/>
      <u/>
      <sz val="11"/>
      <color theme="1"/>
      <name val="Calibri"/>
      <family val="2"/>
      <scheme val="minor"/>
    </font>
    <font>
      <vertAlign val="superscript"/>
      <sz val="12"/>
      <color indexed="21"/>
      <name val="Arial"/>
      <family val="2"/>
    </font>
    <font>
      <sz val="8"/>
      <name val="Arial"/>
      <family val="2"/>
    </font>
    <font>
      <sz val="8"/>
      <color rgb="FF000000"/>
      <name val="Arial"/>
      <family val="2"/>
    </font>
    <font>
      <sz val="11"/>
      <color rgb="FF008080"/>
      <name val="Arial"/>
      <family val="2"/>
    </font>
    <font>
      <vertAlign val="superscript"/>
      <sz val="11"/>
      <color indexed="21"/>
      <name val="Arial"/>
      <family val="2"/>
    </font>
    <font>
      <vertAlign val="superscript"/>
      <sz val="10"/>
      <color indexed="8"/>
      <name val="Arial"/>
      <family val="2"/>
    </font>
    <font>
      <b/>
      <sz val="11.95"/>
      <color indexed="8"/>
      <name val="Arial"/>
      <family val="2"/>
    </font>
    <font>
      <sz val="11"/>
      <color indexed="8"/>
      <name val="Arial"/>
      <family val="2"/>
    </font>
    <font>
      <i/>
      <sz val="10"/>
      <color indexed="8"/>
      <name val="Arial"/>
      <family val="2"/>
    </font>
    <font>
      <i/>
      <sz val="8"/>
      <color indexed="8"/>
      <name val="Arial"/>
      <family val="2"/>
    </font>
    <font>
      <b/>
      <sz val="11.95"/>
      <color rgb="FF008080"/>
      <name val="Arial"/>
      <family val="2"/>
    </font>
    <font>
      <sz val="8"/>
      <color indexed="8"/>
      <name val="Arial"/>
      <family val="2"/>
    </font>
    <font>
      <i/>
      <sz val="8"/>
      <color theme="1"/>
      <name val="Arial"/>
      <family val="2"/>
    </font>
    <font>
      <b/>
      <vertAlign val="superscript"/>
      <sz val="11.95"/>
      <color indexed="21"/>
      <name val="Arial"/>
      <family val="2"/>
    </font>
    <font>
      <sz val="8"/>
      <color theme="1"/>
      <name val="Arial"/>
      <family val="2"/>
    </font>
    <font>
      <i/>
      <sz val="10"/>
      <color theme="1"/>
      <name val="Arial"/>
      <family val="2"/>
    </font>
    <font>
      <b/>
      <sz val="10"/>
      <color indexed="8"/>
      <name val="Arial"/>
      <family val="2"/>
    </font>
    <font>
      <b/>
      <i/>
      <sz val="10"/>
      <color theme="1"/>
      <name val="Arial"/>
      <family val="2"/>
    </font>
    <font>
      <b/>
      <i/>
      <sz val="10"/>
      <color indexed="8"/>
      <name val="Arial"/>
      <family val="2"/>
    </font>
    <font>
      <b/>
      <vertAlign val="superscript"/>
      <sz val="12"/>
      <color rgb="FF009999"/>
      <name val="Arial"/>
      <family val="2"/>
    </font>
    <font>
      <vertAlign val="superscript"/>
      <sz val="8"/>
      <color theme="1"/>
      <name val="Arial"/>
      <family val="2"/>
    </font>
    <font>
      <sz val="8"/>
      <color rgb="FFFF0000"/>
      <name val="Arial"/>
      <family val="2"/>
    </font>
    <font>
      <sz val="10"/>
      <color rgb="FFFF0000"/>
      <name val="Arial"/>
      <family val="2"/>
    </font>
    <font>
      <b/>
      <i/>
      <vertAlign val="superscript"/>
      <sz val="10"/>
      <color theme="1"/>
      <name val="Arial"/>
      <family val="2"/>
    </font>
    <font>
      <b/>
      <vertAlign val="superscript"/>
      <sz val="12"/>
      <color rgb="FF008080"/>
      <name val="Arial"/>
      <family val="2"/>
    </font>
    <font>
      <sz val="9"/>
      <color indexed="8"/>
      <name val="Arial"/>
      <family val="2"/>
    </font>
    <font>
      <i/>
      <sz val="9"/>
      <color indexed="8"/>
      <name val="Arial"/>
      <family val="2"/>
    </font>
    <font>
      <b/>
      <sz val="10"/>
      <color rgb="FF000000"/>
      <name val="Arial"/>
      <family val="2"/>
    </font>
    <font>
      <sz val="10"/>
      <color rgb="FF000000"/>
      <name val="Arial"/>
      <family val="2"/>
    </font>
    <font>
      <b/>
      <sz val="8"/>
      <color indexed="8"/>
      <name val="Arial"/>
      <family val="2"/>
    </font>
    <font>
      <vertAlign val="superscript"/>
      <sz val="10"/>
      <color rgb="FF000000"/>
      <name val="Arial"/>
      <family val="2"/>
    </font>
    <font>
      <b/>
      <i/>
      <sz val="8"/>
      <color indexed="8"/>
      <name val="Arial"/>
      <family val="2"/>
    </font>
    <font>
      <b/>
      <i/>
      <sz val="10"/>
      <name val="Arial"/>
      <family val="2"/>
    </font>
    <font>
      <b/>
      <i/>
      <sz val="10"/>
      <color rgb="FF000000"/>
      <name val="Arial"/>
      <family val="2"/>
    </font>
    <font>
      <b/>
      <sz val="9"/>
      <color indexed="8"/>
      <name val="Arial"/>
      <family val="2"/>
    </font>
    <font>
      <b/>
      <i/>
      <sz val="11"/>
      <name val="Calibri"/>
      <family val="2"/>
    </font>
    <font>
      <b/>
      <i/>
      <sz val="10"/>
      <color rgb="FFFF0000"/>
      <name val="Arial"/>
      <family val="2"/>
    </font>
    <font>
      <i/>
      <sz val="10"/>
      <color rgb="FF000000"/>
      <name val="Arial"/>
      <family val="2"/>
    </font>
    <font>
      <sz val="11"/>
      <name val="Calibri"/>
      <family val="2"/>
    </font>
    <font>
      <b/>
      <i/>
      <sz val="9"/>
      <color indexed="8"/>
      <name val="Arial"/>
      <family val="2"/>
    </font>
    <font>
      <vertAlign val="superscript"/>
      <sz val="8"/>
      <name val="Arial"/>
      <family val="2"/>
    </font>
    <font>
      <b/>
      <sz val="8"/>
      <name val="Arial"/>
      <family val="2"/>
    </font>
    <font>
      <sz val="9"/>
      <color rgb="FF000000"/>
      <name val="Arial"/>
      <family val="2"/>
    </font>
    <font>
      <b/>
      <sz val="11"/>
      <name val="Calibri"/>
      <family val="2"/>
    </font>
    <font>
      <sz val="10"/>
      <color rgb="FF008080"/>
      <name val="Arial"/>
      <family val="2"/>
    </font>
    <font>
      <sz val="10"/>
      <color rgb="FF00B050"/>
      <name val="Arial"/>
      <family val="2"/>
    </font>
    <font>
      <sz val="11"/>
      <color theme="1"/>
      <name val="Verdana"/>
      <family val="2"/>
    </font>
    <font>
      <sz val="10"/>
      <color rgb="FF000000"/>
      <name val="Arial"/>
      <family val="2"/>
    </font>
    <font>
      <b/>
      <sz val="12"/>
      <color rgb="FF012169"/>
      <name val="Arial"/>
      <family val="2"/>
    </font>
    <font>
      <sz val="11"/>
      <color rgb="FF012169"/>
      <name val="Arial"/>
      <family val="2"/>
    </font>
    <font>
      <vertAlign val="superscript"/>
      <sz val="11"/>
      <color rgb="FF012169"/>
      <name val="Arial"/>
      <family val="2"/>
    </font>
    <font>
      <b/>
      <sz val="8"/>
      <color rgb="FF000000"/>
      <name val="Arial"/>
      <family val="2"/>
    </font>
    <font>
      <b/>
      <i/>
      <sz val="11"/>
      <color rgb="FF000000"/>
      <name val="Calibri"/>
      <family val="2"/>
    </font>
    <font>
      <sz val="11"/>
      <color rgb="FF000000"/>
      <name val="Arial"/>
      <family val="2"/>
    </font>
    <font>
      <i/>
      <sz val="8"/>
      <color rgb="FF000000"/>
      <name val="Arial"/>
      <family val="2"/>
    </font>
    <font>
      <vertAlign val="superscript"/>
      <sz val="8"/>
      <color rgb="FF000000"/>
      <name val="Arial"/>
      <family val="2"/>
    </font>
    <font>
      <i/>
      <vertAlign val="superscript"/>
      <sz val="10"/>
      <color rgb="FF000000"/>
      <name val="Arial"/>
      <family val="2"/>
    </font>
    <font>
      <i/>
      <sz val="9"/>
      <color rgb="FF000000"/>
      <name val="Arial"/>
      <family val="2"/>
    </font>
    <font>
      <i/>
      <sz val="10"/>
      <color rgb="FFFF0000"/>
      <name val="Arial"/>
      <family val="2"/>
    </font>
    <font>
      <b/>
      <vertAlign val="superscript"/>
      <sz val="12"/>
      <color rgb="FF012169"/>
      <name val="Arial"/>
      <family val="2"/>
    </font>
    <font>
      <vertAlign val="superscript"/>
      <sz val="9"/>
      <color rgb="FF000000"/>
      <name val="Arial"/>
      <family val="2"/>
    </font>
    <font>
      <b/>
      <i/>
      <sz val="11"/>
      <color rgb="FFFF0000"/>
      <name val="Calibri"/>
      <family val="2"/>
    </font>
  </fonts>
  <fills count="25">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rgb="FF1CD6D2"/>
        <bgColor indexed="64"/>
      </patternFill>
    </fill>
    <fill>
      <patternFill patternType="solid">
        <fgColor rgb="FF1CD6D6"/>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FF"/>
        <bgColor rgb="FFFFFFFF"/>
      </patternFill>
    </fill>
    <fill>
      <patternFill patternType="solid">
        <fgColor rgb="FFC5C5C5"/>
        <bgColor rgb="FFC5C5C5"/>
      </patternFill>
    </fill>
    <fill>
      <patternFill patternType="solid">
        <fgColor theme="0"/>
        <bgColor rgb="FFFFFFFF"/>
      </patternFill>
    </fill>
    <fill>
      <patternFill patternType="solid">
        <fgColor rgb="FF33CCCC"/>
        <bgColor indexed="64"/>
      </patternFill>
    </fill>
    <fill>
      <patternFill patternType="solid">
        <fgColor theme="0" tint="-0.249977111117893"/>
        <bgColor indexed="64"/>
      </patternFill>
    </fill>
    <fill>
      <patternFill patternType="solid">
        <fgColor rgb="FF3A9C9C"/>
        <bgColor indexed="64"/>
      </patternFill>
    </fill>
    <fill>
      <patternFill patternType="solid">
        <fgColor rgb="FF009C9C"/>
        <bgColor indexed="64"/>
      </patternFill>
    </fill>
    <fill>
      <patternFill patternType="solid">
        <fgColor rgb="FF008080"/>
        <bgColor indexed="64"/>
      </patternFill>
    </fill>
    <fill>
      <patternFill patternType="solid">
        <fgColor rgb="FFC0C8DA"/>
        <bgColor rgb="FFC0C8DA"/>
      </patternFill>
    </fill>
    <fill>
      <patternFill patternType="solid">
        <fgColor rgb="FFD9D9D9"/>
        <bgColor rgb="FFD9D9D9"/>
      </patternFill>
    </fill>
    <fill>
      <patternFill patternType="solid">
        <fgColor rgb="FFBFBFBF"/>
        <bgColor rgb="FFBFBFBF"/>
      </patternFill>
    </fill>
    <fill>
      <patternFill patternType="solid">
        <fgColor rgb="FF33CCCC"/>
        <bgColor rgb="FF33CCCC"/>
      </patternFill>
    </fill>
    <fill>
      <patternFill patternType="solid">
        <fgColor rgb="FFA6A6A6"/>
        <bgColor rgb="FFA6A6A6"/>
      </patternFill>
    </fill>
    <fill>
      <patternFill patternType="solid">
        <fgColor rgb="FFD0D0D0"/>
        <bgColor rgb="FFD0D0D0"/>
      </patternFill>
    </fill>
  </fills>
  <borders count="18">
    <border>
      <left/>
      <right/>
      <top/>
      <bottom/>
      <diagonal/>
    </border>
    <border>
      <left/>
      <right/>
      <top/>
      <bottom style="medium">
        <color indexed="64"/>
      </bottom>
      <diagonal/>
    </border>
    <border>
      <left/>
      <right/>
      <top style="medium">
        <color indexed="64"/>
      </top>
      <bottom/>
      <diagonal/>
    </border>
    <border>
      <left/>
      <right/>
      <top style="medium">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right/>
      <top/>
      <bottom style="medium">
        <color rgb="FF000000"/>
      </bottom>
      <diagonal/>
    </border>
    <border>
      <left/>
      <right/>
      <top style="thin">
        <color indexed="64"/>
      </top>
      <bottom/>
      <diagonal/>
    </border>
    <border>
      <left/>
      <right/>
      <top style="thin">
        <color indexed="8"/>
      </top>
      <bottom/>
      <diagonal/>
    </border>
    <border>
      <left/>
      <right/>
      <top/>
      <bottom style="medium">
        <color indexed="8"/>
      </bottom>
      <diagonal/>
    </border>
    <border>
      <left/>
      <right/>
      <top style="thin">
        <color indexed="64"/>
      </top>
      <bottom style="thin">
        <color indexed="64"/>
      </bottom>
      <diagonal/>
    </border>
    <border>
      <left/>
      <right/>
      <top style="medium">
        <color rgb="FF000000"/>
      </top>
      <bottom style="thin">
        <color rgb="FF000000"/>
      </bottom>
      <diagonal/>
    </border>
    <border>
      <left/>
      <right/>
      <top/>
      <bottom style="thin">
        <color rgb="FF000000"/>
      </bottom>
      <diagonal/>
    </border>
    <border>
      <left/>
      <right/>
      <top style="medium">
        <color rgb="FF000000"/>
      </top>
      <bottom style="medium">
        <color rgb="FF000000"/>
      </bottom>
      <diagonal/>
    </border>
    <border>
      <left/>
      <right/>
      <top style="medium">
        <color rgb="FF000000"/>
      </top>
      <bottom/>
      <diagonal/>
    </border>
  </borders>
  <cellStyleXfs count="6">
    <xf numFmtId="0" fontId="0" fillId="0" borderId="0"/>
    <xf numFmtId="0" fontId="11" fillId="0" borderId="0"/>
    <xf numFmtId="9" fontId="11" fillId="0" borderId="0" applyFont="0" applyFill="0" applyBorder="0" applyAlignment="0" applyProtection="0"/>
    <xf numFmtId="0" fontId="4" fillId="0" borderId="0"/>
    <xf numFmtId="0" fontId="4" fillId="0" borderId="0"/>
    <xf numFmtId="0" fontId="56" fillId="0" borderId="0" applyNumberFormat="0" applyFont="0" applyBorder="0" applyProtection="0"/>
  </cellStyleXfs>
  <cellXfs count="716">
    <xf numFmtId="0" fontId="0" fillId="0" borderId="0" xfId="0"/>
    <xf numFmtId="0" fontId="1" fillId="2" borderId="0" xfId="0" applyFont="1" applyFill="1"/>
    <xf numFmtId="0" fontId="2" fillId="2" borderId="0" xfId="0" applyFont="1" applyFill="1" applyAlignment="1">
      <alignment horizontal="left"/>
    </xf>
    <xf numFmtId="0" fontId="3" fillId="2" borderId="0" xfId="0" applyFont="1" applyFill="1"/>
    <xf numFmtId="0" fontId="4" fillId="2" borderId="1" xfId="0" applyFont="1" applyFill="1" applyBorder="1"/>
    <xf numFmtId="0" fontId="4" fillId="3" borderId="2" xfId="0" applyFont="1" applyFill="1" applyBorder="1" applyAlignment="1">
      <alignment vertical="center" wrapText="1"/>
    </xf>
    <xf numFmtId="0" fontId="4" fillId="3" borderId="1" xfId="0" applyFont="1" applyFill="1" applyBorder="1" applyAlignment="1">
      <alignment vertical="center" wrapText="1"/>
    </xf>
    <xf numFmtId="0" fontId="4" fillId="4" borderId="0" xfId="0" applyFont="1" applyFill="1"/>
    <xf numFmtId="0" fontId="4" fillId="0" borderId="0" xfId="0" applyFont="1"/>
    <xf numFmtId="0" fontId="4" fillId="0" borderId="1" xfId="0" applyFont="1" applyBorder="1"/>
    <xf numFmtId="0" fontId="1" fillId="2" borderId="0" xfId="0" applyFont="1" applyFill="1" applyAlignment="1">
      <alignment horizontal="left"/>
    </xf>
    <xf numFmtId="0" fontId="4" fillId="2" borderId="0" xfId="0" applyFont="1" applyFill="1"/>
    <xf numFmtId="0" fontId="4" fillId="2" borderId="1" xfId="0" applyFont="1" applyFill="1" applyBorder="1" applyAlignment="1">
      <alignment horizontal="right"/>
    </xf>
    <xf numFmtId="0" fontId="4" fillId="3" borderId="3" xfId="0" applyFont="1" applyFill="1" applyBorder="1" applyAlignment="1">
      <alignment vertical="center"/>
    </xf>
    <xf numFmtId="0" fontId="6" fillId="3" borderId="1" xfId="0" applyFont="1" applyFill="1" applyBorder="1" applyAlignment="1">
      <alignment horizontal="right" wrapText="1"/>
    </xf>
    <xf numFmtId="164" fontId="6" fillId="5" borderId="0" xfId="0" applyNumberFormat="1" applyFont="1" applyFill="1" applyAlignment="1">
      <alignment horizontal="right"/>
    </xf>
    <xf numFmtId="164" fontId="6" fillId="5" borderId="1" xfId="0" applyNumberFormat="1" applyFont="1" applyFill="1" applyBorder="1" applyAlignment="1">
      <alignment horizontal="right"/>
    </xf>
    <xf numFmtId="0" fontId="7" fillId="2" borderId="1" xfId="0" applyFont="1" applyFill="1" applyBorder="1"/>
    <xf numFmtId="0" fontId="4" fillId="3" borderId="2" xfId="0" applyFont="1" applyFill="1" applyBorder="1" applyAlignment="1">
      <alignment vertical="center"/>
    </xf>
    <xf numFmtId="0" fontId="4" fillId="3" borderId="1" xfId="0" applyFont="1" applyFill="1" applyBorder="1" applyAlignment="1">
      <alignment vertical="center"/>
    </xf>
    <xf numFmtId="0" fontId="4" fillId="4" borderId="0" xfId="0" quotePrefix="1" applyFont="1" applyFill="1"/>
    <xf numFmtId="0" fontId="4" fillId="0" borderId="0" xfId="0" quotePrefix="1" applyFont="1"/>
    <xf numFmtId="0" fontId="4" fillId="0" borderId="1" xfId="0" quotePrefix="1" applyFont="1" applyBorder="1"/>
    <xf numFmtId="0" fontId="4" fillId="4" borderId="1" xfId="0" quotePrefix="1" applyFont="1" applyFill="1" applyBorder="1"/>
    <xf numFmtId="0" fontId="4" fillId="3" borderId="3" xfId="0" applyFont="1" applyFill="1" applyBorder="1"/>
    <xf numFmtId="0" fontId="8" fillId="2" borderId="0" xfId="0" applyFont="1" applyFill="1"/>
    <xf numFmtId="0" fontId="9" fillId="2" borderId="1" xfId="0" applyFont="1" applyFill="1" applyBorder="1"/>
    <xf numFmtId="0" fontId="9" fillId="3" borderId="2" xfId="0" applyFont="1" applyFill="1" applyBorder="1" applyAlignment="1">
      <alignment vertical="center"/>
    </xf>
    <xf numFmtId="0" fontId="9" fillId="3" borderId="4" xfId="0" applyFont="1" applyFill="1" applyBorder="1" applyAlignment="1">
      <alignment vertical="center"/>
    </xf>
    <xf numFmtId="0" fontId="9" fillId="2" borderId="0" xfId="0" applyFont="1" applyFill="1"/>
    <xf numFmtId="0" fontId="9" fillId="3" borderId="3" xfId="0" applyFont="1" applyFill="1" applyBorder="1" applyAlignment="1">
      <alignment vertical="center"/>
    </xf>
    <xf numFmtId="0" fontId="10" fillId="3" borderId="0" xfId="0" applyFont="1" applyFill="1" applyAlignment="1">
      <alignment horizontal="right" vertical="top" wrapText="1"/>
    </xf>
    <xf numFmtId="164" fontId="9" fillId="5" borderId="0" xfId="0" applyNumberFormat="1" applyFont="1" applyFill="1" applyAlignment="1">
      <alignment horizontal="right"/>
    </xf>
    <xf numFmtId="164" fontId="9" fillId="5" borderId="1" xfId="0" applyNumberFormat="1" applyFont="1" applyFill="1" applyBorder="1" applyAlignment="1">
      <alignment horizontal="right"/>
    </xf>
    <xf numFmtId="0" fontId="4" fillId="2" borderId="1" xfId="1" applyFont="1" applyFill="1" applyBorder="1"/>
    <xf numFmtId="0" fontId="4" fillId="3" borderId="2" xfId="1" applyFont="1" applyFill="1" applyBorder="1" applyAlignment="1">
      <alignment vertical="center"/>
    </xf>
    <xf numFmtId="0" fontId="4" fillId="3" borderId="4" xfId="1" applyFont="1" applyFill="1" applyBorder="1" applyAlignment="1">
      <alignment vertical="center"/>
    </xf>
    <xf numFmtId="0" fontId="4" fillId="2" borderId="0" xfId="1" applyFont="1" applyFill="1"/>
    <xf numFmtId="0" fontId="4" fillId="2" borderId="0" xfId="1" quotePrefix="1" applyFont="1" applyFill="1"/>
    <xf numFmtId="1" fontId="3" fillId="2" borderId="0" xfId="0" applyNumberFormat="1" applyFont="1" applyFill="1"/>
    <xf numFmtId="0" fontId="4" fillId="3" borderId="3" xfId="1" applyFont="1" applyFill="1" applyBorder="1" applyAlignment="1">
      <alignment vertical="center" wrapText="1"/>
    </xf>
    <xf numFmtId="0" fontId="7" fillId="3" borderId="4" xfId="1" applyFont="1" applyFill="1" applyBorder="1" applyAlignment="1">
      <alignment horizontal="right" vertical="top" wrapText="1"/>
    </xf>
    <xf numFmtId="164" fontId="9" fillId="5" borderId="0" xfId="2" applyNumberFormat="1" applyFont="1" applyFill="1" applyBorder="1" applyAlignment="1">
      <alignment horizontal="right"/>
    </xf>
    <xf numFmtId="164" fontId="9" fillId="5" borderId="1" xfId="2" applyNumberFormat="1" applyFont="1" applyFill="1" applyBorder="1" applyAlignment="1">
      <alignment horizontal="right"/>
    </xf>
    <xf numFmtId="0" fontId="2" fillId="2" borderId="0" xfId="0" applyFont="1" applyFill="1"/>
    <xf numFmtId="0" fontId="4" fillId="2" borderId="0" xfId="0" quotePrefix="1" applyFont="1" applyFill="1"/>
    <xf numFmtId="0" fontId="14" fillId="2" borderId="0" xfId="0" applyFont="1" applyFill="1"/>
    <xf numFmtId="0" fontId="6" fillId="2" borderId="1" xfId="0" applyFont="1" applyFill="1" applyBorder="1" applyAlignment="1">
      <alignment horizontal="right"/>
    </xf>
    <xf numFmtId="0" fontId="15" fillId="3" borderId="1" xfId="0" applyFont="1" applyFill="1" applyBorder="1" applyAlignment="1">
      <alignment horizontal="right" wrapText="1"/>
    </xf>
    <xf numFmtId="0" fontId="9" fillId="3" borderId="1" xfId="0" applyFont="1" applyFill="1" applyBorder="1" applyAlignment="1">
      <alignment vertical="center"/>
    </xf>
    <xf numFmtId="164" fontId="0" fillId="0" borderId="0" xfId="0" applyNumberFormat="1"/>
    <xf numFmtId="0" fontId="16" fillId="2" borderId="0" xfId="0" applyFont="1" applyFill="1" applyAlignment="1">
      <alignment horizontal="left"/>
    </xf>
    <xf numFmtId="0" fontId="19" fillId="0" borderId="0" xfId="0" applyFont="1"/>
    <xf numFmtId="0" fontId="0" fillId="7" borderId="0" xfId="0" applyFill="1"/>
    <xf numFmtId="0" fontId="0" fillId="8" borderId="0" xfId="0" applyFill="1"/>
    <xf numFmtId="0" fontId="0" fillId="9" borderId="0" xfId="0" applyFill="1"/>
    <xf numFmtId="0" fontId="0" fillId="9" borderId="0" xfId="0" applyFill="1" applyAlignment="1">
      <alignment vertical="center"/>
    </xf>
    <xf numFmtId="0" fontId="0" fillId="9" borderId="5" xfId="0" applyFill="1" applyBorder="1" applyAlignment="1">
      <alignment vertical="center"/>
    </xf>
    <xf numFmtId="0" fontId="22" fillId="8" borderId="5" xfId="0" applyFont="1" applyFill="1" applyBorder="1" applyAlignment="1">
      <alignment horizontal="right" vertical="center"/>
    </xf>
    <xf numFmtId="0" fontId="21" fillId="9" borderId="0" xfId="0" applyFont="1" applyFill="1" applyAlignment="1">
      <alignment vertical="center"/>
    </xf>
    <xf numFmtId="0" fontId="23" fillId="10" borderId="6" xfId="0" applyFont="1" applyFill="1" applyBorder="1" applyAlignment="1">
      <alignment vertical="center"/>
    </xf>
    <xf numFmtId="0" fontId="0" fillId="8" borderId="0" xfId="0" applyFill="1" applyAlignment="1">
      <alignment horizontal="center" vertical="center"/>
    </xf>
    <xf numFmtId="0" fontId="25" fillId="8" borderId="0" xfId="0" applyFont="1" applyFill="1" applyAlignment="1">
      <alignment horizontal="center" vertical="center"/>
    </xf>
    <xf numFmtId="0" fontId="24" fillId="8" borderId="0" xfId="0" applyFont="1" applyFill="1" applyAlignment="1">
      <alignment horizontal="center" vertical="center"/>
    </xf>
    <xf numFmtId="0" fontId="26" fillId="8" borderId="0" xfId="0" applyFont="1" applyFill="1" applyAlignment="1">
      <alignment horizontal="center" vertical="center"/>
    </xf>
    <xf numFmtId="164" fontId="20" fillId="8" borderId="7" xfId="0" applyNumberFormat="1" applyFont="1" applyFill="1" applyBorder="1" applyAlignment="1">
      <alignment horizontal="center" vertical="center"/>
    </xf>
    <xf numFmtId="1" fontId="20" fillId="8" borderId="8" xfId="0" applyNumberFormat="1" applyFont="1" applyFill="1" applyBorder="1" applyAlignment="1">
      <alignment horizontal="center" vertical="center"/>
    </xf>
    <xf numFmtId="164" fontId="20" fillId="8" borderId="8" xfId="0" applyNumberFormat="1" applyFont="1" applyFill="1" applyBorder="1" applyAlignment="1">
      <alignment horizontal="center" vertical="center"/>
    </xf>
    <xf numFmtId="0" fontId="20" fillId="8" borderId="7" xfId="0" applyFont="1" applyFill="1" applyBorder="1" applyAlignment="1">
      <alignment horizontal="center" vertical="center"/>
    </xf>
    <xf numFmtId="0" fontId="20" fillId="8" borderId="8" xfId="0" applyFont="1" applyFill="1" applyBorder="1" applyAlignment="1">
      <alignment horizontal="center" vertical="center"/>
    </xf>
    <xf numFmtId="0" fontId="25" fillId="8" borderId="7" xfId="0" applyFont="1" applyFill="1" applyBorder="1" applyAlignment="1">
      <alignment horizontal="right" vertical="center" wrapText="1"/>
    </xf>
    <xf numFmtId="0" fontId="25" fillId="8" borderId="8" xfId="0" applyFont="1" applyFill="1" applyBorder="1" applyAlignment="1">
      <alignment horizontal="right" vertical="center" wrapText="1"/>
    </xf>
    <xf numFmtId="0" fontId="0" fillId="8" borderId="7" xfId="0" applyFill="1" applyBorder="1"/>
    <xf numFmtId="0" fontId="25" fillId="8" borderId="7" xfId="0" applyFont="1" applyFill="1" applyBorder="1" applyAlignment="1">
      <alignment horizontal="center" vertical="center"/>
    </xf>
    <xf numFmtId="0" fontId="27" fillId="8" borderId="5" xfId="0" applyFont="1" applyFill="1" applyBorder="1" applyAlignment="1">
      <alignment vertical="center"/>
    </xf>
    <xf numFmtId="164" fontId="1" fillId="2" borderId="0" xfId="0" applyNumberFormat="1" applyFont="1" applyFill="1"/>
    <xf numFmtId="164" fontId="16" fillId="2" borderId="1" xfId="0" applyNumberFormat="1" applyFont="1" applyFill="1" applyBorder="1" applyAlignment="1">
      <alignment horizontal="left"/>
    </xf>
    <xf numFmtId="164" fontId="9" fillId="3" borderId="3" xfId="0" applyNumberFormat="1" applyFont="1" applyFill="1" applyBorder="1"/>
    <xf numFmtId="164" fontId="17" fillId="3" borderId="1" xfId="0" applyNumberFormat="1" applyFont="1" applyFill="1" applyBorder="1" applyAlignment="1">
      <alignment horizontal="right" vertical="top" wrapText="1"/>
    </xf>
    <xf numFmtId="164" fontId="9" fillId="6" borderId="0" xfId="0" applyNumberFormat="1" applyFont="1" applyFill="1"/>
    <xf numFmtId="164" fontId="9" fillId="6" borderId="0" xfId="0" applyNumberFormat="1" applyFont="1" applyFill="1" applyAlignment="1">
      <alignment horizontal="right"/>
    </xf>
    <xf numFmtId="164" fontId="9" fillId="6" borderId="1" xfId="0" applyNumberFormat="1" applyFont="1" applyFill="1" applyBorder="1"/>
    <xf numFmtId="0" fontId="4" fillId="2" borderId="2" xfId="0" applyFont="1" applyFill="1" applyBorder="1"/>
    <xf numFmtId="0" fontId="29" fillId="2" borderId="0" xfId="0" applyFont="1" applyFill="1"/>
    <xf numFmtId="0" fontId="30" fillId="11" borderId="9" xfId="0" applyFont="1" applyFill="1" applyBorder="1"/>
    <xf numFmtId="49" fontId="30" fillId="11" borderId="0" xfId="0" applyNumberFormat="1" applyFont="1" applyFill="1" applyAlignment="1">
      <alignment horizontal="left"/>
    </xf>
    <xf numFmtId="0" fontId="29" fillId="2" borderId="0" xfId="0" applyFont="1" applyFill="1" applyAlignment="1">
      <alignment horizontal="left"/>
    </xf>
    <xf numFmtId="0" fontId="4" fillId="4" borderId="0" xfId="0" applyFont="1" applyFill="1" applyAlignment="1">
      <alignment horizontal="right"/>
    </xf>
    <xf numFmtId="0" fontId="0" fillId="11" borderId="0" xfId="0" applyFill="1"/>
    <xf numFmtId="0" fontId="30" fillId="11" borderId="0" xfId="0" applyFont="1" applyFill="1"/>
    <xf numFmtId="0" fontId="4" fillId="2" borderId="0" xfId="0" applyFont="1" applyFill="1" applyAlignment="1">
      <alignment horizontal="right"/>
    </xf>
    <xf numFmtId="0" fontId="29" fillId="4" borderId="0" xfId="0" quotePrefix="1" applyFont="1" applyFill="1" applyAlignment="1">
      <alignment horizontal="right"/>
    </xf>
    <xf numFmtId="0" fontId="6" fillId="2" borderId="0" xfId="0" applyFont="1" applyFill="1"/>
    <xf numFmtId="0" fontId="6" fillId="2" borderId="2" xfId="0" applyFont="1" applyFill="1" applyBorder="1"/>
    <xf numFmtId="0" fontId="15" fillId="2" borderId="0" xfId="0" applyFont="1" applyFill="1"/>
    <xf numFmtId="17" fontId="30" fillId="12" borderId="0" xfId="0" applyNumberFormat="1" applyFont="1" applyFill="1"/>
    <xf numFmtId="0" fontId="1" fillId="0" borderId="0" xfId="0" applyFont="1"/>
    <xf numFmtId="0" fontId="1" fillId="0" borderId="0" xfId="0" applyFont="1" applyAlignment="1">
      <alignment horizontal="left"/>
    </xf>
    <xf numFmtId="0" fontId="4" fillId="0" borderId="0" xfId="0" applyFont="1" applyAlignment="1">
      <alignment horizontal="right"/>
    </xf>
    <xf numFmtId="0" fontId="4" fillId="0" borderId="0" xfId="0" applyFont="1" applyAlignment="1">
      <alignment vertical="center"/>
    </xf>
    <xf numFmtId="0" fontId="6" fillId="0" borderId="0" xfId="0" applyFont="1" applyAlignment="1">
      <alignment horizontal="right" wrapText="1"/>
    </xf>
    <xf numFmtId="164" fontId="6" fillId="0" borderId="0" xfId="0" applyNumberFormat="1" applyFont="1" applyAlignment="1">
      <alignment horizontal="right"/>
    </xf>
    <xf numFmtId="0" fontId="29" fillId="0" borderId="0" xfId="0" applyFont="1"/>
    <xf numFmtId="0" fontId="29" fillId="0" borderId="0" xfId="0" quotePrefix="1" applyFont="1" applyAlignment="1">
      <alignment horizontal="right"/>
    </xf>
    <xf numFmtId="0" fontId="29" fillId="2" borderId="1" xfId="0" applyFont="1" applyFill="1" applyBorder="1"/>
    <xf numFmtId="49" fontId="29" fillId="2" borderId="0" xfId="0" applyNumberFormat="1" applyFont="1" applyFill="1" applyAlignment="1">
      <alignment horizontal="left"/>
    </xf>
    <xf numFmtId="0" fontId="31" fillId="2" borderId="4" xfId="0" applyFont="1" applyFill="1" applyBorder="1" applyAlignment="1" applyProtection="1">
      <alignment vertical="top" wrapText="1" readingOrder="1"/>
      <protection locked="0"/>
    </xf>
    <xf numFmtId="0" fontId="19" fillId="3" borderId="10" xfId="0" applyFont="1" applyFill="1" applyBorder="1" applyAlignment="1" applyProtection="1">
      <alignment vertical="top" wrapText="1" readingOrder="1"/>
      <protection locked="0"/>
    </xf>
    <xf numFmtId="0" fontId="19" fillId="3" borderId="0" xfId="0" applyFont="1" applyFill="1" applyAlignment="1" applyProtection="1">
      <alignment vertical="top" wrapText="1" readingOrder="1"/>
      <protection locked="0"/>
    </xf>
    <xf numFmtId="0" fontId="19" fillId="2" borderId="0" xfId="0" applyFont="1" applyFill="1" applyAlignment="1" applyProtection="1">
      <alignment vertical="top" wrapText="1" readingOrder="1"/>
      <protection locked="0"/>
    </xf>
    <xf numFmtId="0" fontId="19" fillId="4" borderId="0" xfId="0" applyFont="1" applyFill="1" applyAlignment="1" applyProtection="1">
      <alignment vertical="top" wrapText="1" readingOrder="1"/>
      <protection locked="0"/>
    </xf>
    <xf numFmtId="0" fontId="19" fillId="2" borderId="1" xfId="0" applyFont="1" applyFill="1" applyBorder="1" applyAlignment="1" applyProtection="1">
      <alignment vertical="top" wrapText="1" readingOrder="1"/>
      <protection locked="0"/>
    </xf>
    <xf numFmtId="0" fontId="0" fillId="2" borderId="1" xfId="0" applyFill="1" applyBorder="1"/>
    <xf numFmtId="0" fontId="30" fillId="13" borderId="9" xfId="0" applyFont="1" applyFill="1" applyBorder="1"/>
    <xf numFmtId="49" fontId="30" fillId="13" borderId="0" xfId="0" applyNumberFormat="1" applyFont="1" applyFill="1" applyAlignment="1">
      <alignment horizontal="left"/>
    </xf>
    <xf numFmtId="0" fontId="0" fillId="13" borderId="0" xfId="0" applyFill="1"/>
    <xf numFmtId="0" fontId="30" fillId="13" borderId="0" xfId="0" applyFont="1" applyFill="1"/>
    <xf numFmtId="0" fontId="34" fillId="2" borderId="0" xfId="0" applyFont="1" applyFill="1" applyAlignment="1" applyProtection="1">
      <alignment vertical="top" wrapText="1" readingOrder="1"/>
      <protection locked="0"/>
    </xf>
    <xf numFmtId="0" fontId="35" fillId="2" borderId="0" xfId="0" applyFont="1" applyFill="1" applyAlignment="1" applyProtection="1">
      <alignment vertical="top" wrapText="1" readingOrder="1"/>
      <protection locked="0"/>
    </xf>
    <xf numFmtId="0" fontId="36" fillId="3" borderId="10" xfId="0" applyFont="1" applyFill="1" applyBorder="1" applyAlignment="1" applyProtection="1">
      <alignment horizontal="center" vertical="top" wrapText="1" readingOrder="1"/>
      <protection locked="0"/>
    </xf>
    <xf numFmtId="0" fontId="37" fillId="3" borderId="0" xfId="0" applyFont="1" applyFill="1" applyAlignment="1" applyProtection="1">
      <alignment horizontal="right" vertical="top" wrapText="1" readingOrder="1"/>
      <protection locked="0"/>
    </xf>
    <xf numFmtId="164" fontId="6" fillId="14" borderId="0" xfId="0" applyNumberFormat="1" applyFont="1" applyFill="1" applyAlignment="1">
      <alignment horizontal="right"/>
    </xf>
    <xf numFmtId="0" fontId="36" fillId="14" borderId="0" xfId="0" applyFont="1" applyFill="1" applyAlignment="1" applyProtection="1">
      <alignment horizontal="right" vertical="top" wrapText="1" readingOrder="1"/>
      <protection locked="0"/>
    </xf>
    <xf numFmtId="165" fontId="36" fillId="14" borderId="0" xfId="0" applyNumberFormat="1" applyFont="1" applyFill="1" applyAlignment="1" applyProtection="1">
      <alignment horizontal="right" vertical="top" wrapText="1" readingOrder="1"/>
      <protection locked="0"/>
    </xf>
    <xf numFmtId="165" fontId="36" fillId="14" borderId="1" xfId="0" applyNumberFormat="1" applyFont="1" applyFill="1" applyBorder="1" applyAlignment="1" applyProtection="1">
      <alignment horizontal="right" vertical="top" wrapText="1" readingOrder="1"/>
      <protection locked="0"/>
    </xf>
    <xf numFmtId="0" fontId="0" fillId="14" borderId="1" xfId="0" applyFill="1" applyBorder="1"/>
    <xf numFmtId="0" fontId="0" fillId="2" borderId="0" xfId="0" applyFill="1"/>
    <xf numFmtId="0" fontId="29" fillId="15" borderId="0" xfId="0" quotePrefix="1" applyFont="1" applyFill="1" applyAlignment="1">
      <alignment horizontal="right"/>
    </xf>
    <xf numFmtId="0" fontId="38" fillId="2" borderId="0" xfId="0" applyFont="1" applyFill="1" applyAlignment="1" applyProtection="1">
      <alignment vertical="top" wrapText="1" readingOrder="1"/>
      <protection locked="0"/>
    </xf>
    <xf numFmtId="0" fontId="31" fillId="2" borderId="0" xfId="0" applyFont="1" applyFill="1" applyAlignment="1" applyProtection="1">
      <alignment vertical="top" wrapText="1" readingOrder="1"/>
      <protection locked="0"/>
    </xf>
    <xf numFmtId="0" fontId="19" fillId="3" borderId="2" xfId="0" applyFont="1" applyFill="1" applyBorder="1" applyAlignment="1" applyProtection="1">
      <alignment vertical="top" wrapText="1" readingOrder="1"/>
      <protection locked="0"/>
    </xf>
    <xf numFmtId="0" fontId="19" fillId="3" borderId="4" xfId="0" applyFont="1" applyFill="1" applyBorder="1" applyAlignment="1" applyProtection="1">
      <alignment vertical="top" wrapText="1" readingOrder="1"/>
      <protection locked="0"/>
    </xf>
    <xf numFmtId="0" fontId="19" fillId="2" borderId="2" xfId="0" applyFont="1" applyFill="1" applyBorder="1" applyAlignment="1" applyProtection="1">
      <alignment vertical="top" wrapText="1" readingOrder="1"/>
      <protection locked="0"/>
    </xf>
    <xf numFmtId="0" fontId="19" fillId="4" borderId="1" xfId="0" applyFont="1" applyFill="1" applyBorder="1" applyAlignment="1" applyProtection="1">
      <alignment vertical="top" wrapText="1" readingOrder="1"/>
      <protection locked="0"/>
    </xf>
    <xf numFmtId="0" fontId="0" fillId="0" borderId="0" xfId="0" applyAlignment="1">
      <alignment vertical="top" wrapText="1" readingOrder="1"/>
    </xf>
    <xf numFmtId="0" fontId="0" fillId="3" borderId="3" xfId="0" applyFill="1" applyBorder="1"/>
    <xf numFmtId="0" fontId="37" fillId="3" borderId="4" xfId="0" applyFont="1" applyFill="1" applyBorder="1" applyAlignment="1" applyProtection="1">
      <alignment horizontal="right" vertical="top" wrapText="1" readingOrder="1"/>
      <protection locked="0"/>
    </xf>
    <xf numFmtId="164" fontId="36" fillId="14" borderId="0" xfId="0" applyNumberFormat="1" applyFont="1" applyFill="1" applyAlignment="1" applyProtection="1">
      <alignment horizontal="right" vertical="top" wrapText="1" readingOrder="1"/>
      <protection locked="0"/>
    </xf>
    <xf numFmtId="164" fontId="36" fillId="14" borderId="2" xfId="0" applyNumberFormat="1" applyFont="1" applyFill="1" applyBorder="1" applyAlignment="1" applyProtection="1">
      <alignment horizontal="right" vertical="top" wrapText="1" readingOrder="1"/>
      <protection locked="0"/>
    </xf>
    <xf numFmtId="164" fontId="36" fillId="14" borderId="1" xfId="0" applyNumberFormat="1" applyFont="1" applyFill="1" applyBorder="1" applyAlignment="1" applyProtection="1">
      <alignment horizontal="right" vertical="top" wrapText="1" readingOrder="1"/>
      <protection locked="0"/>
    </xf>
    <xf numFmtId="0" fontId="19" fillId="2" borderId="4" xfId="0" applyFont="1" applyFill="1" applyBorder="1" applyAlignment="1" applyProtection="1">
      <alignment vertical="top" wrapText="1" readingOrder="1"/>
      <protection locked="0"/>
    </xf>
    <xf numFmtId="0" fontId="19" fillId="3" borderId="4" xfId="0" applyFont="1" applyFill="1" applyBorder="1" applyAlignment="1" applyProtection="1">
      <alignment vertical="center" wrapText="1" readingOrder="1"/>
      <protection locked="0"/>
    </xf>
    <xf numFmtId="0" fontId="0" fillId="2" borderId="11" xfId="0" applyFill="1" applyBorder="1" applyAlignment="1" applyProtection="1">
      <alignment vertical="top" wrapText="1"/>
      <protection locked="0"/>
    </xf>
    <xf numFmtId="0" fontId="0" fillId="2" borderId="4" xfId="0" applyFill="1" applyBorder="1"/>
    <xf numFmtId="0" fontId="19" fillId="3" borderId="0" xfId="0" applyFont="1" applyFill="1" applyAlignment="1" applyProtection="1">
      <alignment horizontal="center" vertical="top" wrapText="1" readingOrder="1"/>
      <protection locked="0"/>
    </xf>
    <xf numFmtId="0" fontId="39" fillId="3" borderId="4" xfId="0" applyFont="1" applyFill="1" applyBorder="1" applyAlignment="1" applyProtection="1">
      <alignment horizontal="right" wrapText="1" readingOrder="1"/>
      <protection locked="0"/>
    </xf>
    <xf numFmtId="164" fontId="19" fillId="14" borderId="0" xfId="0" applyNumberFormat="1" applyFont="1" applyFill="1" applyAlignment="1" applyProtection="1">
      <alignment horizontal="right" vertical="top" wrapText="1" readingOrder="1"/>
      <protection locked="0"/>
    </xf>
    <xf numFmtId="0" fontId="38" fillId="0" borderId="0" xfId="0" applyFont="1" applyAlignment="1" applyProtection="1">
      <alignment vertical="top" wrapText="1" readingOrder="1"/>
      <protection locked="0"/>
    </xf>
    <xf numFmtId="0" fontId="31" fillId="0" borderId="0" xfId="0" applyFont="1" applyAlignment="1" applyProtection="1">
      <alignment vertical="top" wrapText="1" readingOrder="1"/>
      <protection locked="0"/>
    </xf>
    <xf numFmtId="0" fontId="19" fillId="0" borderId="0" xfId="0" applyFont="1" applyAlignment="1" applyProtection="1">
      <alignment vertical="top" wrapText="1" readingOrder="1"/>
      <protection locked="0"/>
    </xf>
    <xf numFmtId="0" fontId="9" fillId="3" borderId="0" xfId="0" applyFont="1" applyFill="1" applyAlignment="1" applyProtection="1">
      <alignment vertical="top" wrapText="1" readingOrder="1"/>
      <protection locked="0"/>
    </xf>
    <xf numFmtId="0" fontId="9" fillId="3" borderId="0" xfId="0" applyFont="1" applyFill="1" applyAlignment="1" applyProtection="1">
      <alignment wrapText="1" readingOrder="1"/>
      <protection locked="0"/>
    </xf>
    <xf numFmtId="0" fontId="19" fillId="0" borderId="1" xfId="0" applyFont="1" applyBorder="1" applyAlignment="1" applyProtection="1">
      <alignment vertical="top" wrapText="1" readingOrder="1"/>
      <protection locked="0"/>
    </xf>
    <xf numFmtId="0" fontId="0" fillId="0" borderId="11" xfId="0" applyBorder="1" applyAlignment="1" applyProtection="1">
      <alignment vertical="top" wrapText="1"/>
      <protection locked="0"/>
    </xf>
    <xf numFmtId="0" fontId="34" fillId="0" borderId="0" xfId="0" applyFont="1" applyAlignment="1" applyProtection="1">
      <alignment vertical="top" wrapText="1" readingOrder="1"/>
      <protection locked="0"/>
    </xf>
    <xf numFmtId="0" fontId="35" fillId="0" borderId="0" xfId="0" applyFont="1" applyAlignment="1" applyProtection="1">
      <alignment vertical="top" wrapText="1" readingOrder="1"/>
      <protection locked="0"/>
    </xf>
    <xf numFmtId="0" fontId="0" fillId="0" borderId="0" xfId="0" applyAlignment="1">
      <alignment readingOrder="1"/>
    </xf>
    <xf numFmtId="0" fontId="9" fillId="3" borderId="0" xfId="0" applyFont="1" applyFill="1" applyAlignment="1" applyProtection="1">
      <alignment horizontal="center" vertical="top" wrapText="1" readingOrder="1"/>
      <protection locked="0"/>
    </xf>
    <xf numFmtId="0" fontId="9" fillId="3" borderId="0" xfId="0" applyFont="1" applyFill="1"/>
    <xf numFmtId="0" fontId="40" fillId="3" borderId="0" xfId="0" applyFont="1" applyFill="1" applyAlignment="1" applyProtection="1">
      <alignment horizontal="right" wrapText="1" readingOrder="1"/>
      <protection locked="0"/>
    </xf>
    <xf numFmtId="3" fontId="19" fillId="4" borderId="0" xfId="0" applyNumberFormat="1" applyFont="1" applyFill="1" applyAlignment="1" applyProtection="1">
      <alignment horizontal="right" vertical="top" wrapText="1" readingOrder="1"/>
      <protection locked="0"/>
    </xf>
    <xf numFmtId="164" fontId="36" fillId="4" borderId="0" xfId="0" applyNumberFormat="1" applyFont="1" applyFill="1" applyAlignment="1" applyProtection="1">
      <alignment horizontal="right" vertical="top" wrapText="1" readingOrder="1"/>
      <protection locked="0"/>
    </xf>
    <xf numFmtId="0" fontId="0" fillId="14" borderId="0" xfId="0" applyFill="1"/>
    <xf numFmtId="17" fontId="4" fillId="15" borderId="0" xfId="0" quotePrefix="1" applyNumberFormat="1" applyFont="1" applyFill="1" applyAlignment="1">
      <alignment horizontal="right"/>
    </xf>
    <xf numFmtId="0" fontId="4" fillId="15" borderId="0" xfId="0" quotePrefix="1" applyFont="1" applyFill="1" applyAlignment="1">
      <alignment horizontal="right"/>
    </xf>
    <xf numFmtId="0" fontId="39" fillId="2" borderId="0" xfId="0" applyFont="1" applyFill="1" applyAlignment="1" applyProtection="1">
      <alignment horizontal="right" vertical="top" wrapText="1" readingOrder="1"/>
      <protection locked="0"/>
    </xf>
    <xf numFmtId="0" fontId="0" fillId="3" borderId="0" xfId="0" applyFill="1"/>
    <xf numFmtId="0" fontId="39" fillId="3" borderId="0" xfId="0" applyFont="1" applyFill="1" applyAlignment="1" applyProtection="1">
      <alignment horizontal="right" vertical="top" wrapText="1" readingOrder="1"/>
      <protection locked="0"/>
    </xf>
    <xf numFmtId="164" fontId="19" fillId="4" borderId="0" xfId="0" applyNumberFormat="1" applyFont="1" applyFill="1" applyAlignment="1" applyProtection="1">
      <alignment horizontal="right" vertical="top" wrapText="1" readingOrder="1"/>
      <protection locked="0"/>
    </xf>
    <xf numFmtId="164" fontId="19" fillId="14" borderId="1" xfId="0" applyNumberFormat="1" applyFont="1" applyFill="1" applyBorder="1" applyAlignment="1" applyProtection="1">
      <alignment horizontal="right" vertical="top" wrapText="1" readingOrder="1"/>
      <protection locked="0"/>
    </xf>
    <xf numFmtId="0" fontId="19" fillId="0" borderId="4" xfId="0" applyFont="1" applyBorder="1" applyAlignment="1" applyProtection="1">
      <alignment vertical="top" wrapText="1" readingOrder="1"/>
      <protection locked="0"/>
    </xf>
    <xf numFmtId="0" fontId="19" fillId="15" borderId="0" xfId="0" applyFont="1" applyFill="1" applyAlignment="1" applyProtection="1">
      <alignment vertical="top" wrapText="1" readingOrder="1"/>
      <protection locked="0"/>
    </xf>
    <xf numFmtId="0" fontId="0" fillId="0" borderId="4" xfId="0" applyBorder="1"/>
    <xf numFmtId="0" fontId="19" fillId="3" borderId="10" xfId="0" applyFont="1" applyFill="1" applyBorder="1" applyAlignment="1" applyProtection="1">
      <alignment horizontal="center" vertical="top" wrapText="1" readingOrder="1"/>
      <protection locked="0"/>
    </xf>
    <xf numFmtId="0" fontId="19" fillId="15" borderId="0" xfId="0" applyFont="1" applyFill="1" applyAlignment="1" applyProtection="1">
      <alignment horizontal="right" vertical="top" wrapText="1" readingOrder="1"/>
      <protection locked="0"/>
    </xf>
    <xf numFmtId="0" fontId="19" fillId="14" borderId="0" xfId="0" applyFont="1" applyFill="1" applyAlignment="1" applyProtection="1">
      <alignment horizontal="right" vertical="top" wrapText="1" readingOrder="1"/>
      <protection locked="0"/>
    </xf>
    <xf numFmtId="164" fontId="36" fillId="15" borderId="0" xfId="0" applyNumberFormat="1" applyFont="1" applyFill="1" applyAlignment="1" applyProtection="1">
      <alignment horizontal="right" vertical="top" wrapText="1" readingOrder="1"/>
      <protection locked="0"/>
    </xf>
    <xf numFmtId="0" fontId="0" fillId="0" borderId="1" xfId="0" applyBorder="1"/>
    <xf numFmtId="0" fontId="19" fillId="16" borderId="0" xfId="0" applyFont="1" applyFill="1" applyAlignment="1" applyProtection="1">
      <alignment vertical="top" wrapText="1" readingOrder="1"/>
      <protection locked="0"/>
    </xf>
    <xf numFmtId="0" fontId="19" fillId="16" borderId="1" xfId="0" applyFont="1" applyFill="1" applyBorder="1" applyAlignment="1" applyProtection="1">
      <alignment vertical="top" wrapText="1" readingOrder="1"/>
      <protection locked="0"/>
    </xf>
    <xf numFmtId="0" fontId="9" fillId="0" borderId="0" xfId="0" applyFont="1" applyAlignment="1" applyProtection="1">
      <alignment vertical="top" wrapText="1" readingOrder="1"/>
      <protection locked="0"/>
    </xf>
    <xf numFmtId="0" fontId="29" fillId="0" borderId="11" xfId="0" applyFont="1" applyBorder="1" applyAlignment="1" applyProtection="1">
      <alignment vertical="top" wrapText="1"/>
      <protection locked="0"/>
    </xf>
    <xf numFmtId="0" fontId="30" fillId="11" borderId="0" xfId="3" applyFont="1" applyFill="1"/>
    <xf numFmtId="49" fontId="30" fillId="11" borderId="0" xfId="3" applyNumberFormat="1" applyFont="1" applyFill="1" applyAlignment="1">
      <alignment horizontal="left"/>
    </xf>
    <xf numFmtId="0" fontId="29" fillId="2" borderId="0" xfId="3" applyFont="1" applyFill="1" applyAlignment="1">
      <alignment horizontal="left"/>
    </xf>
    <xf numFmtId="0" fontId="4" fillId="11" borderId="0" xfId="3" applyFill="1"/>
    <xf numFmtId="0" fontId="19" fillId="16" borderId="0" xfId="0" applyFont="1" applyFill="1" applyAlignment="1" applyProtection="1">
      <alignment horizontal="center" vertical="top" wrapText="1" readingOrder="1"/>
      <protection locked="0"/>
    </xf>
    <xf numFmtId="0" fontId="0" fillId="16" borderId="0" xfId="0" applyFill="1"/>
    <xf numFmtId="0" fontId="39" fillId="16" borderId="1" xfId="0" applyFont="1" applyFill="1" applyBorder="1" applyAlignment="1" applyProtection="1">
      <alignment horizontal="right" vertical="top" wrapText="1" readingOrder="1"/>
      <protection locked="0"/>
    </xf>
    <xf numFmtId="0" fontId="19" fillId="4" borderId="0" xfId="0" applyFont="1" applyFill="1" applyAlignment="1" applyProtection="1">
      <alignment horizontal="right" vertical="top" wrapText="1" readingOrder="1"/>
      <protection locked="0"/>
    </xf>
    <xf numFmtId="0" fontId="19" fillId="3" borderId="0" xfId="0" applyFont="1" applyFill="1" applyAlignment="1" applyProtection="1">
      <alignment horizontal="right" vertical="top" wrapText="1" readingOrder="1"/>
      <protection locked="0"/>
    </xf>
    <xf numFmtId="164" fontId="19" fillId="3" borderId="0" xfId="0" applyNumberFormat="1" applyFont="1" applyFill="1" applyAlignment="1" applyProtection="1">
      <alignment horizontal="right" vertical="top" wrapText="1" readingOrder="1"/>
      <protection locked="0"/>
    </xf>
    <xf numFmtId="164" fontId="9" fillId="3" borderId="0" xfId="0" applyNumberFormat="1" applyFont="1" applyFill="1" applyAlignment="1" applyProtection="1">
      <alignment horizontal="right" vertical="top" wrapText="1" readingOrder="1"/>
      <protection locked="0"/>
    </xf>
    <xf numFmtId="0" fontId="29" fillId="2" borderId="0" xfId="3" applyFont="1" applyFill="1"/>
    <xf numFmtId="0" fontId="4" fillId="0" borderId="0" xfId="3"/>
    <xf numFmtId="0" fontId="29" fillId="15" borderId="0" xfId="4" quotePrefix="1" applyFont="1" applyFill="1" applyAlignment="1">
      <alignment horizontal="right"/>
    </xf>
    <xf numFmtId="0" fontId="19" fillId="0" borderId="0" xfId="0" applyFont="1" applyAlignment="1" applyProtection="1">
      <alignment wrapText="1" readingOrder="1"/>
      <protection locked="0"/>
    </xf>
    <xf numFmtId="0" fontId="29" fillId="0" borderId="0" xfId="0" applyFont="1" applyAlignment="1" applyProtection="1">
      <alignment vertical="top" wrapText="1"/>
      <protection locked="0"/>
    </xf>
    <xf numFmtId="0" fontId="4" fillId="0" borderId="0" xfId="0" applyFont="1" applyAlignment="1" applyProtection="1">
      <alignment vertical="top" wrapText="1"/>
      <protection locked="0"/>
    </xf>
    <xf numFmtId="49" fontId="29" fillId="2" borderId="0" xfId="4" applyNumberFormat="1" applyFont="1" applyFill="1" applyAlignment="1">
      <alignment horizontal="left"/>
    </xf>
    <xf numFmtId="0" fontId="29" fillId="2" borderId="0" xfId="4" applyFont="1" applyFill="1" applyAlignment="1">
      <alignment horizontal="left"/>
    </xf>
    <xf numFmtId="0" fontId="4" fillId="2" borderId="0" xfId="4" applyFill="1" applyAlignment="1">
      <alignment horizontal="right"/>
    </xf>
    <xf numFmtId="0" fontId="30" fillId="11" borderId="0" xfId="4" applyFont="1" applyFill="1"/>
    <xf numFmtId="0" fontId="19" fillId="0" borderId="1" xfId="0" applyFont="1" applyBorder="1" applyAlignment="1" applyProtection="1">
      <alignment horizontal="right" vertical="top" wrapText="1" readingOrder="1"/>
      <protection locked="0"/>
    </xf>
    <xf numFmtId="0" fontId="0" fillId="16" borderId="3" xfId="0" applyFill="1" applyBorder="1"/>
    <xf numFmtId="0" fontId="0" fillId="16" borderId="10" xfId="0" applyFill="1" applyBorder="1"/>
    <xf numFmtId="0" fontId="19" fillId="16" borderId="0" xfId="0" applyFont="1" applyFill="1" applyAlignment="1" applyProtection="1">
      <alignment horizontal="right" vertical="top" wrapText="1" readingOrder="1"/>
      <protection locked="0"/>
    </xf>
    <xf numFmtId="0" fontId="36" fillId="3" borderId="0" xfId="0" applyFont="1" applyFill="1" applyAlignment="1" applyProtection="1">
      <alignment horizontal="right" vertical="top" wrapText="1" readingOrder="1"/>
      <protection locked="0"/>
    </xf>
    <xf numFmtId="0" fontId="36" fillId="4" borderId="0" xfId="0" applyFont="1" applyFill="1" applyAlignment="1" applyProtection="1">
      <alignment horizontal="right" vertical="top" wrapText="1" readingOrder="1"/>
      <protection locked="0"/>
    </xf>
    <xf numFmtId="164" fontId="36" fillId="3" borderId="0" xfId="0" applyNumberFormat="1" applyFont="1" applyFill="1" applyAlignment="1" applyProtection="1">
      <alignment horizontal="right" vertical="top" wrapText="1" readingOrder="1"/>
      <protection locked="0"/>
    </xf>
    <xf numFmtId="164" fontId="36" fillId="3" borderId="0" xfId="0" applyNumberFormat="1" applyFont="1" applyFill="1" applyAlignment="1" applyProtection="1">
      <alignment horizontal="right" wrapText="1" readingOrder="1"/>
      <protection locked="0"/>
    </xf>
    <xf numFmtId="0" fontId="0" fillId="0" borderId="0" xfId="0" applyAlignment="1" applyProtection="1">
      <alignment vertical="top" wrapText="1"/>
      <protection locked="0"/>
    </xf>
    <xf numFmtId="0" fontId="42" fillId="0" borderId="0" xfId="0" applyFont="1" applyAlignment="1">
      <alignment vertical="top" wrapText="1"/>
    </xf>
    <xf numFmtId="0" fontId="9" fillId="0" borderId="0" xfId="0" applyFont="1" applyAlignment="1">
      <alignment vertical="top" wrapText="1"/>
    </xf>
    <xf numFmtId="0" fontId="42" fillId="2" borderId="0" xfId="4" applyFont="1" applyFill="1"/>
    <xf numFmtId="0" fontId="29" fillId="2" borderId="0" xfId="4" applyFont="1" applyFill="1"/>
    <xf numFmtId="0" fontId="4" fillId="2" borderId="0" xfId="4" applyFill="1"/>
    <xf numFmtId="0" fontId="29" fillId="4" borderId="0" xfId="4" quotePrefix="1" applyFont="1" applyFill="1" applyAlignment="1">
      <alignment horizontal="right"/>
    </xf>
    <xf numFmtId="0" fontId="19" fillId="3" borderId="0" xfId="0" applyFont="1" applyFill="1" applyAlignment="1" applyProtection="1">
      <alignment vertical="center" wrapText="1" readingOrder="1"/>
      <protection locked="0"/>
    </xf>
    <xf numFmtId="0" fontId="19" fillId="3" borderId="1" xfId="0" applyFont="1" applyFill="1" applyBorder="1" applyAlignment="1" applyProtection="1">
      <alignment vertical="top" wrapText="1" readingOrder="1"/>
      <protection locked="0"/>
    </xf>
    <xf numFmtId="0" fontId="0" fillId="0" borderId="12" xfId="0" applyBorder="1"/>
    <xf numFmtId="0" fontId="42" fillId="2" borderId="0" xfId="3" applyFont="1" applyFill="1" applyAlignment="1">
      <alignment horizontal="left"/>
    </xf>
    <xf numFmtId="0" fontId="0" fillId="0" borderId="3" xfId="0" applyBorder="1" applyAlignment="1">
      <alignment readingOrder="1"/>
    </xf>
    <xf numFmtId="0" fontId="36" fillId="3" borderId="0" xfId="0" applyFont="1" applyFill="1" applyAlignment="1" applyProtection="1">
      <alignment horizontal="right" wrapText="1" readingOrder="1"/>
      <protection locked="0"/>
    </xf>
    <xf numFmtId="0" fontId="0" fillId="3" borderId="12" xfId="0" applyFill="1" applyBorder="1"/>
    <xf numFmtId="17" fontId="30" fillId="12" borderId="0" xfId="3" applyNumberFormat="1" applyFont="1" applyFill="1"/>
    <xf numFmtId="0" fontId="38" fillId="0" borderId="0" xfId="0" applyFont="1" applyAlignment="1" applyProtection="1">
      <alignment vertical="top" readingOrder="1"/>
      <protection locked="0"/>
    </xf>
    <xf numFmtId="0" fontId="19" fillId="3" borderId="1" xfId="0" applyFont="1" applyFill="1" applyBorder="1" applyAlignment="1" applyProtection="1">
      <alignment vertical="center" wrapText="1" readingOrder="1"/>
      <protection locked="0"/>
    </xf>
    <xf numFmtId="0" fontId="0" fillId="0" borderId="3" xfId="0" applyBorder="1" applyAlignment="1">
      <alignment vertical="center" readingOrder="1"/>
    </xf>
    <xf numFmtId="0" fontId="36" fillId="3" borderId="1" xfId="0" applyFont="1" applyFill="1" applyBorder="1" applyAlignment="1" applyProtection="1">
      <alignment horizontal="right" wrapText="1" readingOrder="1"/>
      <protection locked="0"/>
    </xf>
    <xf numFmtId="164" fontId="43" fillId="3" borderId="0" xfId="0" applyNumberFormat="1" applyFont="1" applyFill="1" applyAlignment="1" applyProtection="1">
      <alignment horizontal="right" vertical="top" wrapText="1" readingOrder="1"/>
      <protection locked="0"/>
    </xf>
    <xf numFmtId="0" fontId="31" fillId="0" borderId="0" xfId="0" applyFont="1" applyAlignment="1" applyProtection="1">
      <alignment vertical="top" readingOrder="1"/>
      <protection locked="0"/>
    </xf>
    <xf numFmtId="0" fontId="19" fillId="16" borderId="3" xfId="0" applyFont="1" applyFill="1" applyBorder="1" applyAlignment="1" applyProtection="1">
      <alignment vertical="top" wrapText="1" readingOrder="1"/>
      <protection locked="0"/>
    </xf>
    <xf numFmtId="164" fontId="36" fillId="17" borderId="0" xfId="0" applyNumberFormat="1" applyFont="1" applyFill="1" applyAlignment="1" applyProtection="1">
      <alignment horizontal="right" vertical="top" wrapText="1" readingOrder="1"/>
      <protection locked="0"/>
    </xf>
    <xf numFmtId="164" fontId="43" fillId="17" borderId="0" xfId="0" applyNumberFormat="1" applyFont="1" applyFill="1" applyAlignment="1" applyProtection="1">
      <alignment horizontal="right" vertical="top" wrapText="1" readingOrder="1"/>
      <protection locked="0"/>
    </xf>
    <xf numFmtId="0" fontId="0" fillId="17" borderId="1" xfId="0" applyFill="1" applyBorder="1"/>
    <xf numFmtId="0" fontId="38" fillId="2" borderId="0" xfId="0" applyFont="1" applyFill="1" applyAlignment="1" applyProtection="1">
      <alignment vertical="top" readingOrder="1"/>
      <protection locked="0"/>
    </xf>
    <xf numFmtId="0" fontId="31" fillId="2" borderId="0" xfId="0" applyFont="1" applyFill="1" applyAlignment="1" applyProtection="1">
      <alignment vertical="top" readingOrder="1"/>
      <protection locked="0"/>
    </xf>
    <xf numFmtId="0" fontId="19" fillId="16" borderId="1" xfId="0" applyFont="1" applyFill="1" applyBorder="1" applyAlignment="1" applyProtection="1">
      <alignment horizontal="right" vertical="top" wrapText="1" readingOrder="1"/>
      <protection locked="0"/>
    </xf>
    <xf numFmtId="0" fontId="36" fillId="17" borderId="0" xfId="0" applyFont="1" applyFill="1" applyAlignment="1" applyProtection="1">
      <alignment horizontal="right" vertical="top" wrapText="1" readingOrder="1"/>
      <protection locked="0"/>
    </xf>
    <xf numFmtId="164" fontId="36" fillId="17" borderId="0" xfId="0" quotePrefix="1" applyNumberFormat="1" applyFont="1" applyFill="1" applyAlignment="1" applyProtection="1">
      <alignment horizontal="right" vertical="top" wrapText="1" readingOrder="1"/>
      <protection locked="0"/>
    </xf>
    <xf numFmtId="164" fontId="36" fillId="17" borderId="0" xfId="0" applyNumberFormat="1" applyFont="1" applyFill="1" applyAlignment="1" applyProtection="1">
      <alignment horizontal="right" wrapText="1" readingOrder="1"/>
      <protection locked="0"/>
    </xf>
    <xf numFmtId="164" fontId="19" fillId="17" borderId="0" xfId="0" applyNumberFormat="1" applyFont="1" applyFill="1" applyAlignment="1" applyProtection="1">
      <alignment horizontal="right" vertical="top" wrapText="1" readingOrder="1"/>
      <protection locked="0"/>
    </xf>
    <xf numFmtId="0" fontId="44" fillId="0" borderId="0" xfId="0" applyFont="1" applyAlignment="1" applyProtection="1">
      <alignment vertical="top" wrapText="1" readingOrder="1"/>
      <protection locked="0"/>
    </xf>
    <xf numFmtId="49" fontId="30" fillId="11" borderId="0" xfId="3" quotePrefix="1" applyNumberFormat="1" applyFont="1" applyFill="1" applyAlignment="1">
      <alignment horizontal="left"/>
    </xf>
    <xf numFmtId="0" fontId="39" fillId="16" borderId="0" xfId="0" applyFont="1" applyFill="1" applyAlignment="1" applyProtection="1">
      <alignment horizontal="right" vertical="top" wrapText="1" readingOrder="1"/>
      <protection locked="0"/>
    </xf>
    <xf numFmtId="164" fontId="45" fillId="3" borderId="0" xfId="0" applyNumberFormat="1" applyFont="1" applyFill="1" applyAlignment="1" applyProtection="1">
      <alignment horizontal="right" vertical="top" wrapText="1" readingOrder="1"/>
      <protection locked="0"/>
    </xf>
    <xf numFmtId="164" fontId="46" fillId="3" borderId="0" xfId="0" applyNumberFormat="1" applyFont="1" applyFill="1" applyAlignment="1" applyProtection="1">
      <alignment horizontal="right" vertical="top" wrapText="1" readingOrder="1"/>
      <protection locked="0"/>
    </xf>
    <xf numFmtId="0" fontId="9" fillId="5" borderId="2" xfId="0" applyFont="1" applyFill="1" applyBorder="1" applyAlignment="1">
      <alignment vertical="center"/>
    </xf>
    <xf numFmtId="0" fontId="9" fillId="5" borderId="4" xfId="0" applyFont="1" applyFill="1" applyBorder="1" applyAlignment="1">
      <alignment vertical="center"/>
    </xf>
    <xf numFmtId="0" fontId="9" fillId="0" borderId="0" xfId="0" applyFont="1" applyAlignment="1">
      <alignment horizontal="left" vertical="center"/>
    </xf>
    <xf numFmtId="0" fontId="10" fillId="0" borderId="0" xfId="0" applyFont="1" applyAlignment="1">
      <alignment horizontal="left" vertical="center"/>
    </xf>
    <xf numFmtId="0" fontId="9" fillId="4" borderId="0" xfId="0" applyFont="1" applyFill="1"/>
    <xf numFmtId="0" fontId="9" fillId="0" borderId="0" xfId="0" applyFont="1"/>
    <xf numFmtId="0" fontId="9" fillId="0" borderId="1" xfId="0" applyFont="1" applyBorder="1"/>
    <xf numFmtId="0" fontId="42" fillId="2" borderId="0" xfId="0" applyFont="1" applyFill="1"/>
    <xf numFmtId="0" fontId="29" fillId="2" borderId="0" xfId="3" applyFont="1" applyFill="1" applyAlignment="1">
      <alignment wrapText="1"/>
    </xf>
    <xf numFmtId="0" fontId="42" fillId="2" borderId="0" xfId="3" applyFont="1" applyFill="1" applyAlignment="1">
      <alignment wrapText="1"/>
    </xf>
    <xf numFmtId="0" fontId="49" fillId="2" borderId="0" xfId="0" applyFont="1" applyFill="1"/>
    <xf numFmtId="0" fontId="50" fillId="2" borderId="0" xfId="0" applyFont="1" applyFill="1"/>
    <xf numFmtId="0" fontId="9" fillId="5" borderId="3" xfId="0" applyFont="1" applyFill="1" applyBorder="1" applyAlignment="1">
      <alignment vertical="center"/>
    </xf>
    <xf numFmtId="0" fontId="45" fillId="5" borderId="0" xfId="0" applyFont="1" applyFill="1" applyAlignment="1">
      <alignment horizontal="right" vertical="top" wrapText="1"/>
    </xf>
    <xf numFmtId="164" fontId="45" fillId="5" borderId="0" xfId="0" applyNumberFormat="1" applyFont="1" applyFill="1" applyAlignment="1">
      <alignment horizontal="right"/>
    </xf>
    <xf numFmtId="164" fontId="43" fillId="5" borderId="0" xfId="0" applyNumberFormat="1" applyFont="1" applyFill="1" applyAlignment="1">
      <alignment horizontal="right"/>
    </xf>
    <xf numFmtId="164" fontId="9" fillId="0" borderId="1" xfId="0" applyNumberFormat="1" applyFont="1" applyBorder="1" applyAlignment="1">
      <alignment horizontal="right"/>
    </xf>
    <xf numFmtId="17" fontId="30" fillId="12" borderId="0" xfId="0" quotePrefix="1" applyNumberFormat="1" applyFont="1" applyFill="1" applyAlignment="1">
      <alignment horizontal="right"/>
    </xf>
    <xf numFmtId="3" fontId="50" fillId="2" borderId="0" xfId="0" applyNumberFormat="1" applyFont="1" applyFill="1"/>
    <xf numFmtId="0" fontId="10" fillId="0" borderId="0" xfId="0" applyFont="1"/>
    <xf numFmtId="0" fontId="19" fillId="0" borderId="0" xfId="0" applyFont="1" applyAlignment="1" applyProtection="1">
      <alignment vertical="center" wrapText="1" readingOrder="1"/>
      <protection locked="0"/>
    </xf>
    <xf numFmtId="0" fontId="44" fillId="0" borderId="0" xfId="0" applyFont="1" applyAlignment="1" applyProtection="1">
      <alignment vertical="center" wrapText="1" readingOrder="1"/>
      <protection locked="0"/>
    </xf>
    <xf numFmtId="0" fontId="19" fillId="3" borderId="3" xfId="0" applyFont="1" applyFill="1" applyBorder="1" applyAlignment="1" applyProtection="1">
      <alignment vertical="center" wrapText="1" readingOrder="1"/>
      <protection locked="0"/>
    </xf>
    <xf numFmtId="164" fontId="46" fillId="3" borderId="0" xfId="0" applyNumberFormat="1" applyFont="1" applyFill="1" applyAlignment="1" applyProtection="1">
      <alignment horizontal="right" wrapText="1" readingOrder="1"/>
      <protection locked="0"/>
    </xf>
    <xf numFmtId="0" fontId="1" fillId="2" borderId="0" xfId="0" applyFont="1" applyFill="1" applyAlignment="1">
      <alignment vertical="top" wrapText="1"/>
    </xf>
    <xf numFmtId="0" fontId="9" fillId="5" borderId="1" xfId="0" applyFont="1" applyFill="1" applyBorder="1" applyAlignment="1">
      <alignment vertical="center"/>
    </xf>
    <xf numFmtId="0" fontId="42" fillId="2" borderId="0" xfId="0" applyFont="1" applyFill="1" applyAlignment="1">
      <alignment wrapText="1"/>
    </xf>
    <xf numFmtId="0" fontId="0" fillId="0" borderId="0" xfId="0" applyAlignment="1">
      <alignment vertical="top" wrapText="1"/>
    </xf>
    <xf numFmtId="0" fontId="9" fillId="5" borderId="3" xfId="0" applyFont="1" applyFill="1" applyBorder="1"/>
    <xf numFmtId="0" fontId="45" fillId="5" borderId="1" xfId="0" applyFont="1" applyFill="1" applyBorder="1" applyAlignment="1">
      <alignment horizontal="right" vertical="top" wrapText="1"/>
    </xf>
    <xf numFmtId="164" fontId="45" fillId="5" borderId="0" xfId="0" applyNumberFormat="1" applyFont="1" applyFill="1"/>
    <xf numFmtId="164" fontId="43" fillId="5" borderId="0" xfId="0" applyNumberFormat="1" applyFont="1" applyFill="1"/>
    <xf numFmtId="3" fontId="43" fillId="5" borderId="0" xfId="0" applyNumberFormat="1" applyFont="1" applyFill="1" applyAlignment="1">
      <alignment horizontal="right"/>
    </xf>
    <xf numFmtId="164" fontId="43" fillId="6" borderId="0" xfId="0" applyNumberFormat="1" applyFont="1" applyFill="1"/>
    <xf numFmtId="1" fontId="9" fillId="0" borderId="1" xfId="0" applyNumberFormat="1" applyFont="1" applyBorder="1"/>
    <xf numFmtId="1" fontId="9" fillId="0" borderId="0" xfId="0" applyNumberFormat="1" applyFont="1"/>
    <xf numFmtId="0" fontId="19" fillId="2" borderId="10" xfId="0" applyFont="1" applyFill="1" applyBorder="1" applyAlignment="1" applyProtection="1">
      <alignment vertical="top" wrapText="1" readingOrder="1"/>
      <protection locked="0"/>
    </xf>
    <xf numFmtId="0" fontId="44" fillId="2" borderId="0" xfId="0" applyFont="1" applyFill="1" applyAlignment="1" applyProtection="1">
      <alignment horizontal="left" vertical="top" wrapText="1" readingOrder="1"/>
      <protection locked="0"/>
    </xf>
    <xf numFmtId="0" fontId="19" fillId="2" borderId="0" xfId="0" applyFont="1" applyFill="1" applyAlignment="1" applyProtection="1">
      <alignment horizontal="left" vertical="top" wrapText="1" readingOrder="1"/>
      <protection locked="0"/>
    </xf>
    <xf numFmtId="0" fontId="29" fillId="2" borderId="0" xfId="0" applyFont="1" applyFill="1" applyAlignment="1" applyProtection="1">
      <alignment vertical="top" wrapText="1"/>
      <protection locked="0"/>
    </xf>
    <xf numFmtId="49" fontId="30" fillId="13" borderId="0" xfId="3" quotePrefix="1" applyNumberFormat="1" applyFont="1" applyFill="1" applyAlignment="1">
      <alignment horizontal="left"/>
    </xf>
    <xf numFmtId="0" fontId="4" fillId="13" borderId="0" xfId="3" applyFill="1"/>
    <xf numFmtId="0" fontId="30" fillId="13" borderId="0" xfId="3" applyFont="1" applyFill="1"/>
    <xf numFmtId="0" fontId="39" fillId="18" borderId="10" xfId="0" applyFont="1" applyFill="1" applyBorder="1" applyAlignment="1" applyProtection="1">
      <alignment horizontal="right" vertical="top" wrapText="1" readingOrder="1"/>
      <protection locked="0"/>
    </xf>
    <xf numFmtId="164" fontId="7" fillId="18" borderId="0" xfId="0" applyNumberFormat="1" applyFont="1" applyFill="1"/>
    <xf numFmtId="0" fontId="0" fillId="18" borderId="0" xfId="0" applyFill="1"/>
    <xf numFmtId="165" fontId="19" fillId="4" borderId="0" xfId="0" applyNumberFormat="1" applyFont="1" applyFill="1" applyAlignment="1" applyProtection="1">
      <alignment horizontal="right" vertical="top" wrapText="1" readingOrder="1"/>
      <protection locked="0"/>
    </xf>
    <xf numFmtId="165" fontId="19" fillId="18" borderId="0" xfId="0" applyNumberFormat="1" applyFont="1" applyFill="1" applyAlignment="1" applyProtection="1">
      <alignment horizontal="right" vertical="top" wrapText="1" readingOrder="1"/>
      <protection locked="0"/>
    </xf>
    <xf numFmtId="165" fontId="19" fillId="15" borderId="0" xfId="0" applyNumberFormat="1" applyFont="1" applyFill="1" applyAlignment="1" applyProtection="1">
      <alignment horizontal="right" vertical="top" wrapText="1" readingOrder="1"/>
      <protection locked="0"/>
    </xf>
    <xf numFmtId="164" fontId="6" fillId="18" borderId="0" xfId="0" applyNumberFormat="1" applyFont="1" applyFill="1"/>
    <xf numFmtId="0" fontId="0" fillId="2" borderId="0" xfId="0" applyFill="1" applyAlignment="1" applyProtection="1">
      <alignment vertical="top" wrapText="1"/>
      <protection locked="0"/>
    </xf>
    <xf numFmtId="0" fontId="4" fillId="2" borderId="0" xfId="3" applyFill="1"/>
    <xf numFmtId="17" fontId="29" fillId="15" borderId="0" xfId="4" quotePrefix="1" applyNumberFormat="1" applyFont="1" applyFill="1" applyAlignment="1">
      <alignment horizontal="right"/>
    </xf>
    <xf numFmtId="0" fontId="0" fillId="2" borderId="10" xfId="0" applyFill="1" applyBorder="1"/>
    <xf numFmtId="0" fontId="30" fillId="13" borderId="0" xfId="4" applyFont="1" applyFill="1"/>
    <xf numFmtId="164" fontId="44" fillId="18" borderId="0" xfId="0" applyNumberFormat="1" applyFont="1" applyFill="1" applyAlignment="1" applyProtection="1">
      <alignment horizontal="right" vertical="top" wrapText="1" readingOrder="1"/>
      <protection locked="0"/>
    </xf>
    <xf numFmtId="164" fontId="44" fillId="4" borderId="0" xfId="0" applyNumberFormat="1" applyFont="1" applyFill="1" applyAlignment="1" applyProtection="1">
      <alignment horizontal="right" vertical="top" wrapText="1" readingOrder="1"/>
      <protection locked="0"/>
    </xf>
    <xf numFmtId="164" fontId="44" fillId="18" borderId="0" xfId="0" quotePrefix="1" applyNumberFormat="1" applyFont="1" applyFill="1" applyAlignment="1" applyProtection="1">
      <alignment horizontal="right" vertical="top" wrapText="1" readingOrder="1"/>
      <protection locked="0"/>
    </xf>
    <xf numFmtId="164" fontId="44" fillId="18" borderId="1" xfId="0" applyNumberFormat="1" applyFont="1" applyFill="1" applyBorder="1" applyAlignment="1" applyProtection="1">
      <alignment horizontal="right" vertical="top" wrapText="1" readingOrder="1"/>
      <protection locked="0"/>
    </xf>
    <xf numFmtId="0" fontId="42" fillId="2" borderId="0" xfId="0" applyFont="1" applyFill="1" applyAlignment="1">
      <alignment vertical="top" wrapText="1"/>
    </xf>
    <xf numFmtId="17" fontId="29" fillId="4" borderId="0" xfId="4" quotePrefix="1" applyNumberFormat="1" applyFont="1" applyFill="1" applyAlignment="1">
      <alignment horizontal="right"/>
    </xf>
    <xf numFmtId="0" fontId="53" fillId="2" borderId="4" xfId="0" applyFont="1" applyFill="1" applyBorder="1" applyAlignment="1" applyProtection="1">
      <alignment vertical="top" wrapText="1" readingOrder="1"/>
      <protection locked="0"/>
    </xf>
    <xf numFmtId="0" fontId="19" fillId="2" borderId="0" xfId="0" applyFont="1" applyFill="1" applyAlignment="1" applyProtection="1">
      <alignment vertical="center" wrapText="1" readingOrder="1"/>
      <protection locked="0"/>
    </xf>
    <xf numFmtId="0" fontId="0" fillId="2" borderId="4" xfId="0" applyFill="1" applyBorder="1" applyAlignment="1">
      <alignment vertical="top" wrapText="1" readingOrder="1"/>
    </xf>
    <xf numFmtId="0" fontId="19" fillId="3" borderId="13" xfId="0" applyFont="1" applyFill="1" applyBorder="1" applyAlignment="1" applyProtection="1">
      <alignment vertical="center" wrapText="1" readingOrder="1"/>
      <protection locked="0"/>
    </xf>
    <xf numFmtId="0" fontId="36" fillId="3" borderId="4" xfId="0" applyFont="1" applyFill="1" applyBorder="1" applyAlignment="1" applyProtection="1">
      <alignment horizontal="right" wrapText="1" readingOrder="1"/>
      <protection locked="0"/>
    </xf>
    <xf numFmtId="165" fontId="7" fillId="3" borderId="0" xfId="0" applyNumberFormat="1" applyFont="1" applyFill="1"/>
    <xf numFmtId="0" fontId="50" fillId="2" borderId="1" xfId="0" applyFont="1" applyFill="1" applyBorder="1"/>
    <xf numFmtId="0" fontId="42" fillId="2" borderId="0" xfId="0" applyFont="1" applyFill="1" applyAlignment="1">
      <alignment vertical="top"/>
    </xf>
    <xf numFmtId="0" fontId="42" fillId="2" borderId="0" xfId="3" applyFont="1" applyFill="1" applyAlignment="1">
      <alignment vertical="top" wrapText="1"/>
    </xf>
    <xf numFmtId="164" fontId="43" fillId="4" borderId="0" xfId="0" applyNumberFormat="1" applyFont="1" applyFill="1" applyAlignment="1">
      <alignment horizontal="right"/>
    </xf>
    <xf numFmtId="0" fontId="0" fillId="0" borderId="0" xfId="0" applyAlignment="1">
      <alignment vertical="top"/>
    </xf>
    <xf numFmtId="17" fontId="30" fillId="15" borderId="0" xfId="0" quotePrefix="1" applyNumberFormat="1" applyFont="1" applyFill="1" applyAlignment="1">
      <alignment horizontal="right"/>
    </xf>
    <xf numFmtId="0" fontId="8" fillId="0" borderId="0" xfId="0" applyFont="1"/>
    <xf numFmtId="0" fontId="19" fillId="18" borderId="2" xfId="0" applyFont="1" applyFill="1" applyBorder="1" applyAlignment="1" applyProtection="1">
      <alignment vertical="top" wrapText="1" readingOrder="1"/>
      <protection locked="0"/>
    </xf>
    <xf numFmtId="0" fontId="19" fillId="18" borderId="0" xfId="0" applyFont="1" applyFill="1" applyAlignment="1" applyProtection="1">
      <alignment vertical="top" wrapText="1" readingOrder="1"/>
      <protection locked="0"/>
    </xf>
    <xf numFmtId="0" fontId="19" fillId="18" borderId="4" xfId="0" applyFont="1" applyFill="1" applyBorder="1" applyAlignment="1" applyProtection="1">
      <alignment vertical="top" wrapText="1" readingOrder="1"/>
      <protection locked="0"/>
    </xf>
    <xf numFmtId="0" fontId="19" fillId="0" borderId="0" xfId="0" applyFont="1" applyAlignment="1" applyProtection="1">
      <alignment horizontal="left" vertical="top" wrapText="1" readingOrder="1"/>
      <protection locked="0"/>
    </xf>
    <xf numFmtId="0" fontId="44" fillId="0" borderId="0" xfId="0" applyFont="1" applyAlignment="1" applyProtection="1">
      <alignment horizontal="left" vertical="top" wrapText="1" readingOrder="1"/>
      <protection locked="0"/>
    </xf>
    <xf numFmtId="0" fontId="39" fillId="2" borderId="0" xfId="0" applyFont="1" applyFill="1" applyAlignment="1" applyProtection="1">
      <alignment wrapText="1" readingOrder="1"/>
      <protection locked="0"/>
    </xf>
    <xf numFmtId="0" fontId="39" fillId="18" borderId="4" xfId="0" applyFont="1" applyFill="1" applyBorder="1" applyAlignment="1" applyProtection="1">
      <alignment horizontal="right" vertical="top" wrapText="1" readingOrder="1"/>
      <protection locked="0"/>
    </xf>
    <xf numFmtId="164" fontId="0" fillId="18" borderId="0" xfId="0" applyNumberFormat="1" applyFill="1"/>
    <xf numFmtId="164" fontId="19" fillId="15" borderId="0" xfId="0" applyNumberFormat="1" applyFont="1" applyFill="1" applyAlignment="1" applyProtection="1">
      <alignment horizontal="right" vertical="top" wrapText="1" readingOrder="1"/>
      <protection locked="0"/>
    </xf>
    <xf numFmtId="164" fontId="19" fillId="18" borderId="0" xfId="0" applyNumberFormat="1" applyFont="1" applyFill="1" applyAlignment="1" applyProtection="1">
      <alignment horizontal="right" vertical="top" wrapText="1" readingOrder="1"/>
      <protection locked="0"/>
    </xf>
    <xf numFmtId="0" fontId="0" fillId="18" borderId="4" xfId="0" applyFill="1" applyBorder="1"/>
    <xf numFmtId="0" fontId="39" fillId="18" borderId="0" xfId="0" applyFont="1" applyFill="1" applyAlignment="1" applyProtection="1">
      <alignment horizontal="right" vertical="top" wrapText="1" readingOrder="1"/>
      <protection locked="0"/>
    </xf>
    <xf numFmtId="164" fontId="19" fillId="18" borderId="0" xfId="0" quotePrefix="1" applyNumberFormat="1" applyFont="1" applyFill="1" applyAlignment="1" applyProtection="1">
      <alignment horizontal="right" vertical="top" wrapText="1" readingOrder="1"/>
      <protection locked="0"/>
    </xf>
    <xf numFmtId="0" fontId="19" fillId="18" borderId="0" xfId="0" applyFont="1" applyFill="1" applyAlignment="1" applyProtection="1">
      <alignment wrapText="1" readingOrder="1"/>
      <protection locked="0"/>
    </xf>
    <xf numFmtId="0" fontId="19" fillId="18" borderId="4" xfId="0" applyFont="1" applyFill="1" applyBorder="1" applyAlignment="1" applyProtection="1">
      <alignment wrapText="1" readingOrder="1"/>
      <protection locked="0"/>
    </xf>
    <xf numFmtId="0" fontId="53" fillId="0" borderId="0" xfId="0" applyFont="1" applyAlignment="1" applyProtection="1">
      <alignment vertical="top" wrapText="1" readingOrder="1"/>
      <protection locked="0"/>
    </xf>
    <xf numFmtId="0" fontId="19" fillId="18" borderId="10" xfId="0" applyFont="1" applyFill="1" applyBorder="1" applyAlignment="1" applyProtection="1">
      <alignment wrapText="1" readingOrder="1"/>
      <protection locked="0"/>
    </xf>
    <xf numFmtId="0" fontId="19" fillId="18" borderId="4" xfId="0" applyFont="1" applyFill="1" applyBorder="1" applyAlignment="1" applyProtection="1">
      <alignment horizontal="right" wrapText="1" readingOrder="1"/>
      <protection locked="0"/>
    </xf>
    <xf numFmtId="164" fontId="7" fillId="18" borderId="0" xfId="0" applyNumberFormat="1" applyFont="1" applyFill="1" applyAlignment="1">
      <alignment vertical="top"/>
    </xf>
    <xf numFmtId="0" fontId="9" fillId="15" borderId="0" xfId="0" applyFont="1" applyFill="1"/>
    <xf numFmtId="164" fontId="43" fillId="15" borderId="0" xfId="0" applyNumberFormat="1" applyFont="1" applyFill="1"/>
    <xf numFmtId="1" fontId="9" fillId="6" borderId="1" xfId="0" applyNumberFormat="1" applyFont="1" applyFill="1" applyBorder="1"/>
    <xf numFmtId="0" fontId="55" fillId="0" borderId="0" xfId="0" applyFont="1" applyAlignment="1">
      <alignment vertical="top" wrapText="1" readingOrder="1"/>
    </xf>
    <xf numFmtId="0" fontId="56" fillId="15" borderId="0" xfId="0" applyFont="1" applyFill="1" applyAlignment="1">
      <alignment vertical="top" wrapText="1" readingOrder="1"/>
    </xf>
    <xf numFmtId="0" fontId="56" fillId="0" borderId="0" xfId="0" applyFont="1" applyAlignment="1">
      <alignment vertical="top" wrapText="1" readingOrder="1"/>
    </xf>
    <xf numFmtId="0" fontId="4" fillId="0" borderId="0" xfId="0" applyFont="1" applyAlignment="1">
      <alignment wrapText="1" readingOrder="1"/>
    </xf>
    <xf numFmtId="0" fontId="19" fillId="18" borderId="2" xfId="0" applyFont="1" applyFill="1" applyBorder="1" applyAlignment="1" applyProtection="1">
      <alignment horizontal="center" vertical="top" wrapText="1" readingOrder="1"/>
      <protection locked="0"/>
    </xf>
    <xf numFmtId="0" fontId="57" fillId="18" borderId="4" xfId="0" applyFont="1" applyFill="1" applyBorder="1" applyAlignment="1" applyProtection="1">
      <alignment horizontal="right" vertical="top" wrapText="1" readingOrder="1"/>
      <protection locked="0"/>
    </xf>
    <xf numFmtId="0" fontId="7" fillId="18" borderId="0" xfId="0" applyFont="1" applyFill="1"/>
    <xf numFmtId="0" fontId="10" fillId="18" borderId="0" xfId="0" applyFont="1" applyFill="1"/>
    <xf numFmtId="165" fontId="55" fillId="15" borderId="0" xfId="0" applyNumberFormat="1" applyFont="1" applyFill="1" applyAlignment="1">
      <alignment horizontal="right" vertical="top" wrapText="1" readingOrder="1"/>
    </xf>
    <xf numFmtId="165" fontId="55" fillId="18" borderId="0" xfId="0" applyNumberFormat="1" applyFont="1" applyFill="1" applyAlignment="1">
      <alignment horizontal="right" vertical="top" wrapText="1" readingOrder="1"/>
    </xf>
    <xf numFmtId="0" fontId="55" fillId="18" borderId="0" xfId="0" applyFont="1" applyFill="1" applyAlignment="1">
      <alignment horizontal="right" vertical="top" wrapText="1" readingOrder="1"/>
    </xf>
    <xf numFmtId="0" fontId="56" fillId="2" borderId="0" xfId="0" applyFont="1" applyFill="1" applyAlignment="1">
      <alignment vertical="top" wrapText="1" readingOrder="1"/>
    </xf>
    <xf numFmtId="0" fontId="56" fillId="4" borderId="0" xfId="0" applyFont="1" applyFill="1" applyAlignment="1">
      <alignment vertical="top" wrapText="1" readingOrder="1"/>
    </xf>
    <xf numFmtId="0" fontId="19" fillId="2" borderId="0" xfId="0" applyFont="1" applyFill="1" applyAlignment="1" applyProtection="1">
      <alignment horizontal="right" vertical="top" wrapText="1" readingOrder="1"/>
      <protection locked="0"/>
    </xf>
    <xf numFmtId="164" fontId="55" fillId="18" borderId="0" xfId="0" applyNumberFormat="1" applyFont="1" applyFill="1" applyAlignment="1">
      <alignment horizontal="right" vertical="top" wrapText="1" readingOrder="1"/>
    </xf>
    <xf numFmtId="164" fontId="55" fillId="18" borderId="0" xfId="0" quotePrefix="1" applyNumberFormat="1" applyFont="1" applyFill="1" applyAlignment="1">
      <alignment horizontal="right" vertical="top" wrapText="1" readingOrder="1"/>
    </xf>
    <xf numFmtId="164" fontId="55" fillId="4" borderId="0" xfId="0" applyNumberFormat="1" applyFont="1" applyFill="1" applyAlignment="1">
      <alignment horizontal="right" vertical="top" wrapText="1" readingOrder="1"/>
    </xf>
    <xf numFmtId="0" fontId="9" fillId="2" borderId="0" xfId="0" applyFont="1" applyFill="1" applyAlignment="1">
      <alignment horizontal="left" vertical="center"/>
    </xf>
    <xf numFmtId="164" fontId="56" fillId="5" borderId="0" xfId="0" applyNumberFormat="1" applyFont="1" applyFill="1" applyAlignment="1">
      <alignment horizontal="right" vertical="top" wrapText="1" readingOrder="1"/>
    </xf>
    <xf numFmtId="164" fontId="55" fillId="5" borderId="0" xfId="0" applyNumberFormat="1" applyFont="1" applyFill="1" applyAlignment="1">
      <alignment horizontal="right" vertical="top" wrapText="1" readingOrder="1"/>
    </xf>
    <xf numFmtId="164" fontId="56" fillId="5" borderId="0" xfId="0" quotePrefix="1" applyNumberFormat="1" applyFont="1" applyFill="1" applyAlignment="1">
      <alignment horizontal="right" vertical="top" wrapText="1" readingOrder="1"/>
    </xf>
    <xf numFmtId="164" fontId="56" fillId="4" borderId="0" xfId="0" applyNumberFormat="1" applyFont="1" applyFill="1" applyAlignment="1">
      <alignment horizontal="right" vertical="top" wrapText="1" readingOrder="1"/>
    </xf>
    <xf numFmtId="0" fontId="9" fillId="4" borderId="0" xfId="0" applyFont="1" applyFill="1" applyAlignment="1">
      <alignment horizontal="left" vertical="center"/>
    </xf>
    <xf numFmtId="164" fontId="45" fillId="5" borderId="0" xfId="0" applyNumberFormat="1" applyFont="1" applyFill="1" applyAlignment="1">
      <alignment horizontal="right" vertical="top" wrapText="1"/>
    </xf>
    <xf numFmtId="164" fontId="56" fillId="4" borderId="0" xfId="0" quotePrefix="1" applyNumberFormat="1" applyFont="1" applyFill="1" applyAlignment="1">
      <alignment horizontal="right" vertical="top" wrapText="1" readingOrder="1"/>
    </xf>
    <xf numFmtId="0" fontId="10" fillId="0" borderId="0" xfId="0" applyFont="1" applyAlignment="1" applyProtection="1">
      <alignment horizontal="left" vertical="top" wrapText="1" readingOrder="1"/>
      <protection locked="0"/>
    </xf>
    <xf numFmtId="0" fontId="9" fillId="0" borderId="0" xfId="0" applyFont="1" applyAlignment="1">
      <alignment vertical="top" wrapText="1" readingOrder="1"/>
    </xf>
    <xf numFmtId="164" fontId="44" fillId="15" borderId="0" xfId="0" applyNumberFormat="1" applyFont="1" applyFill="1" applyAlignment="1" applyProtection="1">
      <alignment horizontal="right" vertical="top" wrapText="1" readingOrder="1"/>
      <protection locked="0"/>
    </xf>
    <xf numFmtId="17" fontId="29" fillId="2" borderId="0" xfId="4" quotePrefix="1" applyNumberFormat="1" applyFont="1" applyFill="1" applyAlignment="1">
      <alignment horizontal="right"/>
    </xf>
    <xf numFmtId="0" fontId="19" fillId="18" borderId="4" xfId="0" applyFont="1" applyFill="1" applyBorder="1" applyAlignment="1" applyProtection="1">
      <alignment horizontal="right" vertical="top" wrapText="1" readingOrder="1"/>
      <protection locked="0"/>
    </xf>
    <xf numFmtId="0" fontId="1" fillId="4" borderId="0" xfId="0" applyFont="1" applyFill="1"/>
    <xf numFmtId="0" fontId="45" fillId="6" borderId="0" xfId="0" applyFont="1" applyFill="1" applyAlignment="1">
      <alignment horizontal="right" vertical="top" wrapText="1"/>
    </xf>
    <xf numFmtId="164" fontId="55" fillId="6" borderId="0" xfId="0" applyNumberFormat="1" applyFont="1" applyFill="1" applyAlignment="1">
      <alignment horizontal="right" vertical="top" wrapText="1" readingOrder="1"/>
    </xf>
    <xf numFmtId="0" fontId="56" fillId="6" borderId="0" xfId="0" applyFont="1" applyFill="1" applyAlignment="1">
      <alignment horizontal="right" vertical="top" wrapText="1" readingOrder="1"/>
    </xf>
    <xf numFmtId="164" fontId="56" fillId="6" borderId="0" xfId="0" applyNumberFormat="1" applyFont="1" applyFill="1" applyAlignment="1">
      <alignment horizontal="right" vertical="top" wrapText="1" readingOrder="1"/>
    </xf>
    <xf numFmtId="0" fontId="36" fillId="2" borderId="0" xfId="0" applyFont="1" applyFill="1" applyAlignment="1" applyProtection="1">
      <alignment wrapText="1" readingOrder="1"/>
      <protection locked="0"/>
    </xf>
    <xf numFmtId="0" fontId="60" fillId="3" borderId="0" xfId="0" applyFont="1" applyFill="1"/>
    <xf numFmtId="164" fontId="60" fillId="3" borderId="0" xfId="0" applyNumberFormat="1" applyFont="1" applyFill="1"/>
    <xf numFmtId="0" fontId="45" fillId="3" borderId="0" xfId="0" applyFont="1" applyFill="1"/>
    <xf numFmtId="164" fontId="61" fillId="3" borderId="0" xfId="0" applyNumberFormat="1" applyFont="1" applyFill="1" applyAlignment="1">
      <alignment horizontal="right" vertical="top" wrapText="1" readingOrder="1"/>
    </xf>
    <xf numFmtId="164" fontId="61" fillId="4" borderId="0" xfId="0" applyNumberFormat="1" applyFont="1" applyFill="1" applyAlignment="1">
      <alignment horizontal="right" vertical="top" wrapText="1" readingOrder="1"/>
    </xf>
    <xf numFmtId="0" fontId="6" fillId="0" borderId="11" xfId="0" applyFont="1" applyBorder="1" applyAlignment="1" applyProtection="1">
      <alignment vertical="top" wrapText="1"/>
      <protection locked="0"/>
    </xf>
    <xf numFmtId="0" fontId="6" fillId="2" borderId="0" xfId="0" applyFont="1" applyFill="1" applyAlignment="1" applyProtection="1">
      <alignment vertical="top" wrapText="1"/>
      <protection locked="0"/>
    </xf>
    <xf numFmtId="0" fontId="15" fillId="2" borderId="0" xfId="3" applyFont="1" applyFill="1"/>
    <xf numFmtId="0" fontId="6" fillId="2" borderId="0" xfId="3" applyFont="1" applyFill="1"/>
    <xf numFmtId="0" fontId="6" fillId="0" borderId="0" xfId="0" applyFont="1"/>
    <xf numFmtId="0" fontId="61" fillId="3" borderId="0" xfId="0" applyFont="1" applyFill="1" applyAlignment="1">
      <alignment horizontal="right" vertical="top" wrapText="1" readingOrder="1"/>
    </xf>
    <xf numFmtId="0" fontId="61" fillId="4" borderId="0" xfId="0" applyFont="1" applyFill="1" applyAlignment="1">
      <alignment horizontal="right" vertical="top" wrapText="1" readingOrder="1"/>
    </xf>
    <xf numFmtId="164" fontId="61" fillId="3" borderId="0" xfId="0" quotePrefix="1" applyNumberFormat="1" applyFont="1" applyFill="1" applyAlignment="1">
      <alignment horizontal="right" vertical="top" wrapText="1" readingOrder="1"/>
    </xf>
    <xf numFmtId="0" fontId="7" fillId="3" borderId="0" xfId="0" applyFont="1" applyFill="1"/>
    <xf numFmtId="0" fontId="19" fillId="3" borderId="0" xfId="0" applyFont="1" applyFill="1" applyAlignment="1" applyProtection="1">
      <alignment wrapText="1" readingOrder="1"/>
      <protection locked="0"/>
    </xf>
    <xf numFmtId="0" fontId="19" fillId="3" borderId="4" xfId="0" applyFont="1" applyFill="1" applyBorder="1" applyAlignment="1" applyProtection="1">
      <alignment wrapText="1" readingOrder="1"/>
      <protection locked="0"/>
    </xf>
    <xf numFmtId="0" fontId="6" fillId="3" borderId="0" xfId="0" applyFont="1" applyFill="1"/>
    <xf numFmtId="164" fontId="45" fillId="3" borderId="0" xfId="0" applyNumberFormat="1" applyFont="1" applyFill="1" applyAlignment="1">
      <alignment vertical="top"/>
    </xf>
    <xf numFmtId="164" fontId="60" fillId="4" borderId="0" xfId="0" applyNumberFormat="1" applyFont="1" applyFill="1"/>
    <xf numFmtId="0" fontId="19" fillId="14" borderId="2" xfId="0" applyFont="1" applyFill="1" applyBorder="1" applyAlignment="1" applyProtection="1">
      <alignment vertical="top" wrapText="1" readingOrder="1"/>
      <protection locked="0"/>
    </xf>
    <xf numFmtId="0" fontId="19" fillId="14" borderId="0" xfId="0" applyFont="1" applyFill="1" applyAlignment="1" applyProtection="1">
      <alignment vertical="top" wrapText="1" readingOrder="1"/>
      <protection locked="0"/>
    </xf>
    <xf numFmtId="0" fontId="19" fillId="14" borderId="4" xfId="0" applyFont="1" applyFill="1" applyBorder="1" applyAlignment="1" applyProtection="1">
      <alignment vertical="top" wrapText="1" readingOrder="1"/>
      <protection locked="0"/>
    </xf>
    <xf numFmtId="0" fontId="56" fillId="0" borderId="0" xfId="0" applyFont="1" applyAlignment="1">
      <alignment horizontal="left" vertical="top" wrapText="1" readingOrder="1"/>
    </xf>
    <xf numFmtId="0" fontId="56" fillId="0" borderId="1" xfId="0" applyFont="1" applyBorder="1" applyAlignment="1">
      <alignment vertical="top" wrapText="1" readingOrder="1"/>
    </xf>
    <xf numFmtId="0" fontId="6" fillId="0" borderId="0" xfId="0" applyFont="1" applyAlignment="1">
      <alignment wrapText="1" readingOrder="1"/>
    </xf>
    <xf numFmtId="0" fontId="36" fillId="14" borderId="2" xfId="0" applyFont="1" applyFill="1" applyBorder="1" applyAlignment="1" applyProtection="1">
      <alignment horizontal="center" vertical="top" wrapText="1" readingOrder="1"/>
      <protection locked="0"/>
    </xf>
    <xf numFmtId="0" fontId="6" fillId="14" borderId="0" xfId="0" applyFont="1" applyFill="1"/>
    <xf numFmtId="0" fontId="59" fillId="14" borderId="4" xfId="0" applyFont="1" applyFill="1" applyBorder="1" applyAlignment="1" applyProtection="1">
      <alignment horizontal="right" vertical="top" wrapText="1" readingOrder="1"/>
      <protection locked="0"/>
    </xf>
    <xf numFmtId="164" fontId="60" fillId="14" borderId="0" xfId="0" applyNumberFormat="1" applyFont="1" applyFill="1"/>
    <xf numFmtId="0" fontId="63" fillId="14" borderId="0" xfId="0" applyFont="1" applyFill="1"/>
    <xf numFmtId="164" fontId="61" fillId="14" borderId="0" xfId="0" applyNumberFormat="1" applyFont="1" applyFill="1" applyAlignment="1">
      <alignment horizontal="right" vertical="top" wrapText="1" readingOrder="1"/>
    </xf>
    <xf numFmtId="164" fontId="61" fillId="14" borderId="1" xfId="0" applyNumberFormat="1" applyFont="1" applyFill="1" applyBorder="1" applyAlignment="1">
      <alignment horizontal="right" vertical="top" wrapText="1" readingOrder="1"/>
    </xf>
    <xf numFmtId="0" fontId="56" fillId="2" borderId="0" xfId="0" applyFont="1" applyFill="1" applyAlignment="1">
      <alignment horizontal="left" vertical="top" wrapText="1" readingOrder="1"/>
    </xf>
    <xf numFmtId="0" fontId="56" fillId="2" borderId="1" xfId="0" applyFont="1" applyFill="1" applyBorder="1" applyAlignment="1">
      <alignment vertical="top" wrapText="1" readingOrder="1"/>
    </xf>
    <xf numFmtId="0" fontId="0" fillId="14" borderId="2" xfId="0" applyFill="1" applyBorder="1"/>
    <xf numFmtId="0" fontId="0" fillId="14" borderId="4" xfId="0" applyFill="1" applyBorder="1"/>
    <xf numFmtId="0" fontId="60" fillId="14" borderId="0" xfId="0" applyFont="1" applyFill="1"/>
    <xf numFmtId="164" fontId="63" fillId="14" borderId="0" xfId="0" applyNumberFormat="1" applyFont="1" applyFill="1"/>
    <xf numFmtId="0" fontId="61" fillId="14" borderId="0" xfId="0" applyFont="1" applyFill="1" applyAlignment="1">
      <alignment horizontal="right" vertical="top" wrapText="1" readingOrder="1"/>
    </xf>
    <xf numFmtId="164" fontId="61" fillId="14" borderId="0" xfId="0" quotePrefix="1" applyNumberFormat="1" applyFont="1" applyFill="1" applyAlignment="1">
      <alignment horizontal="right" vertical="top" wrapText="1" readingOrder="1"/>
    </xf>
    <xf numFmtId="164" fontId="64" fillId="5" borderId="0" xfId="0" applyNumberFormat="1" applyFont="1" applyFill="1" applyAlignment="1">
      <alignment horizontal="right" vertical="top" wrapText="1"/>
    </xf>
    <xf numFmtId="164" fontId="61" fillId="5" borderId="0" xfId="0" applyNumberFormat="1" applyFont="1" applyFill="1" applyAlignment="1">
      <alignment horizontal="right" vertical="top" wrapText="1" readingOrder="1"/>
    </xf>
    <xf numFmtId="164" fontId="65" fillId="5" borderId="0" xfId="0" quotePrefix="1" applyNumberFormat="1" applyFont="1" applyFill="1" applyAlignment="1">
      <alignment horizontal="right" vertical="top" wrapText="1" readingOrder="1"/>
    </xf>
    <xf numFmtId="0" fontId="10" fillId="2" borderId="0" xfId="0" applyFont="1" applyFill="1" applyAlignment="1">
      <alignment horizontal="left" vertical="center"/>
    </xf>
    <xf numFmtId="0" fontId="9" fillId="2" borderId="1" xfId="0" applyFont="1" applyFill="1" applyBorder="1" applyAlignment="1">
      <alignment horizontal="left" vertical="center"/>
    </xf>
    <xf numFmtId="164" fontId="43" fillId="5" borderId="0" xfId="0" quotePrefix="1" applyNumberFormat="1" applyFont="1" applyFill="1" applyAlignment="1">
      <alignment horizontal="right" vertical="top" wrapText="1"/>
    </xf>
    <xf numFmtId="164" fontId="43" fillId="4" borderId="0" xfId="0" quotePrefix="1" applyNumberFormat="1" applyFont="1" applyFill="1" applyAlignment="1">
      <alignment horizontal="right" vertical="top" wrapText="1"/>
    </xf>
    <xf numFmtId="164" fontId="45" fillId="4" borderId="0" xfId="0" applyNumberFormat="1" applyFont="1" applyFill="1" applyAlignment="1">
      <alignment horizontal="right" vertical="top" wrapText="1"/>
    </xf>
    <xf numFmtId="164" fontId="45" fillId="5" borderId="1" xfId="0" applyNumberFormat="1" applyFont="1" applyFill="1" applyBorder="1" applyAlignment="1">
      <alignment horizontal="right" vertical="top" wrapText="1"/>
    </xf>
    <xf numFmtId="0" fontId="19" fillId="14" borderId="0" xfId="0" applyFont="1" applyFill="1" applyAlignment="1" applyProtection="1">
      <alignment wrapText="1" readingOrder="1"/>
      <protection locked="0"/>
    </xf>
    <xf numFmtId="0" fontId="19" fillId="14" borderId="4" xfId="0" applyFont="1" applyFill="1" applyBorder="1" applyAlignment="1" applyProtection="1">
      <alignment wrapText="1" readingOrder="1"/>
      <protection locked="0"/>
    </xf>
    <xf numFmtId="0" fontId="50" fillId="0" borderId="0" xfId="0" applyFont="1" applyAlignment="1">
      <alignment horizontal="left" vertical="top" wrapText="1" readingOrder="1"/>
    </xf>
    <xf numFmtId="0" fontId="66" fillId="0" borderId="0" xfId="0" applyFont="1"/>
    <xf numFmtId="0" fontId="19" fillId="14" borderId="0" xfId="0" applyFont="1" applyFill="1" applyAlignment="1" applyProtection="1">
      <alignment horizontal="center" wrapText="1" readingOrder="1"/>
      <protection locked="0"/>
    </xf>
    <xf numFmtId="164" fontId="67" fillId="14" borderId="4" xfId="0" applyNumberFormat="1" applyFont="1" applyFill="1" applyBorder="1" applyAlignment="1" applyProtection="1">
      <alignment horizontal="right" wrapText="1" readingOrder="1"/>
      <protection locked="0"/>
    </xf>
    <xf numFmtId="0" fontId="66" fillId="14" borderId="0" xfId="0" applyFont="1" applyFill="1"/>
    <xf numFmtId="165" fontId="45" fillId="6" borderId="0" xfId="0" applyNumberFormat="1" applyFont="1" applyFill="1" applyAlignment="1">
      <alignment horizontal="right" vertical="top" wrapText="1"/>
    </xf>
    <xf numFmtId="165" fontId="61" fillId="6" borderId="0" xfId="0" applyNumberFormat="1" applyFont="1" applyFill="1" applyAlignment="1">
      <alignment horizontal="right" vertical="top" wrapText="1" readingOrder="1"/>
    </xf>
    <xf numFmtId="165" fontId="61" fillId="4" borderId="0" xfId="0" applyNumberFormat="1" applyFont="1" applyFill="1" applyAlignment="1">
      <alignment horizontal="right" vertical="top" wrapText="1" readingOrder="1"/>
    </xf>
    <xf numFmtId="165" fontId="45" fillId="6" borderId="0" xfId="0" applyNumberFormat="1" applyFont="1" applyFill="1" applyAlignment="1">
      <alignment horizontal="right" vertical="top" wrapText="1" readingOrder="1"/>
    </xf>
    <xf numFmtId="1" fontId="43" fillId="6" borderId="1" xfId="0" applyNumberFormat="1" applyFont="1" applyFill="1" applyBorder="1"/>
    <xf numFmtId="0" fontId="43" fillId="2" borderId="0" xfId="0" applyFont="1" applyFill="1"/>
    <xf numFmtId="0" fontId="0" fillId="2" borderId="0" xfId="0" applyFill="1" applyAlignment="1">
      <alignment vertical="center" readingOrder="1"/>
    </xf>
    <xf numFmtId="0" fontId="6" fillId="2" borderId="0" xfId="0" applyFont="1" applyFill="1" applyAlignment="1">
      <alignment vertical="center" wrapText="1" readingOrder="1"/>
    </xf>
    <xf numFmtId="0" fontId="4" fillId="2" borderId="0" xfId="0" applyFont="1" applyFill="1" applyAlignment="1">
      <alignment horizontal="right" vertical="center"/>
    </xf>
    <xf numFmtId="0" fontId="6" fillId="3" borderId="0" xfId="0" applyFont="1" applyFill="1" applyAlignment="1">
      <alignment vertical="center"/>
    </xf>
    <xf numFmtId="3" fontId="3" fillId="3" borderId="0" xfId="0" applyNumberFormat="1" applyFont="1" applyFill="1" applyAlignment="1">
      <alignment vertical="center"/>
    </xf>
    <xf numFmtId="164" fontId="45" fillId="3" borderId="0" xfId="0" applyNumberFormat="1" applyFont="1" applyFill="1" applyAlignment="1">
      <alignment vertical="center"/>
    </xf>
    <xf numFmtId="164" fontId="45" fillId="3" borderId="0" xfId="0" applyNumberFormat="1" applyFont="1" applyFill="1" applyAlignment="1">
      <alignment horizontal="right" vertical="center" wrapText="1" readingOrder="1"/>
    </xf>
    <xf numFmtId="164" fontId="45" fillId="4" borderId="0" xfId="0" applyNumberFormat="1" applyFont="1" applyFill="1" applyAlignment="1">
      <alignment horizontal="right" vertical="center" wrapText="1" readingOrder="1"/>
    </xf>
    <xf numFmtId="164" fontId="45" fillId="3" borderId="1" xfId="0" applyNumberFormat="1" applyFont="1" applyFill="1" applyBorder="1" applyAlignment="1">
      <alignment horizontal="right" vertical="center" wrapText="1" readingOrder="1"/>
    </xf>
    <xf numFmtId="0" fontId="6" fillId="2" borderId="0" xfId="0" applyFont="1" applyFill="1" applyAlignment="1">
      <alignment vertical="center"/>
    </xf>
    <xf numFmtId="0" fontId="15" fillId="2" borderId="0" xfId="3" applyFont="1" applyFill="1" applyAlignment="1">
      <alignment vertical="center"/>
    </xf>
    <xf numFmtId="0" fontId="6" fillId="2" borderId="0" xfId="3" applyFont="1" applyFill="1" applyAlignment="1">
      <alignment vertical="center"/>
    </xf>
    <xf numFmtId="17" fontId="29" fillId="15" borderId="0" xfId="4" quotePrefix="1" applyNumberFormat="1" applyFont="1" applyFill="1" applyAlignment="1">
      <alignment horizontal="right" vertical="center"/>
    </xf>
    <xf numFmtId="0" fontId="38" fillId="2" borderId="0" xfId="0" applyFont="1" applyFill="1" applyAlignment="1" applyProtection="1">
      <alignment vertical="center" wrapText="1" readingOrder="1"/>
      <protection locked="0"/>
    </xf>
    <xf numFmtId="0" fontId="31" fillId="2" borderId="0" xfId="0" applyFont="1" applyFill="1" applyAlignment="1" applyProtection="1">
      <alignment vertical="center" readingOrder="1"/>
      <protection locked="0"/>
    </xf>
    <xf numFmtId="0" fontId="19" fillId="2" borderId="2" xfId="0" applyFont="1" applyFill="1" applyBorder="1" applyAlignment="1" applyProtection="1">
      <alignment vertical="center" wrapText="1" readingOrder="1"/>
      <protection locked="0"/>
    </xf>
    <xf numFmtId="0" fontId="19" fillId="2" borderId="4" xfId="0" applyFont="1" applyFill="1" applyBorder="1" applyAlignment="1" applyProtection="1">
      <alignment wrapText="1" readingOrder="1"/>
      <protection locked="0"/>
    </xf>
    <xf numFmtId="0" fontId="19" fillId="2" borderId="0" xfId="0" applyFont="1" applyFill="1" applyAlignment="1" applyProtection="1">
      <alignment horizontal="left" vertical="center" wrapText="1" readingOrder="1"/>
      <protection locked="0"/>
    </xf>
    <xf numFmtId="0" fontId="55" fillId="2" borderId="0" xfId="0" applyFont="1" applyFill="1" applyAlignment="1">
      <alignment vertical="center" wrapText="1" readingOrder="1"/>
    </xf>
    <xf numFmtId="0" fontId="0" fillId="2" borderId="0" xfId="0" applyFill="1" applyAlignment="1">
      <alignment vertical="center"/>
    </xf>
    <xf numFmtId="0" fontId="56" fillId="2" borderId="0" xfId="0" applyFont="1" applyFill="1" applyAlignment="1">
      <alignment vertical="center" wrapText="1" readingOrder="1"/>
    </xf>
    <xf numFmtId="0" fontId="56" fillId="4" borderId="0" xfId="0" applyFont="1" applyFill="1" applyAlignment="1">
      <alignment vertical="center" wrapText="1" readingOrder="1"/>
    </xf>
    <xf numFmtId="0" fontId="56" fillId="2" borderId="1" xfId="0" applyFont="1" applyFill="1" applyBorder="1" applyAlignment="1">
      <alignment vertical="center" wrapText="1" readingOrder="1"/>
    </xf>
    <xf numFmtId="0" fontId="29" fillId="2" borderId="0" xfId="3" applyFont="1" applyFill="1" applyAlignment="1">
      <alignment horizontal="left" vertical="center"/>
    </xf>
    <xf numFmtId="49" fontId="30" fillId="13" borderId="0" xfId="3" quotePrefix="1" applyNumberFormat="1" applyFont="1" applyFill="1" applyAlignment="1">
      <alignment horizontal="left" vertical="center"/>
    </xf>
    <xf numFmtId="0" fontId="29" fillId="2" borderId="0" xfId="0" applyFont="1" applyFill="1" applyAlignment="1" applyProtection="1">
      <alignment vertical="center" wrapText="1"/>
      <protection locked="0"/>
    </xf>
    <xf numFmtId="0" fontId="4" fillId="13" borderId="0" xfId="3" applyFill="1" applyAlignment="1">
      <alignment vertical="center"/>
    </xf>
    <xf numFmtId="0" fontId="30" fillId="13" borderId="0" xfId="3" applyFont="1" applyFill="1" applyAlignment="1">
      <alignment vertical="center"/>
    </xf>
    <xf numFmtId="0" fontId="46" fillId="3" borderId="2" xfId="0" applyFont="1" applyFill="1" applyBorder="1" applyAlignment="1" applyProtection="1">
      <alignment wrapText="1" readingOrder="1"/>
      <protection locked="0"/>
    </xf>
    <xf numFmtId="0" fontId="46" fillId="3" borderId="4" xfId="0" applyFont="1" applyFill="1" applyBorder="1" applyAlignment="1" applyProtection="1">
      <alignment wrapText="1" readingOrder="1"/>
      <protection locked="0"/>
    </xf>
    <xf numFmtId="0" fontId="38" fillId="2" borderId="0" xfId="0" applyFont="1" applyFill="1" applyAlignment="1" applyProtection="1">
      <alignment vertical="center" readingOrder="1"/>
      <protection locked="0"/>
    </xf>
    <xf numFmtId="0" fontId="31" fillId="2" borderId="0" xfId="0" applyFont="1" applyFill="1" applyAlignment="1" applyProtection="1">
      <alignment vertical="center" wrapText="1" readingOrder="1"/>
      <protection locked="0"/>
    </xf>
    <xf numFmtId="0" fontId="19" fillId="2" borderId="2" xfId="0" applyFont="1" applyFill="1" applyBorder="1" applyAlignment="1" applyProtection="1">
      <alignment wrapText="1" readingOrder="1"/>
      <protection locked="0"/>
    </xf>
    <xf numFmtId="0" fontId="19" fillId="2" borderId="1" xfId="0" applyFont="1" applyFill="1" applyBorder="1" applyAlignment="1" applyProtection="1">
      <alignment wrapText="1" readingOrder="1"/>
      <protection locked="0"/>
    </xf>
    <xf numFmtId="0" fontId="19" fillId="2" borderId="0" xfId="0" applyFont="1" applyFill="1" applyAlignment="1" applyProtection="1">
      <alignment horizontal="right" vertical="center" wrapText="1" readingOrder="1"/>
      <protection locked="0"/>
    </xf>
    <xf numFmtId="0" fontId="46" fillId="3" borderId="1" xfId="0" applyFont="1" applyFill="1" applyBorder="1" applyAlignment="1" applyProtection="1">
      <alignment wrapText="1" readingOrder="1"/>
      <protection locked="0"/>
    </xf>
    <xf numFmtId="0" fontId="60" fillId="3" borderId="0" xfId="0" applyFont="1" applyFill="1" applyAlignment="1">
      <alignment vertical="center"/>
    </xf>
    <xf numFmtId="164" fontId="60" fillId="3" borderId="0" xfId="0" applyNumberFormat="1" applyFont="1" applyFill="1" applyAlignment="1">
      <alignment vertical="center"/>
    </xf>
    <xf numFmtId="164" fontId="60" fillId="3" borderId="0" xfId="0" quotePrefix="1" applyNumberFormat="1" applyFont="1" applyFill="1" applyAlignment="1">
      <alignment horizontal="right" vertical="center"/>
    </xf>
    <xf numFmtId="164" fontId="60" fillId="3" borderId="1" xfId="0" quotePrefix="1" applyNumberFormat="1" applyFont="1" applyFill="1" applyBorder="1" applyAlignment="1">
      <alignment horizontal="right" vertical="center"/>
    </xf>
    <xf numFmtId="0" fontId="42" fillId="2" borderId="0" xfId="3" applyFont="1" applyFill="1" applyAlignment="1">
      <alignment horizontal="left" vertical="top" wrapText="1"/>
    </xf>
    <xf numFmtId="0" fontId="61" fillId="5" borderId="0" xfId="0" applyFont="1" applyFill="1" applyAlignment="1">
      <alignment horizontal="right" vertical="top" wrapText="1" readingOrder="1"/>
    </xf>
    <xf numFmtId="164" fontId="45" fillId="5" borderId="0" xfId="0" applyNumberFormat="1" applyFont="1" applyFill="1" applyAlignment="1">
      <alignment horizontal="right" vertical="top" wrapText="1" readingOrder="1"/>
    </xf>
    <xf numFmtId="0" fontId="45" fillId="5" borderId="0" xfId="0" applyFont="1" applyFill="1" applyAlignment="1">
      <alignment horizontal="right" vertical="top" wrapText="1" readingOrder="1"/>
    </xf>
    <xf numFmtId="164" fontId="61" fillId="5" borderId="0" xfId="0" quotePrefix="1" applyNumberFormat="1" applyFont="1" applyFill="1" applyAlignment="1">
      <alignment horizontal="right" vertical="top" wrapText="1" readingOrder="1"/>
    </xf>
    <xf numFmtId="164" fontId="10" fillId="5" borderId="1" xfId="0" applyNumberFormat="1" applyFont="1" applyFill="1" applyBorder="1" applyAlignment="1">
      <alignment horizontal="right"/>
    </xf>
    <xf numFmtId="164" fontId="45" fillId="4" borderId="0" xfId="0" applyNumberFormat="1" applyFont="1" applyFill="1" applyAlignment="1">
      <alignment horizontal="right" vertical="top" wrapText="1" readingOrder="1"/>
    </xf>
    <xf numFmtId="164" fontId="45" fillId="5" borderId="0" xfId="0" quotePrefix="1" applyNumberFormat="1" applyFont="1" applyFill="1" applyAlignment="1">
      <alignment horizontal="right" vertical="top" wrapText="1" readingOrder="1"/>
    </xf>
    <xf numFmtId="164" fontId="45" fillId="5" borderId="1" xfId="0" applyNumberFormat="1" applyFont="1" applyFill="1" applyBorder="1" applyAlignment="1">
      <alignment horizontal="right" vertical="top" wrapText="1" readingOrder="1"/>
    </xf>
    <xf numFmtId="0" fontId="19" fillId="2" borderId="1" xfId="0" applyFont="1" applyFill="1" applyBorder="1" applyAlignment="1" applyProtection="1">
      <alignment vertical="center" wrapText="1" readingOrder="1"/>
      <protection locked="0"/>
    </xf>
    <xf numFmtId="0" fontId="10" fillId="2" borderId="0" xfId="0" applyFont="1" applyFill="1" applyAlignment="1" applyProtection="1">
      <alignment horizontal="left" vertical="center" wrapText="1" readingOrder="1"/>
      <protection locked="0"/>
    </xf>
    <xf numFmtId="0" fontId="66" fillId="2" borderId="1" xfId="0" applyFont="1" applyFill="1" applyBorder="1" applyAlignment="1">
      <alignment vertical="center"/>
    </xf>
    <xf numFmtId="0" fontId="0" fillId="2" borderId="0" xfId="0" applyFill="1" applyAlignment="1" applyProtection="1">
      <alignment vertical="center" wrapText="1"/>
      <protection locked="0"/>
    </xf>
    <xf numFmtId="0" fontId="42" fillId="2" borderId="0" xfId="3" applyFont="1" applyFill="1" applyAlignment="1">
      <alignment horizontal="left" vertical="center"/>
    </xf>
    <xf numFmtId="0" fontId="29" fillId="2" borderId="0" xfId="3" applyFont="1" applyFill="1" applyAlignment="1">
      <alignment vertical="center"/>
    </xf>
    <xf numFmtId="0" fontId="35" fillId="2" borderId="0" xfId="0" applyFont="1" applyFill="1" applyAlignment="1" applyProtection="1">
      <alignment vertical="center" wrapText="1" readingOrder="1"/>
      <protection locked="0"/>
    </xf>
    <xf numFmtId="0" fontId="4" fillId="2" borderId="1" xfId="0" applyFont="1" applyFill="1" applyBorder="1" applyAlignment="1">
      <alignment horizontal="right" vertical="center"/>
    </xf>
    <xf numFmtId="164" fontId="46" fillId="3" borderId="2" xfId="0" applyNumberFormat="1" applyFont="1" applyFill="1" applyBorder="1" applyAlignment="1" applyProtection="1">
      <alignment wrapText="1" readingOrder="1"/>
      <protection locked="0"/>
    </xf>
    <xf numFmtId="164" fontId="46" fillId="3" borderId="1" xfId="0" applyNumberFormat="1" applyFont="1" applyFill="1" applyBorder="1" applyAlignment="1" applyProtection="1">
      <alignment wrapText="1" readingOrder="1"/>
      <protection locked="0"/>
    </xf>
    <xf numFmtId="165" fontId="60" fillId="3" borderId="0" xfId="0" applyNumberFormat="1" applyFont="1" applyFill="1" applyAlignment="1">
      <alignment vertical="center"/>
    </xf>
    <xf numFmtId="164" fontId="61" fillId="4" borderId="0" xfId="0" applyNumberFormat="1" applyFont="1" applyFill="1" applyAlignment="1">
      <alignment horizontal="right" vertical="center" wrapText="1" readingOrder="1"/>
    </xf>
    <xf numFmtId="164" fontId="61" fillId="3" borderId="0" xfId="0" applyNumberFormat="1" applyFont="1" applyFill="1" applyAlignment="1">
      <alignment horizontal="right" vertical="center" wrapText="1" readingOrder="1"/>
    </xf>
    <xf numFmtId="0" fontId="66" fillId="3" borderId="1" xfId="0" applyFont="1" applyFill="1" applyBorder="1" applyAlignment="1">
      <alignment vertical="center"/>
    </xf>
    <xf numFmtId="17" fontId="29" fillId="2" borderId="0" xfId="4" quotePrefix="1" applyNumberFormat="1" applyFont="1" applyFill="1" applyAlignment="1">
      <alignment horizontal="right" vertical="center"/>
    </xf>
    <xf numFmtId="0" fontId="4" fillId="2" borderId="0" xfId="3" applyFill="1" applyAlignment="1">
      <alignment vertical="center"/>
    </xf>
    <xf numFmtId="0" fontId="42" fillId="2" borderId="0" xfId="3" applyFont="1" applyFill="1" applyAlignment="1">
      <alignment horizontal="left" wrapText="1"/>
    </xf>
    <xf numFmtId="164" fontId="61" fillId="6" borderId="0" xfId="0" applyNumberFormat="1" applyFont="1" applyFill="1" applyAlignment="1">
      <alignment horizontal="right" vertical="top" wrapText="1" readingOrder="1"/>
    </xf>
    <xf numFmtId="0" fontId="45" fillId="6" borderId="0" xfId="0" applyFont="1" applyFill="1" applyAlignment="1">
      <alignment horizontal="right" vertical="top" wrapText="1" readingOrder="1"/>
    </xf>
    <xf numFmtId="164" fontId="45" fillId="6" borderId="0" xfId="0" applyNumberFormat="1" applyFont="1" applyFill="1" applyAlignment="1">
      <alignment horizontal="right" vertical="top" wrapText="1" readingOrder="1"/>
    </xf>
    <xf numFmtId="0" fontId="19" fillId="3" borderId="2" xfId="0" applyFont="1" applyFill="1" applyBorder="1" applyAlignment="1" applyProtection="1">
      <alignment vertical="center" wrapText="1" readingOrder="1"/>
      <protection locked="0"/>
    </xf>
    <xf numFmtId="0" fontId="19" fillId="3" borderId="1" xfId="0" applyFont="1" applyFill="1" applyBorder="1" applyAlignment="1" applyProtection="1">
      <alignment wrapText="1" readingOrder="1"/>
      <protection locked="0"/>
    </xf>
    <xf numFmtId="0" fontId="56" fillId="15" borderId="0" xfId="0" applyFont="1" applyFill="1" applyAlignment="1">
      <alignment vertical="center" wrapText="1" readingOrder="1"/>
    </xf>
    <xf numFmtId="0" fontId="56" fillId="0" borderId="0" xfId="0" applyFont="1" applyAlignment="1">
      <alignment vertical="center" wrapText="1" readingOrder="1"/>
    </xf>
    <xf numFmtId="0" fontId="9" fillId="0" borderId="0" xfId="0" applyFont="1" applyAlignment="1">
      <alignment vertical="center" wrapText="1" readingOrder="1"/>
    </xf>
    <xf numFmtId="0" fontId="69" fillId="2" borderId="0" xfId="0" applyFont="1" applyFill="1" applyAlignment="1">
      <alignment vertical="center"/>
    </xf>
    <xf numFmtId="0" fontId="29" fillId="2" borderId="0" xfId="0" applyFont="1" applyFill="1" applyAlignment="1">
      <alignment vertical="center"/>
    </xf>
    <xf numFmtId="0" fontId="70" fillId="0" borderId="0" xfId="0" applyFont="1"/>
    <xf numFmtId="0" fontId="50" fillId="2" borderId="0" xfId="0" applyFont="1" applyFill="1" applyAlignment="1">
      <alignment vertical="center"/>
    </xf>
    <xf numFmtId="0" fontId="0" fillId="3" borderId="0" xfId="0" applyFill="1" applyAlignment="1">
      <alignment vertical="center"/>
    </xf>
    <xf numFmtId="164" fontId="60" fillId="3" borderId="0" xfId="0" applyNumberFormat="1" applyFont="1" applyFill="1" applyAlignment="1">
      <alignment horizontal="right" vertical="center"/>
    </xf>
    <xf numFmtId="164" fontId="60" fillId="15" borderId="0" xfId="0" applyNumberFormat="1" applyFont="1" applyFill="1" applyAlignment="1">
      <alignment vertical="center"/>
    </xf>
    <xf numFmtId="0" fontId="19" fillId="3" borderId="2" xfId="0" applyFont="1" applyFill="1" applyBorder="1" applyAlignment="1" applyProtection="1">
      <alignment wrapText="1" readingOrder="1"/>
      <protection locked="0"/>
    </xf>
    <xf numFmtId="0" fontId="29" fillId="2" borderId="0" xfId="0" quotePrefix="1" applyFont="1" applyFill="1"/>
    <xf numFmtId="0" fontId="4" fillId="2" borderId="0" xfId="0" applyFont="1" applyFill="1" applyAlignment="1">
      <alignment vertical="center"/>
    </xf>
    <xf numFmtId="164" fontId="7" fillId="3" borderId="0" xfId="0" applyNumberFormat="1" applyFont="1" applyFill="1" applyAlignment="1">
      <alignment vertical="center"/>
    </xf>
    <xf numFmtId="0" fontId="71" fillId="3" borderId="0" xfId="0" applyFont="1" applyFill="1"/>
    <xf numFmtId="164" fontId="7" fillId="4" borderId="0" xfId="0" applyNumberFormat="1" applyFont="1" applyFill="1" applyAlignment="1">
      <alignment vertical="center"/>
    </xf>
    <xf numFmtId="164" fontId="7" fillId="3" borderId="0" xfId="0" applyNumberFormat="1" applyFont="1" applyFill="1" applyAlignment="1">
      <alignment horizontal="right" vertical="center"/>
    </xf>
    <xf numFmtId="164" fontId="7" fillId="4" borderId="0" xfId="0" applyNumberFormat="1" applyFont="1" applyFill="1" applyAlignment="1">
      <alignment horizontal="right" vertical="center"/>
    </xf>
    <xf numFmtId="164" fontId="7" fillId="2" borderId="1" xfId="0" applyNumberFormat="1" applyFont="1" applyFill="1" applyBorder="1" applyAlignment="1">
      <alignment horizontal="right" vertical="center"/>
    </xf>
    <xf numFmtId="17" fontId="29" fillId="15" borderId="0" xfId="0" applyNumberFormat="1" applyFont="1" applyFill="1" applyAlignment="1">
      <alignment vertical="center"/>
    </xf>
    <xf numFmtId="0" fontId="72" fillId="2" borderId="0" xfId="0" applyFont="1" applyFill="1" applyAlignment="1" applyProtection="1">
      <alignment vertical="center" wrapText="1" readingOrder="1"/>
      <protection locked="0"/>
    </xf>
    <xf numFmtId="3" fontId="56" fillId="0" borderId="0" xfId="0" applyNumberFormat="1" applyFont="1" applyAlignment="1">
      <alignment horizontal="left" vertical="top" wrapText="1" readingOrder="1"/>
    </xf>
    <xf numFmtId="3" fontId="56" fillId="0" borderId="0" xfId="0" applyNumberFormat="1" applyFont="1" applyAlignment="1">
      <alignment vertical="top" wrapText="1" readingOrder="1"/>
    </xf>
    <xf numFmtId="3" fontId="56" fillId="4" borderId="0" xfId="0" applyNumberFormat="1" applyFont="1" applyFill="1" applyAlignment="1">
      <alignment vertical="top" wrapText="1" readingOrder="1"/>
    </xf>
    <xf numFmtId="3" fontId="56" fillId="2" borderId="0" xfId="0" applyNumberFormat="1" applyFont="1" applyFill="1" applyAlignment="1">
      <alignment vertical="top" wrapText="1" readingOrder="1"/>
    </xf>
    <xf numFmtId="3" fontId="56" fillId="2" borderId="1" xfId="0" applyNumberFormat="1" applyFont="1" applyFill="1" applyBorder="1" applyAlignment="1">
      <alignment vertical="top" wrapText="1" readingOrder="1"/>
    </xf>
    <xf numFmtId="0" fontId="0" fillId="0" borderId="0" xfId="0" applyAlignment="1">
      <alignment vertical="center"/>
    </xf>
    <xf numFmtId="164" fontId="64" fillId="3" borderId="0" xfId="0" applyNumberFormat="1" applyFont="1" applyFill="1"/>
    <xf numFmtId="164" fontId="61" fillId="2" borderId="1" xfId="0" applyNumberFormat="1" applyFont="1" applyFill="1" applyBorder="1" applyAlignment="1">
      <alignment horizontal="right" vertical="top" wrapText="1" readingOrder="1"/>
    </xf>
    <xf numFmtId="17" fontId="29" fillId="0" borderId="0" xfId="4" quotePrefix="1" applyNumberFormat="1" applyFont="1" applyAlignment="1">
      <alignment horizontal="right" vertical="center"/>
    </xf>
    <xf numFmtId="164" fontId="45" fillId="3" borderId="0" xfId="0" applyNumberFormat="1" applyFont="1" applyFill="1"/>
    <xf numFmtId="164" fontId="61" fillId="15" borderId="0" xfId="0" applyNumberFormat="1" applyFont="1" applyFill="1" applyAlignment="1">
      <alignment horizontal="right" vertical="top" wrapText="1" readingOrder="1"/>
    </xf>
    <xf numFmtId="0" fontId="0" fillId="0" borderId="0" xfId="0" applyAlignment="1">
      <alignment vertical="center" readingOrder="1"/>
    </xf>
    <xf numFmtId="164" fontId="3" fillId="3" borderId="1" xfId="0" applyNumberFormat="1" applyFont="1" applyFill="1" applyBorder="1" applyAlignment="1">
      <alignment horizontal="right" vertical="center"/>
    </xf>
    <xf numFmtId="0" fontId="29" fillId="0" borderId="0" xfId="0" applyFont="1" applyAlignment="1">
      <alignment vertical="top"/>
    </xf>
    <xf numFmtId="0" fontId="68" fillId="0" borderId="0" xfId="0" applyFont="1" applyAlignment="1">
      <alignment vertical="top"/>
    </xf>
    <xf numFmtId="0" fontId="45" fillId="5" borderId="4" xfId="0" applyFont="1" applyFill="1" applyBorder="1" applyAlignment="1">
      <alignment horizontal="right" vertical="top" wrapText="1"/>
    </xf>
    <xf numFmtId="0" fontId="9" fillId="5" borderId="0" xfId="0" applyFont="1" applyFill="1"/>
    <xf numFmtId="164" fontId="64" fillId="5" borderId="0" xfId="0" applyNumberFormat="1" applyFont="1" applyFill="1" applyAlignment="1">
      <alignment horizontal="right" vertical="top" wrapText="1" readingOrder="1"/>
    </xf>
    <xf numFmtId="0" fontId="9" fillId="5" borderId="1" xfId="0" applyFont="1" applyFill="1" applyBorder="1"/>
    <xf numFmtId="0" fontId="48" fillId="0" borderId="0" xfId="0" applyFont="1" applyAlignment="1">
      <alignment vertical="top"/>
    </xf>
    <xf numFmtId="166" fontId="73" fillId="5" borderId="0" xfId="0" applyNumberFormat="1" applyFont="1" applyFill="1" applyAlignment="1">
      <alignment horizontal="right" vertical="top" wrapText="1"/>
    </xf>
    <xf numFmtId="164" fontId="61" fillId="5" borderId="1" xfId="0" applyNumberFormat="1" applyFont="1" applyFill="1" applyBorder="1" applyAlignment="1">
      <alignment horizontal="right" vertical="top" wrapText="1" readingOrder="1"/>
    </xf>
    <xf numFmtId="0" fontId="74" fillId="0" borderId="0" xfId="0" applyFont="1" applyAlignment="1">
      <alignment vertical="top" wrapText="1"/>
    </xf>
    <xf numFmtId="0" fontId="42" fillId="2" borderId="0" xfId="3" applyFont="1" applyFill="1" applyAlignment="1">
      <alignment vertical="center"/>
    </xf>
    <xf numFmtId="164" fontId="63" fillId="3" borderId="0" xfId="0" applyNumberFormat="1" applyFont="1" applyFill="1"/>
    <xf numFmtId="164" fontId="61" fillId="3" borderId="1" xfId="0" applyNumberFormat="1" applyFont="1" applyFill="1" applyBorder="1" applyAlignment="1">
      <alignment horizontal="right" vertical="top" wrapText="1" readingOrder="1"/>
    </xf>
    <xf numFmtId="164" fontId="45" fillId="6" borderId="0" xfId="0" applyNumberFormat="1" applyFont="1" applyFill="1" applyAlignment="1">
      <alignment horizontal="right" vertical="top" wrapText="1"/>
    </xf>
    <xf numFmtId="164" fontId="64" fillId="6" borderId="0" xfId="0" applyNumberFormat="1" applyFont="1" applyFill="1" applyAlignment="1">
      <alignment horizontal="right" vertical="top" wrapText="1" readingOrder="1"/>
    </xf>
    <xf numFmtId="164" fontId="61" fillId="6" borderId="1" xfId="0" applyNumberFormat="1" applyFont="1" applyFill="1" applyBorder="1" applyAlignment="1">
      <alignment horizontal="right" vertical="top" wrapText="1" readingOrder="1"/>
    </xf>
    <xf numFmtId="0" fontId="45" fillId="2" borderId="0" xfId="0" applyFont="1" applyFill="1"/>
    <xf numFmtId="0" fontId="0" fillId="0" borderId="0" xfId="0" applyAlignment="1">
      <alignment wrapText="1"/>
    </xf>
    <xf numFmtId="0" fontId="0" fillId="0" borderId="3" xfId="0" applyBorder="1"/>
    <xf numFmtId="0" fontId="75" fillId="0" borderId="0" xfId="0" applyFont="1" applyAlignment="1">
      <alignment vertical="top" wrapText="1" readingOrder="1"/>
    </xf>
    <xf numFmtId="0" fontId="75" fillId="0" borderId="1" xfId="0" applyFont="1" applyBorder="1" applyAlignment="1">
      <alignment vertical="top" wrapText="1" readingOrder="1"/>
    </xf>
    <xf numFmtId="0" fontId="45" fillId="5" borderId="0" xfId="0" applyFont="1" applyFill="1"/>
    <xf numFmtId="164" fontId="61" fillId="4" borderId="0" xfId="0" quotePrefix="1" applyNumberFormat="1" applyFont="1" applyFill="1" applyAlignment="1">
      <alignment horizontal="right" vertical="top" wrapText="1" readingOrder="1"/>
    </xf>
    <xf numFmtId="164" fontId="45" fillId="6" borderId="0" xfId="0" applyNumberFormat="1" applyFont="1" applyFill="1"/>
    <xf numFmtId="0" fontId="76" fillId="11" borderId="0" xfId="0" applyFont="1" applyFill="1" applyAlignment="1">
      <alignment vertical="top" readingOrder="1"/>
    </xf>
    <xf numFmtId="0" fontId="77" fillId="11" borderId="0" xfId="0" applyFont="1" applyFill="1" applyAlignment="1">
      <alignment vertical="top" readingOrder="1"/>
    </xf>
    <xf numFmtId="0" fontId="0" fillId="11" borderId="9" xfId="0" applyFill="1" applyBorder="1" applyAlignment="1">
      <alignment vertical="top" readingOrder="1"/>
    </xf>
    <xf numFmtId="0" fontId="0" fillId="19" borderId="0" xfId="0" applyFill="1" applyAlignment="1">
      <alignment vertical="top" readingOrder="1"/>
    </xf>
    <xf numFmtId="0" fontId="0" fillId="19" borderId="9" xfId="0" applyFill="1" applyBorder="1" applyAlignment="1">
      <alignment wrapText="1" readingOrder="1"/>
    </xf>
    <xf numFmtId="0" fontId="0" fillId="11" borderId="0" xfId="0" applyFill="1" applyAlignment="1">
      <alignment vertical="top" wrapText="1" readingOrder="1"/>
    </xf>
    <xf numFmtId="0" fontId="55" fillId="11" borderId="0" xfId="0" applyFont="1" applyFill="1" applyAlignment="1">
      <alignment vertical="top" wrapText="1" readingOrder="1"/>
    </xf>
    <xf numFmtId="0" fontId="0" fillId="11" borderId="0" xfId="0" applyFill="1" applyAlignment="1">
      <alignment horizontal="left" vertical="top" wrapText="1" readingOrder="1"/>
    </xf>
    <xf numFmtId="0" fontId="0" fillId="20" borderId="0" xfId="0" applyFill="1" applyAlignment="1">
      <alignment vertical="top" wrapText="1" readingOrder="1"/>
    </xf>
    <xf numFmtId="0" fontId="0" fillId="11" borderId="9" xfId="0" applyFill="1" applyBorder="1" applyAlignment="1">
      <alignment vertical="top" wrapText="1" readingOrder="1"/>
    </xf>
    <xf numFmtId="0" fontId="30" fillId="11" borderId="0" xfId="0" applyFont="1" applyFill="1" applyAlignment="1">
      <alignment vertical="top" wrapText="1"/>
    </xf>
    <xf numFmtId="0" fontId="79" fillId="11" borderId="0" xfId="0" applyFont="1" applyFill="1" applyAlignment="1">
      <alignment vertical="center"/>
    </xf>
    <xf numFmtId="0" fontId="30" fillId="11" borderId="0" xfId="3" applyFont="1" applyFill="1" applyAlignment="1">
      <alignment horizontal="left" vertical="center"/>
    </xf>
    <xf numFmtId="0" fontId="30" fillId="11" borderId="0" xfId="0" applyFont="1" applyFill="1" applyAlignment="1">
      <alignment vertical="center"/>
    </xf>
    <xf numFmtId="0" fontId="30" fillId="11" borderId="0" xfId="5" applyFont="1" applyFill="1"/>
    <xf numFmtId="49" fontId="30" fillId="11" borderId="0" xfId="3" applyNumberFormat="1" applyFont="1" applyFill="1" applyAlignment="1">
      <alignment horizontal="left" vertical="center"/>
    </xf>
    <xf numFmtId="0" fontId="30" fillId="11" borderId="0" xfId="0" applyFont="1" applyFill="1" applyAlignment="1" applyProtection="1">
      <alignment vertical="center" wrapText="1"/>
      <protection locked="0"/>
    </xf>
    <xf numFmtId="0" fontId="30" fillId="11" borderId="0" xfId="3" applyFont="1" applyFill="1" applyAlignment="1">
      <alignment vertical="center"/>
    </xf>
    <xf numFmtId="0" fontId="50" fillId="11" borderId="0" xfId="0" applyFont="1" applyFill="1" applyAlignment="1">
      <alignment vertical="center"/>
    </xf>
    <xf numFmtId="0" fontId="8" fillId="11" borderId="0" xfId="0" applyFont="1" applyFill="1" applyAlignment="1">
      <alignment vertical="top" readingOrder="1"/>
    </xf>
    <xf numFmtId="0" fontId="65" fillId="11" borderId="0" xfId="0" applyFont="1" applyFill="1" applyAlignment="1">
      <alignment vertical="top" readingOrder="1"/>
    </xf>
    <xf numFmtId="0" fontId="0" fillId="11" borderId="9" xfId="0" applyFill="1" applyBorder="1" applyAlignment="1">
      <alignment horizontal="right" vertical="top" readingOrder="1"/>
    </xf>
    <xf numFmtId="0" fontId="65" fillId="19" borderId="0" xfId="0" applyFont="1" applyFill="1"/>
    <xf numFmtId="0" fontId="61" fillId="19" borderId="9" xfId="0" applyFont="1" applyFill="1" applyBorder="1" applyAlignment="1">
      <alignment horizontal="right" wrapText="1" readingOrder="1"/>
    </xf>
    <xf numFmtId="0" fontId="61" fillId="19" borderId="0" xfId="0" applyFont="1" applyFill="1" applyAlignment="1">
      <alignment horizontal="right" vertical="top" wrapText="1" readingOrder="1"/>
    </xf>
    <xf numFmtId="164" fontId="61" fillId="19" borderId="0" xfId="0" applyNumberFormat="1" applyFont="1" applyFill="1" applyAlignment="1">
      <alignment horizontal="right" vertical="top" wrapText="1" readingOrder="1"/>
    </xf>
    <xf numFmtId="164" fontId="80" fillId="19" borderId="0" xfId="0" applyNumberFormat="1" applyFont="1" applyFill="1"/>
    <xf numFmtId="164" fontId="61" fillId="20" borderId="0" xfId="0" applyNumberFormat="1" applyFont="1" applyFill="1" applyAlignment="1">
      <alignment horizontal="right" vertical="top" wrapText="1" readingOrder="1"/>
    </xf>
    <xf numFmtId="164" fontId="64" fillId="19" borderId="9" xfId="0" applyNumberFormat="1" applyFont="1" applyFill="1" applyBorder="1" applyAlignment="1">
      <alignment horizontal="right" vertical="top" wrapText="1" readingOrder="1"/>
    </xf>
    <xf numFmtId="0" fontId="65" fillId="11" borderId="0" xfId="0" applyFont="1" applyFill="1" applyAlignment="1">
      <alignment vertical="top" wrapText="1"/>
    </xf>
    <xf numFmtId="0" fontId="65" fillId="11" borderId="0" xfId="0" applyFont="1" applyFill="1"/>
    <xf numFmtId="17" fontId="30" fillId="21" borderId="0" xfId="4" applyNumberFormat="1" applyFont="1" applyFill="1" applyAlignment="1">
      <alignment horizontal="right" vertical="center"/>
    </xf>
    <xf numFmtId="0" fontId="0" fillId="19" borderId="0" xfId="0" applyFill="1" applyAlignment="1">
      <alignment vertical="top" wrapText="1" readingOrder="1"/>
    </xf>
    <xf numFmtId="0" fontId="0" fillId="11" borderId="0" xfId="0" applyFill="1" applyAlignment="1">
      <alignment vertical="top" wrapText="1"/>
    </xf>
    <xf numFmtId="0" fontId="70" fillId="11" borderId="0" xfId="0" applyFont="1" applyFill="1"/>
    <xf numFmtId="0" fontId="0" fillId="11" borderId="0" xfId="0" applyFill="1" applyAlignment="1">
      <alignment vertical="center"/>
    </xf>
    <xf numFmtId="0" fontId="81" fillId="11" borderId="0" xfId="0" applyFont="1" applyFill="1" applyAlignment="1">
      <alignment vertical="top" wrapText="1" readingOrder="1"/>
    </xf>
    <xf numFmtId="0" fontId="0" fillId="11" borderId="9" xfId="0" applyFill="1" applyBorder="1" applyAlignment="1">
      <alignment horizontal="right"/>
    </xf>
    <xf numFmtId="0" fontId="0" fillId="19" borderId="0" xfId="0" applyFill="1" applyAlignment="1">
      <alignment horizontal="center" vertical="top" wrapText="1" readingOrder="1"/>
    </xf>
    <xf numFmtId="165" fontId="61" fillId="19" borderId="0" xfId="0" applyNumberFormat="1" applyFont="1" applyFill="1" applyAlignment="1">
      <alignment horizontal="right" vertical="top" wrapText="1" readingOrder="1"/>
    </xf>
    <xf numFmtId="165" fontId="61" fillId="20" borderId="0" xfId="0" applyNumberFormat="1" applyFont="1" applyFill="1" applyAlignment="1">
      <alignment horizontal="right" vertical="top" wrapText="1" readingOrder="1"/>
    </xf>
    <xf numFmtId="3" fontId="61" fillId="19" borderId="0" xfId="0" applyNumberFormat="1" applyFont="1" applyFill="1" applyAlignment="1">
      <alignment horizontal="right" vertical="top" wrapText="1" readingOrder="1"/>
    </xf>
    <xf numFmtId="3" fontId="55" fillId="11" borderId="9" xfId="0" applyNumberFormat="1" applyFont="1" applyFill="1" applyBorder="1" applyAlignment="1">
      <alignment horizontal="right" vertical="top" wrapText="1" readingOrder="1"/>
    </xf>
    <xf numFmtId="0" fontId="65" fillId="11" borderId="0" xfId="0" applyFont="1" applyFill="1" applyAlignment="1">
      <alignment vertical="center"/>
    </xf>
    <xf numFmtId="0" fontId="82" fillId="11" borderId="0" xfId="3" applyFont="1" applyFill="1" applyAlignment="1">
      <alignment vertical="center"/>
    </xf>
    <xf numFmtId="0" fontId="65" fillId="11" borderId="0" xfId="3" applyFont="1" applyFill="1" applyAlignment="1">
      <alignment vertical="center"/>
    </xf>
    <xf numFmtId="0" fontId="8" fillId="11" borderId="0" xfId="0" applyFont="1" applyFill="1"/>
    <xf numFmtId="0" fontId="50" fillId="11" borderId="9" xfId="0" applyFont="1" applyFill="1" applyBorder="1"/>
    <xf numFmtId="0" fontId="56" fillId="22" borderId="14" xfId="0" applyFont="1" applyFill="1" applyBorder="1" applyAlignment="1">
      <alignment vertical="center"/>
    </xf>
    <xf numFmtId="0" fontId="56" fillId="11" borderId="0" xfId="0" applyFont="1" applyFill="1" applyAlignment="1">
      <alignment horizontal="left" vertical="center"/>
    </xf>
    <xf numFmtId="0" fontId="56" fillId="11" borderId="0" xfId="0" applyFont="1" applyFill="1" applyAlignment="1">
      <alignment vertical="top" wrapText="1" readingOrder="1"/>
    </xf>
    <xf numFmtId="0" fontId="56" fillId="20" borderId="0" xfId="0" applyFont="1" applyFill="1" applyAlignment="1">
      <alignment vertical="top" wrapText="1" readingOrder="1"/>
    </xf>
    <xf numFmtId="0" fontId="56" fillId="11" borderId="9" xfId="0" applyFont="1" applyFill="1" applyBorder="1"/>
    <xf numFmtId="0" fontId="30" fillId="11" borderId="0" xfId="0" applyFont="1" applyFill="1" applyAlignment="1">
      <alignment vertical="top"/>
    </xf>
    <xf numFmtId="0" fontId="30" fillId="11" borderId="0" xfId="0" applyFont="1" applyFill="1" applyAlignment="1">
      <alignment vertical="center" wrapText="1"/>
    </xf>
    <xf numFmtId="0" fontId="83" fillId="0" borderId="0" xfId="0" applyFont="1" applyAlignment="1">
      <alignment vertical="top"/>
    </xf>
    <xf numFmtId="0" fontId="30" fillId="11" borderId="0" xfId="3" applyFont="1" applyFill="1" applyAlignment="1">
      <alignment vertical="top" wrapText="1"/>
    </xf>
    <xf numFmtId="0" fontId="49" fillId="11" borderId="0" xfId="0" applyFont="1" applyFill="1"/>
    <xf numFmtId="0" fontId="50" fillId="11" borderId="0" xfId="0" applyFont="1" applyFill="1"/>
    <xf numFmtId="0" fontId="56" fillId="11" borderId="0" xfId="0" applyFont="1" applyFill="1"/>
    <xf numFmtId="0" fontId="50" fillId="11" borderId="0" xfId="0" applyFont="1" applyFill="1" applyAlignment="1">
      <alignment horizontal="right"/>
    </xf>
    <xf numFmtId="0" fontId="56" fillId="11" borderId="9" xfId="0" applyFont="1" applyFill="1" applyBorder="1" applyAlignment="1">
      <alignment horizontal="right"/>
    </xf>
    <xf numFmtId="0" fontId="61" fillId="22" borderId="15" xfId="0" applyFont="1" applyFill="1" applyBorder="1" applyAlignment="1">
      <alignment horizontal="right" vertical="top" wrapText="1"/>
    </xf>
    <xf numFmtId="164" fontId="55" fillId="22" borderId="0" xfId="0" applyNumberFormat="1" applyFont="1" applyFill="1"/>
    <xf numFmtId="164" fontId="61" fillId="22" borderId="0" xfId="0" applyNumberFormat="1" applyFont="1" applyFill="1" applyAlignment="1">
      <alignment horizontal="right" vertical="top" wrapText="1" readingOrder="1"/>
    </xf>
    <xf numFmtId="164" fontId="64" fillId="22" borderId="0" xfId="0" applyNumberFormat="1" applyFont="1" applyFill="1" applyAlignment="1">
      <alignment horizontal="right" vertical="top" wrapText="1" readingOrder="1"/>
    </xf>
    <xf numFmtId="164" fontId="61" fillId="22" borderId="9" xfId="0" applyNumberFormat="1" applyFont="1" applyFill="1" applyBorder="1"/>
    <xf numFmtId="17" fontId="30" fillId="20" borderId="0" xfId="0" applyNumberFormat="1" applyFont="1" applyFill="1" applyAlignment="1">
      <alignment horizontal="right"/>
    </xf>
    <xf numFmtId="0" fontId="3" fillId="11" borderId="0" xfId="0" applyFont="1" applyFill="1" applyAlignment="1">
      <alignment horizontal="left" vertical="center"/>
    </xf>
    <xf numFmtId="0" fontId="83" fillId="11" borderId="0" xfId="0" applyFont="1" applyFill="1" applyAlignment="1">
      <alignment vertical="top"/>
    </xf>
    <xf numFmtId="0" fontId="30" fillId="11" borderId="0" xfId="3" applyFont="1" applyFill="1" applyAlignment="1">
      <alignment wrapText="1"/>
    </xf>
    <xf numFmtId="164" fontId="64" fillId="22" borderId="0" xfId="0" applyNumberFormat="1" applyFont="1" applyFill="1" applyAlignment="1">
      <alignment horizontal="right" vertical="top" wrapText="1"/>
    </xf>
    <xf numFmtId="164" fontId="61" fillId="22" borderId="9" xfId="0" applyNumberFormat="1" applyFont="1" applyFill="1" applyBorder="1" applyAlignment="1">
      <alignment horizontal="right" vertical="top" wrapText="1" readingOrder="1"/>
    </xf>
    <xf numFmtId="0" fontId="56" fillId="11" borderId="9" xfId="0" applyFont="1" applyFill="1" applyBorder="1" applyAlignment="1">
      <alignment vertical="top" wrapText="1" readingOrder="1"/>
    </xf>
    <xf numFmtId="0" fontId="56" fillId="19" borderId="0" xfId="0" applyFont="1" applyFill="1" applyAlignment="1">
      <alignment vertical="top" wrapText="1" readingOrder="1"/>
    </xf>
    <xf numFmtId="0" fontId="56" fillId="19" borderId="9" xfId="0" applyFont="1" applyFill="1" applyBorder="1" applyAlignment="1">
      <alignment wrapText="1" readingOrder="1"/>
    </xf>
    <xf numFmtId="0" fontId="0" fillId="11" borderId="9" xfId="0" applyFill="1" applyBorder="1"/>
    <xf numFmtId="164" fontId="81" fillId="11" borderId="0" xfId="0" applyNumberFormat="1" applyFont="1" applyFill="1" applyAlignment="1">
      <alignment vertical="top" wrapText="1" readingOrder="1"/>
    </xf>
    <xf numFmtId="164" fontId="70" fillId="11" borderId="9" xfId="0" applyNumberFormat="1" applyFont="1" applyFill="1" applyBorder="1" applyAlignment="1">
      <alignment horizontal="right" vertical="top" readingOrder="1"/>
    </xf>
    <xf numFmtId="3" fontId="56" fillId="19" borderId="14" xfId="0" applyNumberFormat="1" applyFont="1" applyFill="1" applyBorder="1" applyAlignment="1">
      <alignment vertical="top" wrapText="1" readingOrder="1"/>
    </xf>
    <xf numFmtId="164" fontId="61" fillId="19" borderId="9" xfId="0" applyNumberFormat="1" applyFont="1" applyFill="1" applyBorder="1" applyAlignment="1">
      <alignment horizontal="right" wrapText="1" readingOrder="1"/>
    </xf>
    <xf numFmtId="165" fontId="65" fillId="19" borderId="0" xfId="0" applyNumberFormat="1" applyFont="1" applyFill="1" applyAlignment="1">
      <alignment horizontal="right" vertical="top" wrapText="1" readingOrder="1"/>
    </xf>
    <xf numFmtId="165" fontId="65" fillId="20" borderId="0" xfId="0" applyNumberFormat="1" applyFont="1" applyFill="1" applyAlignment="1">
      <alignment horizontal="right" vertical="top" wrapText="1" readingOrder="1"/>
    </xf>
    <xf numFmtId="164" fontId="80" fillId="19" borderId="9" xfId="0" applyNumberFormat="1" applyFont="1" applyFill="1" applyBorder="1"/>
    <xf numFmtId="164" fontId="0" fillId="11" borderId="0" xfId="0" applyNumberFormat="1" applyFill="1"/>
    <xf numFmtId="17" fontId="30" fillId="23" borderId="0" xfId="4" applyNumberFormat="1" applyFont="1" applyFill="1" applyAlignment="1">
      <alignment horizontal="right" vertical="center"/>
    </xf>
    <xf numFmtId="164" fontId="30" fillId="11" borderId="0" xfId="0" applyNumberFormat="1" applyFont="1" applyFill="1"/>
    <xf numFmtId="0" fontId="56" fillId="22" borderId="16" xfId="0" applyFont="1" applyFill="1" applyBorder="1" applyAlignment="1">
      <alignment vertical="center"/>
    </xf>
    <xf numFmtId="0" fontId="61" fillId="22" borderId="9" xfId="0" applyFont="1" applyFill="1" applyBorder="1" applyAlignment="1">
      <alignment horizontal="right" vertical="top" wrapText="1"/>
    </xf>
    <xf numFmtId="164" fontId="61" fillId="22" borderId="0" xfId="0" applyNumberFormat="1" applyFont="1" applyFill="1"/>
    <xf numFmtId="17" fontId="30" fillId="21" borderId="0" xfId="0" applyNumberFormat="1" applyFont="1" applyFill="1" applyAlignment="1">
      <alignment horizontal="right"/>
    </xf>
    <xf numFmtId="164" fontId="61" fillId="19" borderId="9" xfId="0" applyNumberFormat="1" applyFont="1" applyFill="1" applyBorder="1" applyAlignment="1">
      <alignment horizontal="right" vertical="top" wrapText="1" readingOrder="1"/>
    </xf>
    <xf numFmtId="3" fontId="55" fillId="11" borderId="0" xfId="0" applyNumberFormat="1" applyFont="1" applyFill="1" applyAlignment="1">
      <alignment vertical="top" wrapText="1" readingOrder="1"/>
    </xf>
    <xf numFmtId="164" fontId="0" fillId="11" borderId="0" xfId="0" applyNumberFormat="1" applyFill="1" applyAlignment="1">
      <alignment vertical="top" wrapText="1" readingOrder="1"/>
    </xf>
    <xf numFmtId="164" fontId="0" fillId="20" borderId="0" xfId="0" applyNumberFormat="1" applyFill="1" applyAlignment="1">
      <alignment vertical="top" wrapText="1" readingOrder="1"/>
    </xf>
    <xf numFmtId="0" fontId="61" fillId="19" borderId="0" xfId="0" applyFont="1" applyFill="1" applyAlignment="1">
      <alignment horizontal="right"/>
    </xf>
    <xf numFmtId="164" fontId="61" fillId="19" borderId="0" xfId="0" applyNumberFormat="1" applyFont="1" applyFill="1" applyAlignment="1">
      <alignment horizontal="right"/>
    </xf>
    <xf numFmtId="164" fontId="86" fillId="19" borderId="9" xfId="0" applyNumberFormat="1" applyFont="1" applyFill="1" applyBorder="1" applyAlignment="1">
      <alignment horizontal="right" vertical="top" wrapText="1" readingOrder="1"/>
    </xf>
    <xf numFmtId="17" fontId="30" fillId="20" borderId="0" xfId="4" applyNumberFormat="1" applyFont="1" applyFill="1" applyAlignment="1">
      <alignment horizontal="right" vertical="center"/>
    </xf>
    <xf numFmtId="0" fontId="76" fillId="11" borderId="0" xfId="0" applyFont="1" applyFill="1"/>
    <xf numFmtId="0" fontId="56" fillId="19" borderId="14" xfId="0" applyFont="1" applyFill="1" applyBorder="1" applyAlignment="1">
      <alignment vertical="center"/>
    </xf>
    <xf numFmtId="0" fontId="61" fillId="19" borderId="15" xfId="0" applyFont="1" applyFill="1" applyBorder="1" applyAlignment="1">
      <alignment horizontal="right" vertical="top" wrapText="1"/>
    </xf>
    <xf numFmtId="164" fontId="61" fillId="19" borderId="0" xfId="0" applyNumberFormat="1" applyFont="1" applyFill="1"/>
    <xf numFmtId="164" fontId="64" fillId="19" borderId="0" xfId="0" applyNumberFormat="1" applyFont="1" applyFill="1" applyAlignment="1">
      <alignment horizontal="right" vertical="top" wrapText="1" readingOrder="1"/>
    </xf>
    <xf numFmtId="164" fontId="61" fillId="19" borderId="9" xfId="0" applyNumberFormat="1" applyFont="1" applyFill="1" applyBorder="1"/>
    <xf numFmtId="0" fontId="76" fillId="0" borderId="0" xfId="0" applyFont="1"/>
    <xf numFmtId="0" fontId="70" fillId="11" borderId="0" xfId="0" applyFont="1" applyFill="1" applyAlignment="1">
      <alignment vertical="top"/>
    </xf>
    <xf numFmtId="0" fontId="88" fillId="11" borderId="0" xfId="0" applyFont="1" applyFill="1" applyAlignment="1">
      <alignment vertical="top"/>
    </xf>
    <xf numFmtId="0" fontId="70" fillId="11" borderId="0" xfId="3" applyFont="1" applyFill="1" applyAlignment="1">
      <alignment vertical="top" wrapText="1"/>
    </xf>
    <xf numFmtId="164" fontId="64" fillId="19" borderId="0" xfId="0" applyNumberFormat="1" applyFont="1" applyFill="1" applyAlignment="1">
      <alignment horizontal="right" vertical="top" wrapText="1"/>
    </xf>
    <xf numFmtId="164" fontId="56" fillId="19" borderId="9" xfId="0" applyNumberFormat="1" applyFont="1" applyFill="1" applyBorder="1" applyAlignment="1">
      <alignment horizontal="right" vertical="top" wrapText="1" readingOrder="1"/>
    </xf>
    <xf numFmtId="164" fontId="56" fillId="19" borderId="0" xfId="0" applyNumberFormat="1" applyFont="1" applyFill="1" applyAlignment="1">
      <alignment horizontal="center" vertical="top" wrapText="1" readingOrder="1"/>
    </xf>
    <xf numFmtId="164" fontId="89" fillId="19" borderId="9" xfId="0" applyNumberFormat="1" applyFont="1" applyFill="1" applyBorder="1"/>
    <xf numFmtId="3" fontId="56" fillId="19" borderId="14" xfId="0" applyNumberFormat="1" applyFont="1" applyFill="1" applyBorder="1" applyAlignment="1">
      <alignment vertical="top" readingOrder="1"/>
    </xf>
    <xf numFmtId="0" fontId="0" fillId="19" borderId="16" xfId="0" applyFill="1" applyBorder="1"/>
    <xf numFmtId="0" fontId="61" fillId="19" borderId="9" xfId="0" applyFont="1" applyFill="1" applyBorder="1" applyAlignment="1">
      <alignment horizontal="right" vertical="top" wrapText="1"/>
    </xf>
    <xf numFmtId="164" fontId="64" fillId="19" borderId="0" xfId="0" applyNumberFormat="1" applyFont="1" applyFill="1"/>
    <xf numFmtId="0" fontId="0" fillId="19" borderId="0" xfId="0" applyFill="1" applyAlignment="1">
      <alignment horizontal="left" vertical="top" readingOrder="1"/>
    </xf>
    <xf numFmtId="165" fontId="61" fillId="19" borderId="0" xfId="0" applyNumberFormat="1" applyFont="1" applyFill="1" applyAlignment="1">
      <alignment horizontal="right"/>
    </xf>
    <xf numFmtId="0" fontId="56" fillId="19" borderId="14" xfId="0" applyFont="1" applyFill="1" applyBorder="1" applyAlignment="1">
      <alignment horizontal="left" vertical="center"/>
    </xf>
    <xf numFmtId="0" fontId="56" fillId="19" borderId="9" xfId="0" applyFont="1" applyFill="1" applyBorder="1" applyAlignment="1">
      <alignment vertical="center"/>
    </xf>
    <xf numFmtId="0" fontId="56" fillId="19" borderId="0" xfId="0" applyFont="1" applyFill="1"/>
    <xf numFmtId="0" fontId="50" fillId="11" borderId="0" xfId="0" applyFont="1" applyFill="1" applyAlignment="1">
      <alignment vertical="top" wrapText="1" readingOrder="1"/>
    </xf>
    <xf numFmtId="0" fontId="70" fillId="11" borderId="0" xfId="0" applyFont="1" applyFill="1" applyAlignment="1">
      <alignment vertical="center" wrapText="1"/>
    </xf>
    <xf numFmtId="164" fontId="56" fillId="19" borderId="0" xfId="0" applyNumberFormat="1" applyFont="1" applyFill="1" applyAlignment="1">
      <alignment vertical="top" wrapText="1" readingOrder="1"/>
    </xf>
    <xf numFmtId="0" fontId="0" fillId="19" borderId="9" xfId="0" applyFill="1" applyBorder="1"/>
    <xf numFmtId="0" fontId="0" fillId="19" borderId="17" xfId="0" applyFill="1" applyBorder="1"/>
    <xf numFmtId="0" fontId="30" fillId="0" borderId="0" xfId="0" applyFont="1"/>
    <xf numFmtId="3" fontId="3" fillId="11" borderId="0" xfId="0" applyNumberFormat="1" applyFont="1" applyFill="1" applyAlignment="1">
      <alignment vertical="top" wrapText="1" readingOrder="1"/>
    </xf>
    <xf numFmtId="164" fontId="61" fillId="11" borderId="9" xfId="0" applyNumberFormat="1" applyFont="1" applyFill="1" applyBorder="1" applyAlignment="1">
      <alignment horizontal="right" vertical="top" wrapText="1" readingOrder="1"/>
    </xf>
    <xf numFmtId="3" fontId="56" fillId="11" borderId="0" xfId="0" applyNumberFormat="1" applyFont="1" applyFill="1" applyAlignment="1">
      <alignment vertical="top" wrapText="1" readingOrder="1"/>
    </xf>
    <xf numFmtId="0" fontId="39" fillId="18" borderId="0" xfId="0" applyFont="1" applyFill="1" applyAlignment="1" applyProtection="1">
      <alignment horizontal="center" vertical="top" wrapText="1" readingOrder="1"/>
      <protection locked="0"/>
    </xf>
    <xf numFmtId="0" fontId="39" fillId="18" borderId="4" xfId="0" applyFont="1" applyFill="1" applyBorder="1" applyAlignment="1" applyProtection="1">
      <alignment horizontal="center" vertical="top" wrapText="1" readingOrder="1"/>
      <protection locked="0"/>
    </xf>
    <xf numFmtId="0" fontId="59" fillId="3" borderId="0" xfId="0" applyFont="1" applyFill="1" applyAlignment="1" applyProtection="1">
      <alignment horizontal="center" vertical="top" wrapText="1" readingOrder="1"/>
      <protection locked="0"/>
    </xf>
    <xf numFmtId="0" fontId="59" fillId="3" borderId="4" xfId="0" applyFont="1" applyFill="1" applyBorder="1" applyAlignment="1" applyProtection="1">
      <alignment horizontal="center" vertical="top" wrapText="1" readingOrder="1"/>
      <protection locked="0"/>
    </xf>
    <xf numFmtId="0" fontId="62" fillId="3" borderId="10" xfId="0" applyFont="1" applyFill="1" applyBorder="1" applyAlignment="1" applyProtection="1">
      <alignment horizontal="center" wrapText="1" readingOrder="1"/>
      <protection locked="0"/>
    </xf>
    <xf numFmtId="0" fontId="62" fillId="3" borderId="0" xfId="0" applyFont="1" applyFill="1" applyAlignment="1" applyProtection="1">
      <alignment horizontal="center" wrapText="1" readingOrder="1"/>
      <protection locked="0"/>
    </xf>
    <xf numFmtId="0" fontId="62" fillId="3" borderId="4" xfId="0" applyFont="1" applyFill="1" applyBorder="1" applyAlignment="1" applyProtection="1">
      <alignment horizontal="center" wrapText="1" readingOrder="1"/>
      <protection locked="0"/>
    </xf>
    <xf numFmtId="0" fontId="59" fillId="3" borderId="2" xfId="0" applyFont="1" applyFill="1" applyBorder="1" applyAlignment="1" applyProtection="1">
      <alignment horizontal="center" vertical="top" wrapText="1" readingOrder="1"/>
      <protection locked="0"/>
    </xf>
    <xf numFmtId="0" fontId="0" fillId="24" borderId="0" xfId="0" applyFill="1" applyAlignment="1">
      <alignment vertical="top" wrapText="1" readingOrder="1"/>
    </xf>
    <xf numFmtId="165" fontId="61" fillId="24" borderId="0" xfId="0" applyNumberFormat="1" applyFont="1" applyFill="1" applyAlignment="1">
      <alignment horizontal="right" vertical="top" wrapText="1" readingOrder="1"/>
    </xf>
    <xf numFmtId="0" fontId="30" fillId="21" borderId="0" xfId="4" applyFont="1" applyFill="1" applyAlignment="1">
      <alignment vertical="center"/>
    </xf>
    <xf numFmtId="164" fontId="0" fillId="21" borderId="0" xfId="0" applyNumberFormat="1" applyFill="1" applyAlignment="1">
      <alignment vertical="top" wrapText="1" readingOrder="1"/>
    </xf>
    <xf numFmtId="165" fontId="61" fillId="19" borderId="0" xfId="0" applyNumberFormat="1" applyFont="1" applyFill="1"/>
    <xf numFmtId="165" fontId="61" fillId="21" borderId="0" xfId="0" applyNumberFormat="1" applyFont="1" applyFill="1" applyAlignment="1">
      <alignment horizontal="right" vertical="top" wrapText="1" readingOrder="1"/>
    </xf>
  </cellXfs>
  <cellStyles count="6">
    <cellStyle name="Normal" xfId="0" builtinId="0"/>
    <cellStyle name="Normal 2" xfId="5" xr:uid="{FC97BF66-BD37-48B7-B2F7-F356796AA099}"/>
    <cellStyle name="Normal 2 2" xfId="4" xr:uid="{00000000-0005-0000-0000-000001000000}"/>
    <cellStyle name="Normal 5" xfId="3" xr:uid="{00000000-0005-0000-0000-000002000000}"/>
    <cellStyle name="Normal_Table format for 24 month Quality Designations District and County" xfId="1" xr:uid="{00000000-0005-0000-0000-000003000000}"/>
    <cellStyle name="Percent 2" xfId="2" xr:uid="{00000000-0005-0000-0000-000004000000}"/>
  </cellStyles>
  <dxfs count="23">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I370"/>
  <sheetViews>
    <sheetView topLeftCell="KO1" workbookViewId="0">
      <selection activeCell="KY1" sqref="KY1"/>
    </sheetView>
  </sheetViews>
  <sheetFormatPr defaultRowHeight="14.4" x14ac:dyDescent="0.3"/>
  <cols>
    <col min="1" max="1" width="108.109375" bestFit="1" customWidth="1"/>
    <col min="2" max="2" width="19.109375" bestFit="1" customWidth="1"/>
    <col min="4" max="4" width="118.88671875" bestFit="1" customWidth="1"/>
    <col min="5" max="5" width="9.44140625" bestFit="1" customWidth="1"/>
    <col min="7" max="7" width="127.88671875" bestFit="1" customWidth="1"/>
    <col min="8" max="8" width="14" customWidth="1"/>
    <col min="10" max="10" width="128.33203125" bestFit="1" customWidth="1"/>
    <col min="11" max="11" width="8.5546875" bestFit="1" customWidth="1"/>
    <col min="13" max="13" width="119.33203125" bestFit="1" customWidth="1"/>
    <col min="16" max="16" width="160.88671875" bestFit="1" customWidth="1"/>
    <col min="17" max="17" width="8.88671875" style="50" bestFit="1" customWidth="1"/>
    <col min="19" max="19" width="43.44140625" style="11" customWidth="1"/>
    <col min="20" max="20" width="12.33203125" style="11" customWidth="1"/>
    <col min="21" max="21" width="12.33203125" style="8" customWidth="1"/>
    <col min="22" max="22" width="45.33203125" style="11" customWidth="1"/>
    <col min="23" max="23" width="19.88671875" style="11" customWidth="1"/>
    <col min="24" max="24" width="32.88671875" customWidth="1"/>
    <col min="25" max="25" width="42.44140625" style="11" customWidth="1"/>
    <col min="26" max="26" width="13.44140625" style="92" customWidth="1"/>
    <col min="29" max="29" width="40.44140625" customWidth="1"/>
    <col min="30" max="30" width="11.88671875" customWidth="1"/>
    <col min="32" max="32" width="47.44140625" customWidth="1"/>
    <col min="33" max="33" width="11.5546875" customWidth="1"/>
    <col min="35" max="35" width="41.33203125" customWidth="1"/>
    <col min="36" max="36" width="11.109375" customWidth="1"/>
    <col min="38" max="38" width="45.109375" customWidth="1"/>
    <col min="39" max="39" width="18.5546875" customWidth="1"/>
    <col min="41" max="41" width="40" customWidth="1"/>
    <col min="42" max="42" width="11.109375" customWidth="1"/>
    <col min="45" max="45" width="47.109375" customWidth="1"/>
    <col min="46" max="46" width="11.5546875" customWidth="1"/>
    <col min="50" max="50" width="47.88671875" customWidth="1"/>
    <col min="51" max="51" width="11.5546875" customWidth="1"/>
    <col min="53" max="53" width="47.44140625" customWidth="1"/>
    <col min="54" max="54" width="19.109375" customWidth="1"/>
    <col min="56" max="56" width="46.88671875" customWidth="1"/>
    <col min="57" max="57" width="11.5546875" customWidth="1"/>
    <col min="59" max="59" width="46.88671875" customWidth="1"/>
    <col min="60" max="60" width="11.5546875" customWidth="1"/>
    <col min="62" max="62" width="47.88671875" customWidth="1"/>
    <col min="63" max="63" width="11.5546875" customWidth="1"/>
    <col min="65" max="65" width="47.44140625" customWidth="1"/>
    <col min="66" max="66" width="19.109375" customWidth="1"/>
    <col min="68" max="68" width="47.88671875" customWidth="1"/>
    <col min="69" max="69" width="11.5546875" customWidth="1"/>
    <col min="71" max="71" width="47.44140625" customWidth="1"/>
    <col min="72" max="72" width="19.109375" customWidth="1"/>
    <col min="74" max="74" width="50.88671875" style="29" customWidth="1"/>
    <col min="75" max="75" width="19" style="29" customWidth="1"/>
    <col min="77" max="77" width="50.44140625" style="29" customWidth="1"/>
    <col min="78" max="78" width="19" style="29" customWidth="1"/>
    <col min="80" max="80" width="46.88671875" customWidth="1"/>
    <col min="81" max="81" width="11.5546875" customWidth="1"/>
    <col min="83" max="83" width="44.6640625" style="29" customWidth="1"/>
    <col min="84" max="84" width="18.5546875" style="29" customWidth="1"/>
    <col min="87" max="87" width="46.5546875" customWidth="1"/>
    <col min="90" max="90" width="47.44140625" customWidth="1"/>
    <col min="91" max="91" width="12.44140625" customWidth="1"/>
    <col min="93" max="93" width="45.6640625" customWidth="1"/>
    <col min="94" max="94" width="12.6640625" customWidth="1"/>
    <col min="97" max="97" width="48.88671875" customWidth="1"/>
    <col min="98" max="98" width="11.5546875" customWidth="1"/>
    <col min="101" max="101" width="45" customWidth="1"/>
    <col min="102" max="102" width="19.109375" customWidth="1"/>
    <col min="106" max="106" width="51.109375" style="29" customWidth="1"/>
    <col min="107" max="107" width="19" style="29" customWidth="1"/>
    <col min="113" max="113" width="44.109375" style="29" customWidth="1"/>
    <col min="114" max="114" width="19" style="29" customWidth="1"/>
    <col min="120" max="120" width="47.6640625" customWidth="1"/>
    <col min="121" max="121" width="10.33203125" customWidth="1"/>
    <col min="126" max="126" width="44.6640625" style="29" customWidth="1"/>
    <col min="127" max="127" width="18.5546875" style="29" customWidth="1"/>
    <col min="131" max="131" width="48.88671875" customWidth="1"/>
    <col min="132" max="132" width="11.5546875" customWidth="1"/>
    <col min="135" max="135" width="45" customWidth="1"/>
    <col min="136" max="136" width="19.109375" customWidth="1"/>
    <col min="139" max="139" width="51.109375" style="29" customWidth="1"/>
    <col min="140" max="140" width="19" style="29" customWidth="1"/>
    <col min="143" max="143" width="47.44140625" style="29" customWidth="1"/>
    <col min="144" max="144" width="19" style="29" customWidth="1"/>
    <col min="147" max="147" width="47.6640625" customWidth="1"/>
    <col min="148" max="148" width="10.33203125" customWidth="1"/>
    <col min="151" max="151" width="47.33203125" style="29" customWidth="1"/>
    <col min="152" max="152" width="18.5546875" style="29" customWidth="1"/>
    <col min="157" max="157" width="48.88671875" customWidth="1"/>
    <col min="158" max="158" width="11.5546875" style="389" customWidth="1"/>
    <col min="160" max="160" width="45" customWidth="1"/>
    <col min="161" max="161" width="19.109375" customWidth="1"/>
    <col min="163" max="163" width="47.6640625" customWidth="1"/>
    <col min="164" max="164" width="13.109375" customWidth="1"/>
    <col min="167" max="167" width="48.88671875" customWidth="1"/>
    <col min="168" max="168" width="11.5546875" style="389" customWidth="1"/>
    <col min="170" max="170" width="45" customWidth="1"/>
    <col min="171" max="171" width="19.109375" customWidth="1"/>
    <col min="173" max="173" width="51.109375" style="29" customWidth="1"/>
    <col min="174" max="174" width="19" style="29" customWidth="1"/>
    <col min="176" max="176" width="47.44140625" style="29" customWidth="1"/>
    <col min="177" max="177" width="19" style="29" customWidth="1"/>
    <col min="179" max="179" width="47.6640625" customWidth="1"/>
    <col min="180" max="180" width="13.109375" customWidth="1"/>
    <col min="182" max="182" width="47.33203125" style="29" customWidth="1"/>
    <col min="183" max="183" width="18.5546875" style="29" customWidth="1"/>
    <col min="186" max="186" width="50" style="461" customWidth="1"/>
    <col min="187" max="187" width="14.33203125" style="451" customWidth="1"/>
    <col min="189" max="189" width="50" style="461" customWidth="1"/>
    <col min="190" max="190" width="9.109375" style="461"/>
    <col min="192" max="192" width="51.109375" style="29" customWidth="1"/>
    <col min="193" max="193" width="19" style="29" customWidth="1"/>
    <col min="195" max="195" width="47.44140625" style="29" customWidth="1"/>
    <col min="196" max="196" width="19" style="29" customWidth="1"/>
    <col min="198" max="198" width="49.88671875" style="461" customWidth="1"/>
    <col min="199" max="199" width="14.33203125" style="461" customWidth="1"/>
    <col min="201" max="201" width="47.33203125" style="29" customWidth="1"/>
    <col min="202" max="202" width="18.5546875" style="29" customWidth="1"/>
    <col min="204" max="204" width="50" style="461" customWidth="1"/>
    <col min="205" max="205" width="14.33203125" style="451" customWidth="1"/>
    <col min="207" max="207" width="50" style="461" customWidth="1"/>
    <col min="208" max="208" width="9.109375" style="461"/>
    <col min="210" max="210" width="49.88671875" style="461" customWidth="1"/>
    <col min="211" max="211" width="14.33203125" style="461" customWidth="1"/>
    <col min="215" max="215" width="50" style="461" customWidth="1"/>
    <col min="216" max="216" width="14.33203125" style="451" customWidth="1"/>
    <col min="218" max="218" width="50" style="461" customWidth="1"/>
    <col min="219" max="219" width="9.109375" style="461"/>
    <col min="221" max="221" width="51.109375" style="29" customWidth="1"/>
    <col min="222" max="222" width="19" style="29" customWidth="1"/>
    <col min="224" max="224" width="47.44140625" style="29" customWidth="1"/>
    <col min="225" max="225" width="19" style="29" customWidth="1"/>
    <col min="227" max="227" width="49.88671875" style="461" customWidth="1"/>
    <col min="228" max="228" width="14.33203125" style="461" customWidth="1"/>
    <col min="230" max="230" width="47.33203125" style="29" customWidth="1"/>
    <col min="231" max="231" width="18.5546875" style="29" customWidth="1"/>
    <col min="233" max="233" width="43.77734375" style="29" customWidth="1"/>
    <col min="234" max="234" width="14.6640625" style="29" customWidth="1"/>
    <col min="236" max="236" width="40.5546875" style="29" customWidth="1"/>
    <col min="237" max="237" width="16" style="29" customWidth="1"/>
    <col min="239" max="239" width="45" style="29" customWidth="1"/>
    <col min="240" max="240" width="16.44140625" style="29" customWidth="1"/>
    <col min="242" max="242" width="45.21875" style="88" customWidth="1"/>
    <col min="243" max="243" width="11.21875" style="88" customWidth="1"/>
    <col min="245" max="245" width="48" style="89" customWidth="1"/>
    <col min="246" max="246" width="17.21875" style="601" bestFit="1" customWidth="1"/>
    <col min="248" max="248" width="49.6640625" style="630" customWidth="1"/>
    <col min="249" max="249" width="16.6640625" style="630" customWidth="1"/>
    <col min="251" max="251" width="46.109375" style="630" customWidth="1"/>
    <col min="252" max="252" width="18.21875" style="630" customWidth="1"/>
    <col min="254" max="254" width="44" style="89" customWidth="1"/>
    <col min="255" max="255" width="12.33203125" style="657" customWidth="1"/>
    <col min="257" max="257" width="46" style="630" customWidth="1"/>
    <col min="258" max="258" width="16.77734375" style="630" customWidth="1"/>
  </cols>
  <sheetData>
    <row r="1" spans="1:321" ht="80.400000000000006" x14ac:dyDescent="0.3">
      <c r="A1" s="1" t="s">
        <v>0</v>
      </c>
      <c r="B1" s="1"/>
      <c r="D1" s="1" t="s">
        <v>334</v>
      </c>
      <c r="E1" s="11"/>
      <c r="G1" s="25" t="s">
        <v>372</v>
      </c>
      <c r="H1" s="25"/>
      <c r="J1" s="25" t="s">
        <v>384</v>
      </c>
      <c r="K1" s="39"/>
      <c r="M1" s="1" t="s">
        <v>387</v>
      </c>
      <c r="N1" s="46"/>
      <c r="P1" s="1" t="s">
        <v>392</v>
      </c>
      <c r="Q1" s="75"/>
      <c r="S1" s="1" t="s">
        <v>0</v>
      </c>
      <c r="T1" s="1"/>
      <c r="U1" s="96"/>
      <c r="V1" s="1" t="s">
        <v>334</v>
      </c>
      <c r="Y1" s="1" t="s">
        <v>387</v>
      </c>
      <c r="Z1" s="46"/>
      <c r="AC1" s="1" t="s">
        <v>0</v>
      </c>
      <c r="AD1" s="117"/>
      <c r="AF1" s="147" t="s">
        <v>0</v>
      </c>
      <c r="AG1" s="154"/>
      <c r="AI1" s="128" t="s">
        <v>334</v>
      </c>
      <c r="AJ1" s="117"/>
      <c r="AL1" s="128" t="s">
        <v>334</v>
      </c>
      <c r="AM1" s="117"/>
      <c r="AO1" s="1" t="s">
        <v>387</v>
      </c>
      <c r="AP1" s="117"/>
      <c r="AS1" s="147" t="s">
        <v>439</v>
      </c>
      <c r="AT1" s="154"/>
      <c r="AX1" s="147" t="s">
        <v>453</v>
      </c>
      <c r="BA1" s="128" t="s">
        <v>458</v>
      </c>
      <c r="BD1" s="147" t="s">
        <v>461</v>
      </c>
      <c r="BG1" s="226" t="s">
        <v>466</v>
      </c>
      <c r="BH1" s="156"/>
      <c r="BJ1" s="226" t="s">
        <v>0</v>
      </c>
      <c r="BK1" s="156"/>
      <c r="BM1" s="236" t="s">
        <v>334</v>
      </c>
      <c r="BP1" s="226" t="s">
        <v>0</v>
      </c>
      <c r="BQ1" s="156"/>
      <c r="BS1" s="236" t="s">
        <v>334</v>
      </c>
      <c r="BV1" s="25" t="s">
        <v>499</v>
      </c>
      <c r="BW1" s="25"/>
      <c r="BY1" s="25" t="s">
        <v>511</v>
      </c>
      <c r="BZ1" s="25"/>
      <c r="CB1" s="226" t="s">
        <v>466</v>
      </c>
      <c r="CC1" s="156"/>
      <c r="CE1" s="272" t="s">
        <v>518</v>
      </c>
      <c r="CF1" s="275"/>
      <c r="CI1" s="236" t="s">
        <v>0</v>
      </c>
      <c r="CJ1" s="156"/>
      <c r="CL1" s="236" t="s">
        <v>334</v>
      </c>
      <c r="CO1" s="236" t="s">
        <v>466</v>
      </c>
      <c r="CP1" s="156"/>
      <c r="CS1" s="147" t="s">
        <v>0</v>
      </c>
      <c r="CT1" s="154"/>
      <c r="CW1" s="128" t="s">
        <v>334</v>
      </c>
      <c r="CX1" s="117"/>
      <c r="DB1" s="25" t="s">
        <v>537</v>
      </c>
      <c r="DC1" s="25"/>
      <c r="DI1" s="321" t="s">
        <v>545</v>
      </c>
      <c r="DJ1" s="25"/>
      <c r="DP1" s="147" t="s">
        <v>439</v>
      </c>
      <c r="DQ1" s="154"/>
      <c r="DV1" s="96" t="s">
        <v>555</v>
      </c>
      <c r="DW1" s="1"/>
      <c r="EA1" s="147" t="s">
        <v>0</v>
      </c>
      <c r="EE1" s="128" t="s">
        <v>334</v>
      </c>
      <c r="EF1" s="156"/>
      <c r="EI1" s="25" t="s">
        <v>565</v>
      </c>
      <c r="EJ1" s="25"/>
      <c r="EM1" s="321" t="s">
        <v>570</v>
      </c>
      <c r="EN1" s="25"/>
      <c r="EQ1" s="147" t="s">
        <v>439</v>
      </c>
      <c r="EU1" s="96" t="s">
        <v>576</v>
      </c>
      <c r="EV1" s="374"/>
      <c r="FA1" s="147" t="s">
        <v>0</v>
      </c>
      <c r="FB1"/>
      <c r="FD1" s="128" t="s">
        <v>334</v>
      </c>
      <c r="FE1" s="156"/>
      <c r="FG1" s="147" t="s">
        <v>439</v>
      </c>
      <c r="FK1" s="147" t="s">
        <v>0</v>
      </c>
      <c r="FL1" s="156"/>
      <c r="FN1" s="128" t="s">
        <v>334</v>
      </c>
      <c r="FO1" s="156"/>
      <c r="FQ1" s="25" t="s">
        <v>592</v>
      </c>
      <c r="FR1" s="25"/>
      <c r="FT1" s="321" t="s">
        <v>595</v>
      </c>
      <c r="FU1" s="25"/>
      <c r="FW1" s="147" t="s">
        <v>439</v>
      </c>
      <c r="FZ1" s="96" t="s">
        <v>601</v>
      </c>
      <c r="GA1" s="374"/>
      <c r="GD1" s="455" t="s">
        <v>0</v>
      </c>
      <c r="GE1" s="442"/>
      <c r="GG1" s="472" t="s">
        <v>334</v>
      </c>
      <c r="GH1" s="442"/>
      <c r="GJ1" s="25" t="s">
        <v>612</v>
      </c>
      <c r="GK1"/>
      <c r="GM1" s="321" t="s">
        <v>617</v>
      </c>
      <c r="GN1" s="25"/>
      <c r="GP1" s="472" t="s">
        <v>439</v>
      </c>
      <c r="GS1" s="96" t="s">
        <v>625</v>
      </c>
      <c r="GT1"/>
      <c r="GV1" s="455" t="s">
        <v>0</v>
      </c>
      <c r="GW1" s="461"/>
      <c r="GY1" s="472" t="s">
        <v>334</v>
      </c>
      <c r="GZ1" s="442"/>
      <c r="HB1" s="472" t="s">
        <v>439</v>
      </c>
      <c r="HC1" s="539"/>
      <c r="HG1" s="455" t="s">
        <v>0</v>
      </c>
      <c r="HH1" s="442"/>
      <c r="HJ1" s="472" t="s">
        <v>334</v>
      </c>
      <c r="HK1" s="545"/>
      <c r="HM1" s="25" t="s">
        <v>679</v>
      </c>
      <c r="HN1"/>
      <c r="HP1" s="321" t="s">
        <v>684</v>
      </c>
      <c r="HQ1"/>
      <c r="HS1" s="472" t="s">
        <v>439</v>
      </c>
      <c r="HT1" s="539"/>
      <c r="HV1" s="96" t="s">
        <v>690</v>
      </c>
      <c r="HW1"/>
      <c r="HY1" s="25" t="s">
        <v>693</v>
      </c>
      <c r="HZ1"/>
      <c r="IB1" s="321" t="s">
        <v>695</v>
      </c>
      <c r="IC1"/>
      <c r="IE1" s="96" t="s">
        <v>697</v>
      </c>
      <c r="IF1"/>
      <c r="IH1" s="571" t="s">
        <v>0</v>
      </c>
      <c r="II1" s="590"/>
      <c r="IK1" s="571" t="s">
        <v>334</v>
      </c>
      <c r="IL1" s="590"/>
      <c r="IN1" s="617" t="s">
        <v>716</v>
      </c>
      <c r="IO1" s="617"/>
      <c r="IQ1" s="321" t="s">
        <v>726</v>
      </c>
      <c r="IR1" s="321"/>
      <c r="IT1" s="571" t="s">
        <v>439</v>
      </c>
      <c r="IU1" s="88"/>
      <c r="IW1" s="96" t="s">
        <v>733</v>
      </c>
      <c r="IX1" s="96"/>
      <c r="IZ1" s="571" t="s">
        <v>0</v>
      </c>
      <c r="JA1" s="590"/>
      <c r="JC1" s="571" t="s">
        <v>334</v>
      </c>
      <c r="JD1" s="590"/>
      <c r="JF1" s="670" t="s">
        <v>780</v>
      </c>
      <c r="JG1" s="670"/>
      <c r="JI1" s="676" t="s">
        <v>783</v>
      </c>
      <c r="JJ1" s="676"/>
      <c r="JL1" s="571" t="s">
        <v>439</v>
      </c>
      <c r="JM1" s="88"/>
      <c r="JO1" s="676" t="s">
        <v>802</v>
      </c>
      <c r="JP1" s="676"/>
      <c r="JR1" s="571" t="s">
        <v>0</v>
      </c>
      <c r="JS1" s="590"/>
      <c r="JU1" s="571" t="s">
        <v>334</v>
      </c>
      <c r="JV1" s="590"/>
      <c r="JX1" s="670" t="s">
        <v>815</v>
      </c>
      <c r="JY1" s="670"/>
      <c r="KA1" s="670" t="s">
        <v>818</v>
      </c>
      <c r="KB1" s="670"/>
      <c r="KD1" s="571" t="s">
        <v>439</v>
      </c>
      <c r="KE1" s="88"/>
      <c r="KG1" s="670" t="s">
        <v>823</v>
      </c>
      <c r="KH1" s="670"/>
      <c r="KJ1" s="571" t="s">
        <v>0</v>
      </c>
      <c r="KK1" s="590"/>
      <c r="KM1" s="571" t="s">
        <v>334</v>
      </c>
      <c r="KN1" s="590"/>
      <c r="KP1" s="670" t="s">
        <v>837</v>
      </c>
      <c r="KQ1" s="670"/>
      <c r="KS1" s="670" t="s">
        <v>838</v>
      </c>
      <c r="KT1" s="670"/>
      <c r="KV1" s="571" t="s">
        <v>439</v>
      </c>
      <c r="KW1" s="88"/>
      <c r="KY1" s="670" t="s">
        <v>844</v>
      </c>
      <c r="KZ1" s="670"/>
      <c r="LB1" s="571" t="s">
        <v>0</v>
      </c>
      <c r="LC1" s="590"/>
      <c r="LD1" s="590"/>
      <c r="LE1" s="571" t="s">
        <v>334</v>
      </c>
      <c r="LF1" s="590"/>
      <c r="LH1" s="571" t="s">
        <v>439</v>
      </c>
      <c r="LI1" s="88"/>
    </row>
    <row r="2" spans="1:321" ht="27.6" thickBot="1" x14ac:dyDescent="0.35">
      <c r="A2" s="2" t="s">
        <v>1</v>
      </c>
      <c r="B2" s="10"/>
      <c r="D2" s="2" t="s">
        <v>1</v>
      </c>
      <c r="E2" s="11"/>
      <c r="G2" s="26"/>
      <c r="H2" s="29"/>
      <c r="J2" s="34"/>
      <c r="K2" s="26"/>
      <c r="M2" s="44" t="s">
        <v>1</v>
      </c>
      <c r="N2" s="46"/>
      <c r="P2" s="51"/>
      <c r="Q2" s="76"/>
      <c r="S2" s="2" t="s">
        <v>402</v>
      </c>
      <c r="T2" s="10"/>
      <c r="U2" s="97"/>
      <c r="V2" s="2" t="s">
        <v>402</v>
      </c>
      <c r="Y2" s="44" t="s">
        <v>402</v>
      </c>
      <c r="Z2" s="46"/>
      <c r="AC2" s="106" t="s">
        <v>423</v>
      </c>
      <c r="AD2" s="118"/>
      <c r="AF2" s="148" t="s">
        <v>440</v>
      </c>
      <c r="AG2" s="155"/>
      <c r="AI2" s="129" t="s">
        <v>423</v>
      </c>
      <c r="AJ2" s="118"/>
      <c r="AL2" s="129" t="s">
        <v>446</v>
      </c>
      <c r="AM2" s="118"/>
      <c r="AO2" s="44" t="s">
        <v>435</v>
      </c>
      <c r="AP2" s="118"/>
      <c r="AS2" s="148" t="s">
        <v>440</v>
      </c>
      <c r="AT2" s="155"/>
      <c r="AX2" s="148" t="s">
        <v>454</v>
      </c>
      <c r="BA2" s="129" t="s">
        <v>459</v>
      </c>
      <c r="BD2" s="148" t="s">
        <v>462</v>
      </c>
      <c r="BG2" s="148" t="s">
        <v>467</v>
      </c>
      <c r="BJ2" s="231" t="s">
        <v>467</v>
      </c>
      <c r="BM2" s="237" t="s">
        <v>485</v>
      </c>
      <c r="BP2" s="231" t="s">
        <v>491</v>
      </c>
      <c r="BS2" s="237" t="s">
        <v>498</v>
      </c>
      <c r="BV2" s="26"/>
      <c r="BW2" s="12" t="s">
        <v>507</v>
      </c>
      <c r="BY2" s="26"/>
      <c r="BZ2" s="12" t="s">
        <v>507</v>
      </c>
      <c r="CB2" s="148" t="s">
        <v>491</v>
      </c>
      <c r="CF2" s="12" t="s">
        <v>507</v>
      </c>
      <c r="CI2" s="237" t="s">
        <v>529</v>
      </c>
      <c r="CJ2" s="126"/>
      <c r="CL2" s="237" t="s">
        <v>532</v>
      </c>
      <c r="CM2" s="126"/>
      <c r="CO2" s="129" t="s">
        <v>529</v>
      </c>
      <c r="CP2" s="126"/>
      <c r="CS2" s="148" t="s">
        <v>546</v>
      </c>
      <c r="CT2" s="327" t="s">
        <v>447</v>
      </c>
      <c r="CW2" s="129" t="s">
        <v>546</v>
      </c>
      <c r="CX2" s="118"/>
      <c r="DB2" s="315"/>
      <c r="DC2" s="12" t="s">
        <v>507</v>
      </c>
      <c r="DI2" s="254"/>
      <c r="DJ2" s="12" t="s">
        <v>507</v>
      </c>
      <c r="DP2" s="148" t="s">
        <v>551</v>
      </c>
      <c r="DQ2" s="155"/>
      <c r="DV2" s="253"/>
      <c r="DW2" s="12" t="s">
        <v>560</v>
      </c>
      <c r="EA2" s="148" t="s">
        <v>561</v>
      </c>
      <c r="EB2" s="347"/>
      <c r="EE2" s="129" t="s">
        <v>561</v>
      </c>
      <c r="EF2" s="357" t="s">
        <v>447</v>
      </c>
      <c r="EI2" s="315"/>
      <c r="EJ2" s="12" t="s">
        <v>507</v>
      </c>
      <c r="EM2" s="254"/>
      <c r="EN2" s="12" t="s">
        <v>507</v>
      </c>
      <c r="EQ2" s="148" t="s">
        <v>561</v>
      </c>
      <c r="ER2" s="155"/>
      <c r="EU2" s="253"/>
      <c r="EV2" s="12" t="s">
        <v>560</v>
      </c>
      <c r="FA2" s="148" t="s">
        <v>585</v>
      </c>
      <c r="FB2" s="379" t="s">
        <v>588</v>
      </c>
      <c r="FD2" s="129" t="s">
        <v>585</v>
      </c>
      <c r="FE2" s="357" t="s">
        <v>460</v>
      </c>
      <c r="FG2" s="148" t="s">
        <v>585</v>
      </c>
      <c r="FH2" s="155"/>
      <c r="FK2" s="148" t="s">
        <v>591</v>
      </c>
      <c r="FL2" s="404"/>
      <c r="FN2" s="129" t="s">
        <v>591</v>
      </c>
      <c r="FO2" s="357" t="s">
        <v>460</v>
      </c>
      <c r="FQ2" s="315"/>
      <c r="FR2" s="12" t="s">
        <v>507</v>
      </c>
      <c r="FT2" s="254"/>
      <c r="FU2" s="12" t="s">
        <v>507</v>
      </c>
      <c r="FW2" s="148" t="s">
        <v>591</v>
      </c>
      <c r="FX2" s="155"/>
      <c r="FZ2" s="253"/>
      <c r="GA2" s="12" t="s">
        <v>560</v>
      </c>
      <c r="GD2" s="456" t="s">
        <v>604</v>
      </c>
      <c r="GE2" s="443"/>
      <c r="GG2" s="473" t="s">
        <v>604</v>
      </c>
      <c r="GH2" s="476"/>
      <c r="GJ2" s="315"/>
      <c r="GK2" s="12" t="s">
        <v>507</v>
      </c>
      <c r="GM2" s="254"/>
      <c r="GN2" s="12" t="s">
        <v>507</v>
      </c>
      <c r="GP2" s="473" t="s">
        <v>604</v>
      </c>
      <c r="GQ2" s="497"/>
      <c r="GS2" s="253"/>
      <c r="GT2" s="12" t="s">
        <v>560</v>
      </c>
      <c r="GV2" s="456" t="s">
        <v>629</v>
      </c>
      <c r="GW2" s="443"/>
      <c r="GY2" s="473" t="s">
        <v>629</v>
      </c>
      <c r="GZ2" s="476"/>
      <c r="HB2" s="473" t="s">
        <v>629</v>
      </c>
      <c r="HC2" s="497"/>
      <c r="HG2" s="456" t="s">
        <v>674</v>
      </c>
      <c r="HH2" s="539"/>
      <c r="HJ2" s="473" t="s">
        <v>674</v>
      </c>
      <c r="HK2" s="476"/>
      <c r="HM2" s="29" t="s">
        <v>680</v>
      </c>
      <c r="HN2"/>
      <c r="HP2" s="29" t="s">
        <v>680</v>
      </c>
      <c r="HQ2"/>
      <c r="HS2" s="473" t="s">
        <v>674</v>
      </c>
      <c r="HT2" s="497"/>
      <c r="HV2" s="29" t="s">
        <v>680</v>
      </c>
      <c r="HW2"/>
      <c r="HY2" s="29" t="s">
        <v>680</v>
      </c>
      <c r="HZ2"/>
      <c r="IB2" s="29" t="s">
        <v>680</v>
      </c>
      <c r="IC2"/>
      <c r="IE2" s="29" t="s">
        <v>680</v>
      </c>
      <c r="IF2"/>
      <c r="IH2" s="572" t="s">
        <v>698</v>
      </c>
      <c r="II2" s="607"/>
      <c r="IK2" s="572" t="s">
        <v>698</v>
      </c>
      <c r="IL2" s="591"/>
      <c r="IN2" s="518" t="s">
        <v>680</v>
      </c>
      <c r="IO2" s="631" t="s">
        <v>725</v>
      </c>
      <c r="IQ2" s="630" t="s">
        <v>680</v>
      </c>
      <c r="IR2" s="631" t="s">
        <v>725</v>
      </c>
      <c r="IT2" s="572" t="s">
        <v>746</v>
      </c>
      <c r="IU2" s="648"/>
      <c r="IW2" s="630" t="s">
        <v>680</v>
      </c>
      <c r="IZ2" s="572" t="s">
        <v>755</v>
      </c>
      <c r="JA2" s="607"/>
      <c r="JC2" s="572" t="s">
        <v>755</v>
      </c>
      <c r="JD2" s="591"/>
      <c r="JF2" s="518" t="s">
        <v>680</v>
      </c>
      <c r="JG2" s="631"/>
      <c r="JI2" s="630" t="s">
        <v>680</v>
      </c>
      <c r="JJ2" s="630"/>
      <c r="JL2" s="572" t="s">
        <v>789</v>
      </c>
      <c r="JM2" s="648"/>
      <c r="JO2" s="630" t="s">
        <v>680</v>
      </c>
      <c r="JP2" s="630"/>
      <c r="JR2" s="572" t="s">
        <v>809</v>
      </c>
      <c r="JS2" s="607"/>
      <c r="JU2" s="572" t="s">
        <v>809</v>
      </c>
      <c r="JV2" s="591"/>
      <c r="JX2" s="605" t="s">
        <v>680</v>
      </c>
      <c r="JY2" s="631"/>
      <c r="KA2" s="630" t="s">
        <v>680</v>
      </c>
      <c r="KB2" s="630"/>
      <c r="KD2" s="572" t="s">
        <v>822</v>
      </c>
      <c r="KE2" s="648"/>
      <c r="KG2" s="630" t="s">
        <v>680</v>
      </c>
      <c r="KH2" s="630"/>
      <c r="KJ2" s="572" t="s">
        <v>827</v>
      </c>
      <c r="KK2" s="607"/>
      <c r="KM2" s="572" t="s">
        <v>827</v>
      </c>
      <c r="KN2" s="591"/>
      <c r="KP2" s="605" t="s">
        <v>680</v>
      </c>
      <c r="KQ2" s="631"/>
      <c r="KS2" s="630" t="s">
        <v>680</v>
      </c>
      <c r="KT2" s="630"/>
      <c r="KV2" s="572" t="s">
        <v>839</v>
      </c>
      <c r="KW2" s="648"/>
      <c r="KY2" s="630" t="s">
        <v>680</v>
      </c>
      <c r="KZ2" s="630"/>
      <c r="LB2" s="572" t="s">
        <v>846</v>
      </c>
      <c r="LC2" s="607"/>
      <c r="LD2" s="607"/>
      <c r="LE2" s="572" t="s">
        <v>846</v>
      </c>
      <c r="LF2" s="591"/>
      <c r="LH2" s="572" t="s">
        <v>855</v>
      </c>
      <c r="LI2" s="648"/>
    </row>
    <row r="3" spans="1:321" ht="27.6" thickBot="1" x14ac:dyDescent="0.35">
      <c r="A3" s="3"/>
      <c r="B3" s="11"/>
      <c r="D3" s="17"/>
      <c r="E3" s="12"/>
      <c r="G3" s="27" t="s">
        <v>335</v>
      </c>
      <c r="H3" s="30"/>
      <c r="J3" s="35" t="s">
        <v>335</v>
      </c>
      <c r="K3" s="40"/>
      <c r="M3" s="4"/>
      <c r="N3" s="47" t="s">
        <v>390</v>
      </c>
      <c r="P3" s="27" t="s">
        <v>335</v>
      </c>
      <c r="Q3" s="77"/>
      <c r="S3" s="3"/>
      <c r="V3" s="17"/>
      <c r="W3" s="12"/>
      <c r="Y3" s="4"/>
      <c r="Z3" s="47" t="s">
        <v>390</v>
      </c>
      <c r="AC3" s="107"/>
      <c r="AD3" s="119"/>
      <c r="AF3" s="170"/>
      <c r="AG3" s="172"/>
      <c r="AI3" s="109"/>
      <c r="AJ3" s="134"/>
      <c r="AL3" s="109"/>
      <c r="AM3" s="165" t="s">
        <v>447</v>
      </c>
      <c r="AO3" s="140"/>
      <c r="AP3" s="143"/>
      <c r="AS3" s="149"/>
      <c r="AT3" s="156"/>
      <c r="AX3" s="177"/>
      <c r="AY3" s="152"/>
      <c r="BA3" s="152"/>
      <c r="BB3" s="203" t="s">
        <v>460</v>
      </c>
      <c r="BD3" s="149"/>
      <c r="BE3" s="196"/>
      <c r="BG3" s="149"/>
      <c r="BH3" s="196" t="s">
        <v>460</v>
      </c>
      <c r="BJ3" s="177"/>
      <c r="BK3" s="152" t="s">
        <v>460</v>
      </c>
      <c r="BM3" s="152"/>
      <c r="BN3" s="203" t="s">
        <v>460</v>
      </c>
      <c r="BP3" s="177"/>
      <c r="BQ3" s="152" t="s">
        <v>460</v>
      </c>
      <c r="BS3" s="152"/>
      <c r="BT3" s="203" t="s">
        <v>460</v>
      </c>
      <c r="BV3" s="248" t="s">
        <v>335</v>
      </c>
      <c r="BW3" s="260" t="s">
        <v>508</v>
      </c>
      <c r="BY3" s="248" t="s">
        <v>335</v>
      </c>
      <c r="BZ3" s="260" t="s">
        <v>508</v>
      </c>
      <c r="CB3" s="149"/>
      <c r="CC3" s="196" t="s">
        <v>460</v>
      </c>
      <c r="CE3" s="248" t="s">
        <v>335</v>
      </c>
      <c r="CF3" s="276"/>
      <c r="CI3" s="111" t="s">
        <v>460</v>
      </c>
      <c r="CJ3" s="112"/>
      <c r="CL3" s="111" t="s">
        <v>460</v>
      </c>
      <c r="CM3" s="112"/>
      <c r="CO3" s="309" t="s">
        <v>535</v>
      </c>
      <c r="CP3" s="311"/>
      <c r="CS3" s="152"/>
      <c r="CT3" s="177"/>
      <c r="CW3" s="109"/>
      <c r="CX3" s="165" t="s">
        <v>447</v>
      </c>
      <c r="DB3" s="248" t="s">
        <v>335</v>
      </c>
      <c r="DC3" s="260" t="s">
        <v>542</v>
      </c>
      <c r="DI3" s="248" t="s">
        <v>335</v>
      </c>
      <c r="DJ3" s="260" t="s">
        <v>542</v>
      </c>
      <c r="DP3" s="149"/>
      <c r="DQ3" s="337" t="s">
        <v>535</v>
      </c>
      <c r="DV3" s="248" t="s">
        <v>335</v>
      </c>
      <c r="DW3" s="276" t="s">
        <v>542</v>
      </c>
      <c r="EA3" s="152"/>
      <c r="EB3" s="177"/>
      <c r="EE3" s="109"/>
      <c r="EI3" s="248" t="s">
        <v>335</v>
      </c>
      <c r="EJ3" s="260" t="s">
        <v>569</v>
      </c>
      <c r="EM3" s="248" t="s">
        <v>335</v>
      </c>
      <c r="EN3" s="260" t="s">
        <v>573</v>
      </c>
      <c r="EQ3" s="149"/>
      <c r="EU3" s="248" t="s">
        <v>335</v>
      </c>
      <c r="EV3" s="276" t="s">
        <v>569</v>
      </c>
      <c r="FA3" s="152"/>
      <c r="FB3" s="177"/>
      <c r="FD3" s="109"/>
      <c r="FG3" s="149"/>
      <c r="FH3" s="337" t="s">
        <v>535</v>
      </c>
      <c r="FK3" s="152"/>
      <c r="FL3" s="177"/>
      <c r="FN3" s="109"/>
      <c r="FQ3" s="248" t="s">
        <v>2</v>
      </c>
      <c r="FR3" s="260"/>
      <c r="FT3" s="248" t="s">
        <v>2</v>
      </c>
      <c r="FU3" s="260"/>
      <c r="FW3" s="149"/>
      <c r="FZ3" s="248" t="s">
        <v>2</v>
      </c>
      <c r="GA3" s="276"/>
      <c r="GD3" s="456"/>
      <c r="GE3" s="443"/>
      <c r="GG3" s="310"/>
      <c r="GJ3" s="248" t="s">
        <v>2</v>
      </c>
      <c r="GK3" s="260"/>
      <c r="GM3" s="248" t="s">
        <v>2</v>
      </c>
      <c r="GN3" s="260"/>
      <c r="GP3" s="310"/>
      <c r="GS3" s="248" t="s">
        <v>2</v>
      </c>
      <c r="GT3" s="276"/>
      <c r="GV3" s="456"/>
      <c r="GW3" s="443"/>
      <c r="GY3" s="310"/>
      <c r="HB3" s="533"/>
      <c r="HC3" s="310"/>
      <c r="HG3" s="456"/>
      <c r="HH3" s="443"/>
      <c r="HJ3" s="310"/>
      <c r="HK3" s="444" t="s">
        <v>603</v>
      </c>
      <c r="HM3" s="315"/>
      <c r="HP3" s="254"/>
      <c r="HS3" s="491"/>
      <c r="HT3" s="498" t="s">
        <v>603</v>
      </c>
      <c r="HV3" s="253"/>
      <c r="HY3" s="315"/>
      <c r="HZ3" s="12" t="s">
        <v>507</v>
      </c>
      <c r="IB3" s="254"/>
      <c r="IC3" s="12" t="s">
        <v>507</v>
      </c>
      <c r="IE3" s="253"/>
      <c r="IF3" s="12" t="s">
        <v>560</v>
      </c>
      <c r="IH3" s="580"/>
      <c r="II3" s="608" t="s">
        <v>715</v>
      </c>
      <c r="IK3" s="573"/>
      <c r="IL3" s="592" t="s">
        <v>707</v>
      </c>
      <c r="IN3" s="618"/>
      <c r="IO3" s="632" t="s">
        <v>723</v>
      </c>
      <c r="IQ3" s="623"/>
      <c r="IR3" s="632" t="s">
        <v>723</v>
      </c>
      <c r="IT3" s="644"/>
      <c r="IU3" s="649" t="s">
        <v>732</v>
      </c>
      <c r="IW3" s="623"/>
      <c r="IX3" s="632" t="s">
        <v>739</v>
      </c>
      <c r="IZ3" s="580"/>
      <c r="JA3" s="608" t="s">
        <v>715</v>
      </c>
      <c r="JC3" s="573"/>
      <c r="JD3" s="592" t="s">
        <v>707</v>
      </c>
      <c r="JF3" s="618"/>
      <c r="JG3" s="632" t="s">
        <v>723</v>
      </c>
      <c r="JI3" s="623"/>
      <c r="JJ3" s="632" t="s">
        <v>723</v>
      </c>
      <c r="JL3" s="644"/>
      <c r="JM3" s="649" t="s">
        <v>732</v>
      </c>
      <c r="JO3" s="623"/>
      <c r="JP3" s="632" t="s">
        <v>739</v>
      </c>
      <c r="JR3" s="580"/>
      <c r="JS3" s="608" t="s">
        <v>715</v>
      </c>
      <c r="JU3" s="573"/>
      <c r="JV3" s="592" t="s">
        <v>707</v>
      </c>
      <c r="JX3" s="618"/>
      <c r="JY3" s="632" t="s">
        <v>723</v>
      </c>
      <c r="KA3" s="623"/>
      <c r="KB3" s="632" t="s">
        <v>723</v>
      </c>
      <c r="KD3" s="644"/>
      <c r="KE3" s="649" t="s">
        <v>732</v>
      </c>
      <c r="KG3" s="623"/>
      <c r="KH3" s="632" t="s">
        <v>739</v>
      </c>
      <c r="KJ3" s="580"/>
      <c r="KK3" s="608" t="s">
        <v>715</v>
      </c>
      <c r="KM3" s="573"/>
      <c r="KN3" s="592" t="s">
        <v>707</v>
      </c>
      <c r="KP3" s="618"/>
      <c r="KQ3" s="632" t="s">
        <v>723</v>
      </c>
      <c r="KS3" s="623"/>
      <c r="KT3" s="632" t="s">
        <v>723</v>
      </c>
      <c r="KV3" s="644"/>
      <c r="KW3" s="649" t="s">
        <v>732</v>
      </c>
      <c r="KY3" s="623"/>
      <c r="KZ3" s="632" t="s">
        <v>739</v>
      </c>
      <c r="LB3" s="580"/>
      <c r="LC3" s="608" t="s">
        <v>715</v>
      </c>
      <c r="LE3" s="573"/>
      <c r="LF3" s="592" t="s">
        <v>707</v>
      </c>
      <c r="LH3" s="644"/>
      <c r="LI3" s="649" t="s">
        <v>732</v>
      </c>
    </row>
    <row r="4" spans="1:321" ht="69.75" customHeight="1" thickBot="1" x14ac:dyDescent="0.35">
      <c r="A4" s="4"/>
      <c r="B4" s="12" t="s">
        <v>330</v>
      </c>
      <c r="D4" s="18" t="s">
        <v>335</v>
      </c>
      <c r="E4" s="24"/>
      <c r="G4" s="28"/>
      <c r="H4" s="31" t="s">
        <v>383</v>
      </c>
      <c r="J4" s="36"/>
      <c r="K4" s="41" t="s">
        <v>383</v>
      </c>
      <c r="M4" s="5" t="s">
        <v>388</v>
      </c>
      <c r="N4" s="13"/>
      <c r="P4" s="49"/>
      <c r="Q4" s="78" t="s">
        <v>393</v>
      </c>
      <c r="S4" s="4"/>
      <c r="T4" s="12" t="s">
        <v>330</v>
      </c>
      <c r="U4" s="98"/>
      <c r="V4" s="18" t="s">
        <v>335</v>
      </c>
      <c r="W4" s="24"/>
      <c r="Y4" s="5" t="s">
        <v>388</v>
      </c>
      <c r="Z4" s="13"/>
      <c r="AC4" s="108" t="s">
        <v>424</v>
      </c>
      <c r="AD4" s="120" t="s">
        <v>428</v>
      </c>
      <c r="AF4" s="107"/>
      <c r="AG4" s="173"/>
      <c r="AI4" s="111"/>
      <c r="AJ4" s="112"/>
      <c r="AL4" s="108"/>
      <c r="AM4" s="166"/>
      <c r="AO4" s="107"/>
      <c r="AP4" s="144"/>
      <c r="AS4" s="150"/>
      <c r="AT4" s="157"/>
      <c r="AX4" s="178"/>
      <c r="AY4" s="186"/>
      <c r="BA4" s="178"/>
      <c r="BB4" s="204"/>
      <c r="BD4" s="152"/>
      <c r="BE4" s="152"/>
      <c r="BG4" s="152"/>
      <c r="BH4" s="152"/>
      <c r="BJ4" s="178"/>
      <c r="BK4" s="232"/>
      <c r="BM4" s="178"/>
      <c r="BN4" s="204"/>
      <c r="BP4" s="178"/>
      <c r="BQ4" s="232"/>
      <c r="BS4" s="178"/>
      <c r="BT4" s="204"/>
      <c r="BV4" s="249"/>
      <c r="BW4" s="261" t="s">
        <v>509</v>
      </c>
      <c r="BY4" s="249"/>
      <c r="BZ4" s="261" t="s">
        <v>509</v>
      </c>
      <c r="CB4" s="152"/>
      <c r="CC4" s="152"/>
      <c r="CE4" s="273"/>
      <c r="CF4" s="277" t="s">
        <v>527</v>
      </c>
      <c r="CI4" s="178"/>
      <c r="CJ4" s="232" t="s">
        <v>531</v>
      </c>
      <c r="CL4" s="178"/>
      <c r="CM4" s="232" t="s">
        <v>534</v>
      </c>
      <c r="CO4" s="218"/>
      <c r="CP4" s="312" t="s">
        <v>531</v>
      </c>
      <c r="CS4" s="322"/>
      <c r="CT4" s="322" t="s">
        <v>549</v>
      </c>
      <c r="CW4" s="109" t="s">
        <v>550</v>
      </c>
      <c r="CX4" s="126"/>
      <c r="DB4" s="249"/>
      <c r="DC4" s="261" t="s">
        <v>383</v>
      </c>
      <c r="DI4" s="249"/>
      <c r="DJ4" s="261" t="s">
        <v>383</v>
      </c>
      <c r="DP4" s="170"/>
      <c r="DQ4" s="172"/>
      <c r="DV4" s="273"/>
      <c r="DW4" s="277" t="s">
        <v>383</v>
      </c>
      <c r="EA4" s="322"/>
      <c r="EB4" s="348"/>
      <c r="EE4" s="109" t="s">
        <v>550</v>
      </c>
      <c r="EF4" s="126"/>
      <c r="EI4" s="249"/>
      <c r="EJ4" s="261" t="s">
        <v>383</v>
      </c>
      <c r="EM4" s="249"/>
      <c r="EN4" s="261" t="s">
        <v>383</v>
      </c>
      <c r="EQ4" s="170"/>
      <c r="ER4" s="337" t="s">
        <v>535</v>
      </c>
      <c r="EU4" s="273"/>
      <c r="EV4" s="277" t="s">
        <v>383</v>
      </c>
      <c r="FA4" s="130"/>
      <c r="FB4" s="709" t="s">
        <v>428</v>
      </c>
      <c r="FD4" s="109" t="s">
        <v>550</v>
      </c>
      <c r="FE4" s="126"/>
      <c r="FG4" s="170"/>
      <c r="FH4" s="172"/>
      <c r="FK4" s="399"/>
      <c r="FL4" s="405"/>
      <c r="FN4" s="111" t="s">
        <v>550</v>
      </c>
      <c r="FO4" s="112"/>
      <c r="FQ4" s="249"/>
      <c r="FR4" s="261" t="s">
        <v>383</v>
      </c>
      <c r="FT4" s="249"/>
      <c r="FU4" s="261" t="s">
        <v>383</v>
      </c>
      <c r="FW4" s="170"/>
      <c r="FX4" s="172"/>
      <c r="FZ4" s="273"/>
      <c r="GA4" s="277" t="s">
        <v>383</v>
      </c>
      <c r="GD4" s="310"/>
      <c r="GE4" s="444" t="s">
        <v>603</v>
      </c>
      <c r="GG4" s="310"/>
      <c r="GH4" s="444" t="s">
        <v>603</v>
      </c>
      <c r="GJ4" s="249"/>
      <c r="GK4" s="261" t="s">
        <v>383</v>
      </c>
      <c r="GM4" s="249"/>
      <c r="GN4" s="261" t="s">
        <v>383</v>
      </c>
      <c r="GP4" s="491"/>
      <c r="GQ4" s="498" t="s">
        <v>603</v>
      </c>
      <c r="GS4" s="273"/>
      <c r="GT4" s="277" t="s">
        <v>383</v>
      </c>
      <c r="GV4" s="310"/>
      <c r="GW4" s="444" t="s">
        <v>603</v>
      </c>
      <c r="GY4" s="310"/>
      <c r="GZ4" s="444" t="s">
        <v>603</v>
      </c>
      <c r="HB4" s="491"/>
      <c r="HC4" s="498" t="s">
        <v>603</v>
      </c>
      <c r="HG4" s="310"/>
      <c r="HH4" s="444" t="s">
        <v>603</v>
      </c>
      <c r="HJ4" s="523" t="s">
        <v>424</v>
      </c>
      <c r="HK4" s="470" t="s">
        <v>370</v>
      </c>
      <c r="HM4" s="248" t="s">
        <v>2</v>
      </c>
      <c r="HN4" s="260"/>
      <c r="HP4" s="248" t="s">
        <v>2</v>
      </c>
      <c r="HQ4" s="260"/>
      <c r="HS4" s="218"/>
      <c r="HT4" s="499" t="s">
        <v>444</v>
      </c>
      <c r="HV4" s="248" t="s">
        <v>2</v>
      </c>
      <c r="HW4" s="260"/>
      <c r="HY4" s="248" t="s">
        <v>2</v>
      </c>
      <c r="HZ4" s="565"/>
      <c r="IB4" s="248" t="s">
        <v>2</v>
      </c>
      <c r="IC4" s="565"/>
      <c r="IE4" s="248" t="s">
        <v>2</v>
      </c>
      <c r="IF4" s="565"/>
      <c r="IH4" s="603"/>
      <c r="II4" s="609" t="s">
        <v>708</v>
      </c>
      <c r="IK4" s="574"/>
      <c r="IL4" s="593" t="s">
        <v>708</v>
      </c>
      <c r="IN4" s="619" t="s">
        <v>2</v>
      </c>
      <c r="IO4" s="619" t="s">
        <v>724</v>
      </c>
      <c r="IQ4" s="619" t="s">
        <v>2</v>
      </c>
      <c r="IR4" s="619" t="s">
        <v>724</v>
      </c>
      <c r="IT4" s="645"/>
      <c r="IU4" s="650" t="s">
        <v>708</v>
      </c>
      <c r="IW4" s="658" t="s">
        <v>2</v>
      </c>
      <c r="IX4" s="619" t="s">
        <v>725</v>
      </c>
      <c r="IZ4" s="603"/>
      <c r="JA4" s="609"/>
      <c r="JC4" s="574"/>
      <c r="JD4" s="593"/>
      <c r="JF4" s="671" t="s">
        <v>2</v>
      </c>
      <c r="JG4" s="671" t="s">
        <v>801</v>
      </c>
      <c r="JI4" s="671" t="s">
        <v>2</v>
      </c>
      <c r="JJ4" s="671" t="s">
        <v>801</v>
      </c>
      <c r="JL4" s="684" t="s">
        <v>800</v>
      </c>
      <c r="JM4" s="682"/>
      <c r="JO4" s="671" t="s">
        <v>801</v>
      </c>
      <c r="JP4" s="671"/>
      <c r="JR4" s="688"/>
      <c r="JS4" s="688"/>
      <c r="JU4" s="574"/>
      <c r="JV4" s="593"/>
      <c r="JX4" s="690" t="s">
        <v>2</v>
      </c>
      <c r="JY4" s="671" t="s">
        <v>821</v>
      </c>
      <c r="KA4" s="671" t="s">
        <v>2</v>
      </c>
      <c r="KB4" s="671" t="s">
        <v>821</v>
      </c>
      <c r="KD4" s="645"/>
      <c r="KE4" s="695"/>
      <c r="KG4" s="697"/>
      <c r="KH4" s="671"/>
      <c r="KJ4" s="688"/>
      <c r="KK4" s="688"/>
      <c r="KM4" s="574"/>
      <c r="KN4" s="593"/>
      <c r="KP4" s="690" t="s">
        <v>2</v>
      </c>
      <c r="KQ4" s="671"/>
      <c r="KS4" s="671" t="s">
        <v>2</v>
      </c>
      <c r="KT4" s="671"/>
      <c r="KV4" s="645"/>
      <c r="KW4" s="695"/>
      <c r="KY4" s="697"/>
      <c r="KZ4" s="671"/>
      <c r="LB4" s="688"/>
      <c r="LC4" s="688"/>
      <c r="LE4" s="574"/>
      <c r="LF4" s="593"/>
      <c r="LH4" s="645"/>
      <c r="LI4" s="695"/>
    </row>
    <row r="5" spans="1:321" ht="261.60000000000002" customHeight="1" thickBot="1" x14ac:dyDescent="0.35">
      <c r="A5" s="5" t="s">
        <v>2</v>
      </c>
      <c r="B5" s="13"/>
      <c r="D5" s="19"/>
      <c r="E5" s="14" t="s">
        <v>370</v>
      </c>
      <c r="G5" s="29" t="s">
        <v>5</v>
      </c>
      <c r="H5" s="32" t="s">
        <v>371</v>
      </c>
      <c r="J5" s="37" t="s">
        <v>128</v>
      </c>
      <c r="K5" s="42" t="s">
        <v>371</v>
      </c>
      <c r="M5" s="6"/>
      <c r="N5" s="48" t="s">
        <v>391</v>
      </c>
      <c r="P5" s="29" t="s">
        <v>318</v>
      </c>
      <c r="Q5" s="79">
        <v>0</v>
      </c>
      <c r="S5" s="5" t="s">
        <v>2</v>
      </c>
      <c r="T5" s="13"/>
      <c r="U5" s="99"/>
      <c r="V5" s="19"/>
      <c r="W5" s="14" t="s">
        <v>370</v>
      </c>
      <c r="Y5" s="6"/>
      <c r="Z5" s="48" t="s">
        <v>391</v>
      </c>
      <c r="AC5" s="109" t="s">
        <v>425</v>
      </c>
      <c r="AD5" s="121" t="s">
        <v>332</v>
      </c>
      <c r="AF5" s="108"/>
      <c r="AG5" s="166"/>
      <c r="AI5" s="130"/>
      <c r="AJ5" s="135"/>
      <c r="AL5" s="108"/>
      <c r="AM5" s="166"/>
      <c r="AO5" s="141" t="s">
        <v>424</v>
      </c>
      <c r="AP5" s="145" t="s">
        <v>428</v>
      </c>
      <c r="AS5" s="150"/>
      <c r="AT5" s="158"/>
      <c r="AX5" s="178"/>
      <c r="AY5" s="187"/>
      <c r="BA5" s="178"/>
      <c r="BB5" s="205"/>
      <c r="BD5" s="108"/>
      <c r="BE5" s="222"/>
      <c r="BG5" s="218"/>
      <c r="BH5" s="228"/>
      <c r="BJ5" s="179" t="s">
        <v>424</v>
      </c>
      <c r="BK5" s="188" t="s">
        <v>331</v>
      </c>
      <c r="BM5" s="179" t="s">
        <v>424</v>
      </c>
      <c r="BN5" s="238" t="s">
        <v>370</v>
      </c>
      <c r="BP5" s="179" t="s">
        <v>424</v>
      </c>
      <c r="BQ5" s="188" t="s">
        <v>331</v>
      </c>
      <c r="BS5" s="179" t="s">
        <v>424</v>
      </c>
      <c r="BT5" s="238" t="s">
        <v>370</v>
      </c>
      <c r="BV5" s="250"/>
      <c r="BW5" s="261"/>
      <c r="BY5" s="250"/>
      <c r="BZ5" s="261"/>
      <c r="CB5" s="218"/>
      <c r="CC5" s="270" t="s">
        <v>517</v>
      </c>
      <c r="CE5" s="250"/>
      <c r="CF5" s="261"/>
      <c r="CI5" s="178" t="s">
        <v>424</v>
      </c>
      <c r="CJ5" s="245" t="s">
        <v>331</v>
      </c>
      <c r="CL5" s="178" t="s">
        <v>424</v>
      </c>
      <c r="CM5" s="206" t="s">
        <v>370</v>
      </c>
      <c r="CO5" s="141" t="s">
        <v>424</v>
      </c>
      <c r="CP5" s="313" t="s">
        <v>391</v>
      </c>
      <c r="CS5" s="323"/>
      <c r="CT5" s="293"/>
      <c r="CW5" s="323"/>
      <c r="CX5" s="323" t="s">
        <v>549</v>
      </c>
      <c r="DB5" s="250"/>
      <c r="DC5" s="261"/>
      <c r="DI5" s="250"/>
      <c r="DJ5" s="261"/>
      <c r="DP5" s="335"/>
      <c r="DQ5" s="338" t="s">
        <v>549</v>
      </c>
      <c r="DV5" s="250"/>
      <c r="DW5" s="261"/>
      <c r="EA5" s="323"/>
      <c r="EB5" s="293"/>
      <c r="EE5" s="323"/>
      <c r="EF5" s="702" t="s">
        <v>448</v>
      </c>
      <c r="EI5" s="361"/>
      <c r="EJ5" s="362"/>
      <c r="EM5" s="250"/>
      <c r="EN5" s="367"/>
      <c r="EQ5" s="335"/>
      <c r="ER5" s="338" t="s">
        <v>575</v>
      </c>
      <c r="EU5" s="250"/>
      <c r="EV5" s="375"/>
      <c r="FA5" s="108"/>
      <c r="FB5" s="704"/>
      <c r="FD5" s="108"/>
      <c r="FE5" s="704" t="s">
        <v>434</v>
      </c>
      <c r="FG5" s="394"/>
      <c r="FH5" s="706" t="s">
        <v>444</v>
      </c>
      <c r="FK5" s="400"/>
      <c r="FL5" s="406"/>
      <c r="FN5" s="399"/>
      <c r="FO5" s="414"/>
      <c r="FQ5" s="361"/>
      <c r="FR5" s="420"/>
      <c r="FT5" s="250"/>
      <c r="FU5" s="367"/>
      <c r="FW5" s="429"/>
      <c r="FX5" s="433"/>
      <c r="FZ5" s="250"/>
      <c r="GA5" s="436"/>
      <c r="GD5" s="457"/>
      <c r="GE5" s="470" t="s">
        <v>428</v>
      </c>
      <c r="GG5" s="474" t="s">
        <v>424</v>
      </c>
      <c r="GH5" s="470" t="s">
        <v>370</v>
      </c>
      <c r="GJ5" s="361"/>
      <c r="GK5" s="420"/>
      <c r="GM5" s="250"/>
      <c r="GN5" s="367"/>
      <c r="GP5" s="310"/>
      <c r="GQ5" s="499" t="s">
        <v>444</v>
      </c>
      <c r="GS5" s="250"/>
      <c r="GT5" s="436"/>
      <c r="GV5" s="511"/>
      <c r="GW5" s="470" t="s">
        <v>428</v>
      </c>
      <c r="GY5" s="523" t="s">
        <v>424</v>
      </c>
      <c r="GZ5" s="470" t="s">
        <v>370</v>
      </c>
      <c r="HB5" s="218"/>
      <c r="HC5" s="499" t="s">
        <v>444</v>
      </c>
      <c r="HG5" s="511"/>
      <c r="HH5" s="470" t="s">
        <v>428</v>
      </c>
      <c r="HJ5" s="512"/>
      <c r="HK5" s="477"/>
      <c r="HM5" s="249"/>
      <c r="HN5" s="549" t="s">
        <v>383</v>
      </c>
      <c r="HP5" s="249"/>
      <c r="HQ5" s="549" t="s">
        <v>383</v>
      </c>
      <c r="HS5" s="512" t="s">
        <v>424</v>
      </c>
      <c r="HT5" s="500"/>
      <c r="HV5" s="273"/>
      <c r="HW5" s="277" t="s">
        <v>383</v>
      </c>
      <c r="HY5" s="249"/>
      <c r="HZ5" s="549" t="s">
        <v>383</v>
      </c>
      <c r="IB5" s="249"/>
      <c r="IC5" s="549" t="s">
        <v>383</v>
      </c>
      <c r="IE5" s="273"/>
      <c r="IF5" s="277" t="s">
        <v>383</v>
      </c>
      <c r="IH5" s="575" t="s">
        <v>699</v>
      </c>
      <c r="II5" s="594" t="s">
        <v>428</v>
      </c>
      <c r="IK5" s="575" t="s">
        <v>699</v>
      </c>
      <c r="IL5" s="594" t="s">
        <v>434</v>
      </c>
      <c r="IN5" s="619"/>
      <c r="IO5" s="633" t="s">
        <v>383</v>
      </c>
      <c r="IQ5" s="619"/>
      <c r="IR5" s="633" t="s">
        <v>383</v>
      </c>
      <c r="IT5" s="646" t="s">
        <v>699</v>
      </c>
      <c r="IU5" s="651" t="s">
        <v>444</v>
      </c>
      <c r="IW5" s="658"/>
      <c r="IX5" s="659" t="s">
        <v>383</v>
      </c>
      <c r="IZ5" s="575" t="s">
        <v>699</v>
      </c>
      <c r="JA5" s="594" t="s">
        <v>428</v>
      </c>
      <c r="JC5" s="575" t="s">
        <v>699</v>
      </c>
      <c r="JD5" s="594" t="s">
        <v>434</v>
      </c>
      <c r="JF5" s="671"/>
      <c r="JG5" s="672" t="s">
        <v>383</v>
      </c>
      <c r="JI5" s="671"/>
      <c r="JJ5" s="672" t="s">
        <v>383</v>
      </c>
      <c r="JL5" s="646" t="s">
        <v>699</v>
      </c>
      <c r="JM5" s="651" t="s">
        <v>444</v>
      </c>
      <c r="JO5" s="685"/>
      <c r="JP5" s="686" t="s">
        <v>383</v>
      </c>
      <c r="JR5" s="575" t="s">
        <v>699</v>
      </c>
      <c r="JS5" s="594" t="s">
        <v>428</v>
      </c>
      <c r="JU5" s="575" t="s">
        <v>699</v>
      </c>
      <c r="JV5" s="594" t="s">
        <v>434</v>
      </c>
      <c r="JX5" s="691"/>
      <c r="JY5" s="686" t="s">
        <v>383</v>
      </c>
      <c r="KA5" s="691"/>
      <c r="KB5" s="686" t="s">
        <v>383</v>
      </c>
      <c r="KD5" s="646" t="s">
        <v>699</v>
      </c>
      <c r="KE5" s="651" t="s">
        <v>444</v>
      </c>
      <c r="KG5" s="696"/>
      <c r="KH5" s="686" t="s">
        <v>383</v>
      </c>
      <c r="KJ5" s="575" t="s">
        <v>699</v>
      </c>
      <c r="KK5" s="594" t="s">
        <v>428</v>
      </c>
      <c r="KM5" s="575" t="s">
        <v>699</v>
      </c>
      <c r="KN5" s="594" t="s">
        <v>434</v>
      </c>
      <c r="KP5" s="691"/>
      <c r="KQ5" s="686" t="s">
        <v>383</v>
      </c>
      <c r="KS5" s="691"/>
      <c r="KT5" s="686" t="s">
        <v>383</v>
      </c>
      <c r="KV5" s="646" t="s">
        <v>699</v>
      </c>
      <c r="KW5" s="651" t="s">
        <v>444</v>
      </c>
      <c r="KY5" s="696"/>
      <c r="KZ5" s="686" t="s">
        <v>383</v>
      </c>
      <c r="LB5" s="575" t="s">
        <v>699</v>
      </c>
      <c r="LC5" s="594" t="s">
        <v>428</v>
      </c>
      <c r="LE5" s="575" t="s">
        <v>699</v>
      </c>
      <c r="LF5" s="594" t="s">
        <v>434</v>
      </c>
      <c r="LH5" s="646" t="s">
        <v>699</v>
      </c>
      <c r="LI5" s="651" t="s">
        <v>444</v>
      </c>
    </row>
    <row r="6" spans="1:321" ht="86.25" customHeight="1" thickBot="1" x14ac:dyDescent="0.35">
      <c r="A6" s="6"/>
      <c r="B6" s="14" t="s">
        <v>331</v>
      </c>
      <c r="D6" s="20" t="s">
        <v>336</v>
      </c>
      <c r="E6" s="15" t="s">
        <v>332</v>
      </c>
      <c r="G6" s="29" t="s">
        <v>26</v>
      </c>
      <c r="H6" s="32">
        <v>0</v>
      </c>
      <c r="J6" s="37" t="s">
        <v>74</v>
      </c>
      <c r="K6" s="42" t="s">
        <v>371</v>
      </c>
      <c r="M6" s="11" t="s">
        <v>4</v>
      </c>
      <c r="N6" s="15" t="s">
        <v>332</v>
      </c>
      <c r="P6" s="29" t="s">
        <v>5</v>
      </c>
      <c r="Q6" s="79">
        <v>0</v>
      </c>
      <c r="S6" s="6"/>
      <c r="T6" s="14" t="s">
        <v>331</v>
      </c>
      <c r="U6" s="100"/>
      <c r="V6" s="21" t="s">
        <v>336</v>
      </c>
      <c r="W6" s="15" t="s">
        <v>332</v>
      </c>
      <c r="Y6" s="11" t="s">
        <v>409</v>
      </c>
      <c r="Z6" s="15" t="s">
        <v>332</v>
      </c>
      <c r="AC6" s="109" t="s">
        <v>426</v>
      </c>
      <c r="AD6" s="121" t="s">
        <v>332</v>
      </c>
      <c r="AF6" s="108" t="s">
        <v>424</v>
      </c>
      <c r="AG6" s="167" t="s">
        <v>452</v>
      </c>
      <c r="AI6" s="131" t="s">
        <v>424</v>
      </c>
      <c r="AJ6" s="136" t="s">
        <v>434</v>
      </c>
      <c r="AL6" s="108"/>
      <c r="AM6" s="166"/>
      <c r="AO6" s="109" t="s">
        <v>426</v>
      </c>
      <c r="AP6" s="121" t="s">
        <v>332</v>
      </c>
      <c r="AS6" s="151" t="s">
        <v>424</v>
      </c>
      <c r="AT6" s="159" t="s">
        <v>444</v>
      </c>
      <c r="AX6" s="179" t="s">
        <v>424</v>
      </c>
      <c r="AY6" s="188" t="s">
        <v>452</v>
      </c>
      <c r="BA6" s="178" t="s">
        <v>424</v>
      </c>
      <c r="BB6" s="206" t="s">
        <v>434</v>
      </c>
      <c r="BD6" s="108"/>
      <c r="BE6" s="107"/>
      <c r="BG6" s="227" t="s">
        <v>424</v>
      </c>
      <c r="BH6" s="229" t="s">
        <v>391</v>
      </c>
      <c r="BJ6" s="110" t="s">
        <v>449</v>
      </c>
      <c r="BK6" s="233" t="s">
        <v>332</v>
      </c>
      <c r="BM6" s="110" t="s">
        <v>430</v>
      </c>
      <c r="BN6" s="233" t="s">
        <v>332</v>
      </c>
      <c r="BP6" s="149"/>
      <c r="BQ6" s="245"/>
      <c r="BS6" s="149"/>
      <c r="BT6" s="206"/>
      <c r="BV6" s="251" t="s">
        <v>492</v>
      </c>
      <c r="BW6" s="262">
        <v>2.80178057083006</v>
      </c>
      <c r="BY6" s="267" t="s">
        <v>492</v>
      </c>
      <c r="BZ6" s="262">
        <v>0.69387755102040816</v>
      </c>
      <c r="CB6" s="227" t="s">
        <v>424</v>
      </c>
      <c r="CC6" s="229" t="s">
        <v>391</v>
      </c>
      <c r="CE6" s="251" t="s">
        <v>492</v>
      </c>
      <c r="CF6" s="278">
        <v>1.1739154302315598</v>
      </c>
      <c r="CI6" s="284"/>
      <c r="CJ6" s="291"/>
      <c r="CL6" s="301"/>
      <c r="CM6" s="293"/>
      <c r="CO6" s="310"/>
      <c r="CP6" s="223"/>
      <c r="CS6" s="324" t="s">
        <v>424</v>
      </c>
      <c r="CT6" s="328" t="s">
        <v>452</v>
      </c>
      <c r="CW6" s="323"/>
      <c r="CX6" s="332"/>
      <c r="DB6" s="251" t="s">
        <v>492</v>
      </c>
      <c r="DC6" s="262">
        <v>2.4664827763166337</v>
      </c>
      <c r="DI6" s="251" t="s">
        <v>492</v>
      </c>
      <c r="DJ6" s="262">
        <v>0.70733863837312105</v>
      </c>
      <c r="DP6" s="323" t="s">
        <v>404</v>
      </c>
      <c r="DQ6" s="293"/>
      <c r="DV6" s="251" t="s">
        <v>492</v>
      </c>
      <c r="DW6" s="278">
        <v>1.1568696597175818</v>
      </c>
      <c r="EA6" s="324" t="s">
        <v>424</v>
      </c>
      <c r="EB6" s="349" t="s">
        <v>428</v>
      </c>
      <c r="EE6" s="323"/>
      <c r="EF6" s="702"/>
      <c r="EI6" s="344" t="s">
        <v>492</v>
      </c>
      <c r="EJ6" s="363">
        <v>2.4200518582541055</v>
      </c>
      <c r="EM6" s="251" t="s">
        <v>492</v>
      </c>
      <c r="EN6" s="363">
        <v>0.6</v>
      </c>
      <c r="EQ6" s="323" t="s">
        <v>404</v>
      </c>
      <c r="ER6" s="373" t="s">
        <v>444</v>
      </c>
      <c r="EU6" s="344" t="s">
        <v>492</v>
      </c>
      <c r="EV6" s="376">
        <v>1.1591515011011939</v>
      </c>
      <c r="FA6" s="131" t="s">
        <v>424</v>
      </c>
      <c r="FB6" s="705"/>
      <c r="FD6" s="108"/>
      <c r="FE6" s="704"/>
      <c r="FG6" s="108" t="s">
        <v>404</v>
      </c>
      <c r="FH6" s="707"/>
      <c r="FK6" s="401" t="s">
        <v>424</v>
      </c>
      <c r="FL6" s="407" t="s">
        <v>428</v>
      </c>
      <c r="FN6" s="400"/>
      <c r="FO6" s="415"/>
      <c r="FQ6" s="344" t="s">
        <v>492</v>
      </c>
      <c r="FR6" s="421">
        <v>2.2999999999999998</v>
      </c>
      <c r="FT6" s="423" t="s">
        <v>492</v>
      </c>
      <c r="FU6" s="367">
        <v>0.6</v>
      </c>
      <c r="FW6" s="400" t="s">
        <v>404</v>
      </c>
      <c r="FX6" s="162"/>
      <c r="FZ6" s="344" t="s">
        <v>492</v>
      </c>
      <c r="GA6" s="437">
        <v>1.2</v>
      </c>
      <c r="GD6" s="458" t="s">
        <v>424</v>
      </c>
      <c r="GE6" s="471"/>
      <c r="GG6" s="475"/>
      <c r="GH6" s="477"/>
      <c r="GJ6" s="344" t="s">
        <v>492</v>
      </c>
      <c r="GK6" s="483">
        <v>2.2000000000000002</v>
      </c>
      <c r="GM6" s="344" t="s">
        <v>492</v>
      </c>
      <c r="GN6" s="484">
        <v>0.5</v>
      </c>
      <c r="GP6" s="475" t="s">
        <v>424</v>
      </c>
      <c r="GQ6" s="500"/>
      <c r="GS6" s="344" t="s">
        <v>492</v>
      </c>
      <c r="GT6" s="508">
        <v>1.1621858847241637</v>
      </c>
      <c r="GV6" s="512" t="s">
        <v>424</v>
      </c>
      <c r="GW6" s="477"/>
      <c r="GY6" s="512"/>
      <c r="GZ6" s="477"/>
      <c r="HB6" s="512" t="s">
        <v>424</v>
      </c>
      <c r="HC6" s="500"/>
      <c r="HG6" s="512" t="s">
        <v>424</v>
      </c>
      <c r="HH6" s="477"/>
      <c r="HJ6" s="459"/>
      <c r="HK6" s="478"/>
      <c r="HM6" s="361"/>
      <c r="HN6" s="550"/>
      <c r="HP6" s="250"/>
      <c r="HQ6" s="554" t="s">
        <v>404</v>
      </c>
      <c r="HS6" s="459"/>
      <c r="HT6" s="479"/>
      <c r="HV6" s="250"/>
      <c r="HW6" s="560"/>
      <c r="HY6" s="361"/>
      <c r="HZ6" s="550"/>
      <c r="IB6" s="250"/>
      <c r="IC6" s="568"/>
      <c r="IE6" s="250"/>
      <c r="IF6" s="570"/>
      <c r="IH6" s="576"/>
      <c r="II6" s="593"/>
      <c r="IK6" s="576"/>
      <c r="IL6" s="595"/>
      <c r="IN6" s="620"/>
      <c r="IO6" s="634"/>
      <c r="IQ6" s="639"/>
      <c r="IR6" s="642"/>
      <c r="IT6" s="621"/>
      <c r="IU6" s="597"/>
      <c r="IW6" s="620"/>
      <c r="IX6" s="660"/>
      <c r="IZ6" s="576"/>
      <c r="JA6" s="593"/>
      <c r="JC6" s="576"/>
      <c r="JD6" s="595"/>
      <c r="JF6" s="620"/>
      <c r="JG6" s="673"/>
      <c r="JI6" s="639"/>
      <c r="JJ6" s="680"/>
      <c r="JL6" s="621"/>
      <c r="JM6" s="597"/>
      <c r="JO6" s="620"/>
      <c r="JP6" s="687"/>
      <c r="JR6" s="576"/>
      <c r="JS6" s="593"/>
      <c r="JU6" s="576"/>
      <c r="JV6" s="595"/>
      <c r="JX6" s="620"/>
      <c r="JY6" s="673"/>
      <c r="KA6" s="639"/>
      <c r="KB6" s="680"/>
      <c r="KD6" s="621"/>
      <c r="KE6" s="597"/>
      <c r="KG6" s="620"/>
      <c r="KH6" s="687"/>
      <c r="KJ6" s="576"/>
      <c r="KK6" s="593"/>
      <c r="KM6" s="576"/>
      <c r="KN6" s="595"/>
      <c r="KP6" s="620"/>
      <c r="KQ6" s="673"/>
      <c r="KS6" s="639"/>
      <c r="KT6" s="680"/>
      <c r="KV6" s="621"/>
      <c r="KW6" s="597"/>
      <c r="KY6" s="620"/>
      <c r="KZ6" s="687"/>
      <c r="LB6" s="576"/>
      <c r="LC6" s="593"/>
      <c r="LE6" s="576"/>
      <c r="LF6" s="595"/>
      <c r="LH6" s="621"/>
      <c r="LI6" s="597"/>
    </row>
    <row r="7" spans="1:321" ht="18.75" customHeight="1" x14ac:dyDescent="0.3">
      <c r="A7" s="7" t="s">
        <v>3</v>
      </c>
      <c r="B7" s="15" t="s">
        <v>332</v>
      </c>
      <c r="D7" s="20" t="s">
        <v>3</v>
      </c>
      <c r="E7" s="15" t="s">
        <v>332</v>
      </c>
      <c r="G7" s="29" t="s">
        <v>234</v>
      </c>
      <c r="H7" s="32">
        <v>0</v>
      </c>
      <c r="J7" s="37" t="s">
        <v>337</v>
      </c>
      <c r="K7" s="42" t="s">
        <v>371</v>
      </c>
      <c r="M7" s="11" t="s">
        <v>389</v>
      </c>
      <c r="N7" s="15" t="s">
        <v>332</v>
      </c>
      <c r="P7" s="29" t="s">
        <v>70</v>
      </c>
      <c r="Q7" s="79">
        <v>0</v>
      </c>
      <c r="S7" s="8" t="s">
        <v>3</v>
      </c>
      <c r="T7" s="15" t="s">
        <v>332</v>
      </c>
      <c r="U7" s="101"/>
      <c r="V7" s="21" t="s">
        <v>3</v>
      </c>
      <c r="W7" s="15" t="s">
        <v>332</v>
      </c>
      <c r="Y7" s="11" t="s">
        <v>410</v>
      </c>
      <c r="Z7" s="15" t="s">
        <v>332</v>
      </c>
      <c r="AC7" s="110" t="s">
        <v>5</v>
      </c>
      <c r="AD7" s="122" t="s">
        <v>371</v>
      </c>
      <c r="AF7" s="108"/>
      <c r="AG7" s="166"/>
      <c r="AI7" s="109" t="s">
        <v>430</v>
      </c>
      <c r="AJ7" s="121" t="s">
        <v>332</v>
      </c>
      <c r="AL7" s="108" t="s">
        <v>424</v>
      </c>
      <c r="AM7" s="167" t="s">
        <v>448</v>
      </c>
      <c r="AO7" s="109" t="s">
        <v>436</v>
      </c>
      <c r="AP7" s="121" t="s">
        <v>332</v>
      </c>
      <c r="AS7" s="110" t="s">
        <v>441</v>
      </c>
      <c r="AT7" s="160" t="s">
        <v>332</v>
      </c>
      <c r="AX7" s="110" t="s">
        <v>441</v>
      </c>
      <c r="AY7" s="189" t="s">
        <v>332</v>
      </c>
      <c r="BA7" s="110" t="s">
        <v>437</v>
      </c>
      <c r="BB7" s="189" t="s">
        <v>332</v>
      </c>
      <c r="BD7" s="218" t="s">
        <v>424</v>
      </c>
      <c r="BE7" s="223" t="s">
        <v>444</v>
      </c>
      <c r="BG7" s="110" t="s">
        <v>441</v>
      </c>
      <c r="BH7" s="209" t="s">
        <v>332</v>
      </c>
      <c r="BJ7" s="110" t="s">
        <v>5</v>
      </c>
      <c r="BK7" s="233" t="s">
        <v>371</v>
      </c>
      <c r="BM7" s="149" t="s">
        <v>128</v>
      </c>
      <c r="BN7" s="239" t="s">
        <v>371</v>
      </c>
      <c r="BP7" s="243" t="s">
        <v>492</v>
      </c>
      <c r="BQ7" s="246">
        <v>84.71407388305073</v>
      </c>
      <c r="BS7" s="243" t="s">
        <v>492</v>
      </c>
      <c r="BT7" s="247">
        <v>89.279359430604984</v>
      </c>
      <c r="BV7" s="251"/>
      <c r="BW7" s="262"/>
      <c r="BY7" s="253"/>
      <c r="BZ7" s="263"/>
      <c r="CB7" s="268"/>
      <c r="CC7" s="223"/>
      <c r="CE7" s="250"/>
      <c r="CF7" s="279"/>
      <c r="CI7" s="285" t="s">
        <v>492</v>
      </c>
      <c r="CJ7" s="292">
        <v>86.729056996165596</v>
      </c>
      <c r="CL7" s="285" t="s">
        <v>492</v>
      </c>
      <c r="CM7" s="292">
        <v>92.211838006230522</v>
      </c>
      <c r="CO7" s="285" t="s">
        <v>492</v>
      </c>
      <c r="CP7" s="314">
        <v>87.364645978343361</v>
      </c>
      <c r="CS7" s="325"/>
      <c r="CW7" s="323" t="s">
        <v>424</v>
      </c>
      <c r="CX7" s="333" t="s">
        <v>448</v>
      </c>
      <c r="DB7" s="251"/>
      <c r="DC7" s="262"/>
      <c r="DI7" s="251"/>
      <c r="DJ7" s="262"/>
      <c r="DP7" s="336" t="s">
        <v>424</v>
      </c>
      <c r="DQ7" s="339" t="s">
        <v>444</v>
      </c>
      <c r="DV7" s="250"/>
      <c r="DW7" s="261"/>
      <c r="EA7" s="325"/>
      <c r="EB7" s="350"/>
      <c r="EE7" s="323" t="s">
        <v>424</v>
      </c>
      <c r="EF7" s="702"/>
      <c r="EI7" s="346" t="s">
        <v>563</v>
      </c>
      <c r="EJ7" s="362" t="s">
        <v>563</v>
      </c>
      <c r="EM7" s="250" t="s">
        <v>563</v>
      </c>
      <c r="EN7" s="362" t="s">
        <v>563</v>
      </c>
      <c r="EQ7" s="336" t="s">
        <v>424</v>
      </c>
      <c r="ER7" s="339" t="s">
        <v>444</v>
      </c>
      <c r="EU7" s="346" t="s">
        <v>563</v>
      </c>
      <c r="EV7" s="377" t="s">
        <v>563</v>
      </c>
      <c r="FA7" s="325"/>
      <c r="FB7" s="380"/>
      <c r="FD7" s="131" t="s">
        <v>424</v>
      </c>
      <c r="FE7" s="705"/>
      <c r="FG7" s="395" t="s">
        <v>424</v>
      </c>
      <c r="FH7" s="708"/>
      <c r="FK7" s="325"/>
      <c r="FL7" s="406"/>
      <c r="FN7" s="401" t="s">
        <v>424</v>
      </c>
      <c r="FO7" s="407" t="s">
        <v>434</v>
      </c>
      <c r="FQ7" s="346" t="s">
        <v>563</v>
      </c>
      <c r="FR7" s="421"/>
      <c r="FT7" s="361" t="s">
        <v>563</v>
      </c>
      <c r="FU7" s="367"/>
      <c r="FW7" s="430" t="s">
        <v>424</v>
      </c>
      <c r="FX7" s="434" t="s">
        <v>444</v>
      </c>
      <c r="FZ7" s="346" t="s">
        <v>563</v>
      </c>
      <c r="GA7" s="437"/>
      <c r="GD7" s="459"/>
      <c r="GE7" s="445"/>
      <c r="GG7" s="459"/>
      <c r="GH7" s="478"/>
      <c r="GJ7" s="346"/>
      <c r="GK7" s="421"/>
      <c r="GN7" s="278"/>
      <c r="GP7" s="459"/>
      <c r="GQ7" s="479"/>
      <c r="GS7" s="346" t="s">
        <v>563</v>
      </c>
      <c r="GT7" s="508"/>
      <c r="GV7" s="459"/>
      <c r="GW7" s="445"/>
      <c r="GY7" s="459"/>
      <c r="GZ7" s="478"/>
      <c r="HB7" s="459"/>
      <c r="HC7" s="479"/>
      <c r="HG7" s="459"/>
      <c r="HH7" s="445"/>
      <c r="HJ7" s="460" t="s">
        <v>492</v>
      </c>
      <c r="HK7" s="543">
        <v>91.944146079484426</v>
      </c>
      <c r="HM7" s="344" t="s">
        <v>492</v>
      </c>
      <c r="HN7" s="421">
        <v>2.2000000000000002</v>
      </c>
      <c r="HP7" s="344" t="s">
        <v>492</v>
      </c>
      <c r="HQ7" s="421">
        <v>0.6</v>
      </c>
      <c r="HS7" s="492" t="s">
        <v>492</v>
      </c>
      <c r="HT7" s="381">
        <v>88.785456947540879</v>
      </c>
      <c r="HV7" s="344" t="s">
        <v>492</v>
      </c>
      <c r="HW7" s="508">
        <v>1.1000000000000001</v>
      </c>
      <c r="HY7" s="344" t="s">
        <v>492</v>
      </c>
      <c r="HZ7" s="421">
        <v>1.9</v>
      </c>
      <c r="IB7" s="344" t="s">
        <v>492</v>
      </c>
      <c r="IC7" s="421">
        <v>0.3</v>
      </c>
      <c r="IE7" s="344" t="s">
        <v>492</v>
      </c>
      <c r="IF7" s="508">
        <v>1.1000000000000001</v>
      </c>
      <c r="IH7" s="577" t="s">
        <v>492</v>
      </c>
      <c r="II7" s="610" t="s">
        <v>371</v>
      </c>
      <c r="IK7" s="577" t="s">
        <v>492</v>
      </c>
      <c r="IL7" s="596">
        <v>90.238611713665932</v>
      </c>
      <c r="IN7" s="577" t="s">
        <v>492</v>
      </c>
      <c r="IO7" s="635">
        <v>1.7</v>
      </c>
      <c r="IQ7" s="577" t="s">
        <v>492</v>
      </c>
      <c r="IR7" s="635">
        <v>0.1</v>
      </c>
      <c r="IT7" s="577" t="s">
        <v>492</v>
      </c>
      <c r="IU7" s="610" t="s">
        <v>371</v>
      </c>
      <c r="IW7" s="577" t="s">
        <v>492</v>
      </c>
      <c r="IX7" s="635">
        <v>1</v>
      </c>
      <c r="IZ7" s="577" t="s">
        <v>492</v>
      </c>
      <c r="JA7" s="610" t="s">
        <v>371</v>
      </c>
      <c r="JC7" s="663" t="s">
        <v>492</v>
      </c>
      <c r="JD7" s="666" t="s">
        <v>371</v>
      </c>
      <c r="JF7" s="577" t="s">
        <v>492</v>
      </c>
      <c r="JG7" s="596">
        <v>2</v>
      </c>
      <c r="JI7" s="577" t="s">
        <v>492</v>
      </c>
      <c r="JJ7" s="596">
        <v>0.2</v>
      </c>
      <c r="JL7" s="577" t="s">
        <v>492</v>
      </c>
      <c r="JM7" s="596">
        <v>85.2</v>
      </c>
      <c r="JO7" s="577" t="s">
        <v>492</v>
      </c>
      <c r="JP7" s="596">
        <v>0.9</v>
      </c>
      <c r="JR7" s="577" t="s">
        <v>492</v>
      </c>
      <c r="JS7" s="610">
        <v>86.8</v>
      </c>
      <c r="JU7" s="663" t="s">
        <v>492</v>
      </c>
      <c r="JV7" s="689">
        <v>91.1</v>
      </c>
      <c r="JX7" s="577" t="s">
        <v>492</v>
      </c>
      <c r="JY7" s="596">
        <v>1.9</v>
      </c>
      <c r="KA7" s="577" t="s">
        <v>492</v>
      </c>
      <c r="KB7" s="596">
        <v>0.5</v>
      </c>
      <c r="KD7" s="577" t="s">
        <v>492</v>
      </c>
      <c r="KE7" s="596">
        <v>85.4</v>
      </c>
      <c r="KG7" s="577" t="s">
        <v>492</v>
      </c>
      <c r="KH7" s="596">
        <v>0.8</v>
      </c>
      <c r="KJ7" s="577" t="s">
        <v>492</v>
      </c>
      <c r="KK7" s="610">
        <v>87.7</v>
      </c>
      <c r="KM7" s="663" t="s">
        <v>492</v>
      </c>
      <c r="KN7" s="689">
        <v>91.6</v>
      </c>
      <c r="KP7" s="577" t="s">
        <v>492</v>
      </c>
      <c r="KQ7" s="596">
        <v>2.2999999999999998</v>
      </c>
      <c r="KS7" s="577" t="s">
        <v>492</v>
      </c>
      <c r="KT7" s="596">
        <v>0.8</v>
      </c>
      <c r="KV7" s="577" t="s">
        <v>492</v>
      </c>
      <c r="KW7" s="596">
        <v>86.8</v>
      </c>
      <c r="KY7" s="577" t="s">
        <v>492</v>
      </c>
      <c r="KZ7" s="596">
        <v>0.9</v>
      </c>
      <c r="LB7" s="577" t="s">
        <v>492</v>
      </c>
      <c r="LC7" s="610">
        <v>89</v>
      </c>
      <c r="LE7" s="663" t="s">
        <v>492</v>
      </c>
      <c r="LF7" s="714">
        <v>91.7</v>
      </c>
      <c r="LH7" s="577" t="s">
        <v>492</v>
      </c>
      <c r="LI7" s="596">
        <v>88.1</v>
      </c>
    </row>
    <row r="8" spans="1:321" ht="29.4" thickBot="1" x14ac:dyDescent="0.35">
      <c r="A8" s="8" t="s">
        <v>4</v>
      </c>
      <c r="B8" s="15" t="s">
        <v>332</v>
      </c>
      <c r="D8" s="20" t="s">
        <v>128</v>
      </c>
      <c r="E8" s="15" t="s">
        <v>371</v>
      </c>
      <c r="G8" s="29" t="s">
        <v>268</v>
      </c>
      <c r="H8" s="32">
        <v>0</v>
      </c>
      <c r="J8" s="37" t="s">
        <v>309</v>
      </c>
      <c r="K8" s="42" t="s">
        <v>371</v>
      </c>
      <c r="M8" s="11" t="s">
        <v>9</v>
      </c>
      <c r="N8" s="15">
        <v>99.593991067803486</v>
      </c>
      <c r="P8" s="29" t="s">
        <v>169</v>
      </c>
      <c r="Q8" s="79">
        <v>0</v>
      </c>
      <c r="S8" s="8" t="s">
        <v>4</v>
      </c>
      <c r="T8" s="15" t="s">
        <v>332</v>
      </c>
      <c r="U8" s="101"/>
      <c r="V8" s="20" t="s">
        <v>128</v>
      </c>
      <c r="W8" s="15" t="s">
        <v>371</v>
      </c>
      <c r="Y8" s="11" t="s">
        <v>9</v>
      </c>
      <c r="Z8" s="15">
        <v>99.3</v>
      </c>
      <c r="AC8" s="109" t="s">
        <v>382</v>
      </c>
      <c r="AD8" s="123">
        <v>100</v>
      </c>
      <c r="AF8" s="171" t="s">
        <v>449</v>
      </c>
      <c r="AG8" s="174" t="s">
        <v>332</v>
      </c>
      <c r="AI8" s="109" t="s">
        <v>425</v>
      </c>
      <c r="AJ8" s="121" t="s">
        <v>332</v>
      </c>
      <c r="AL8" s="110" t="s">
        <v>430</v>
      </c>
      <c r="AM8" s="168" t="s">
        <v>332</v>
      </c>
      <c r="AO8" s="109" t="s">
        <v>9</v>
      </c>
      <c r="AP8" s="146">
        <v>99.3</v>
      </c>
      <c r="AS8" s="110" t="s">
        <v>442</v>
      </c>
      <c r="AT8" s="160" t="s">
        <v>332</v>
      </c>
      <c r="AX8" s="110" t="s">
        <v>442</v>
      </c>
      <c r="AY8" s="189" t="s">
        <v>332</v>
      </c>
      <c r="BA8" s="110" t="s">
        <v>425</v>
      </c>
      <c r="BB8" s="189" t="s">
        <v>332</v>
      </c>
      <c r="BD8" s="219"/>
      <c r="BE8" s="219"/>
      <c r="BG8" s="149" t="s">
        <v>9</v>
      </c>
      <c r="BH8" s="209">
        <v>99.5</v>
      </c>
      <c r="BJ8" s="110" t="s">
        <v>450</v>
      </c>
      <c r="BK8" s="233">
        <v>100</v>
      </c>
      <c r="BM8" s="149" t="s">
        <v>74</v>
      </c>
      <c r="BN8" s="239" t="s">
        <v>371</v>
      </c>
      <c r="BP8" s="149"/>
      <c r="BQ8" s="245"/>
      <c r="BS8" s="149"/>
      <c r="BT8" s="206"/>
      <c r="BV8" s="252" t="s">
        <v>500</v>
      </c>
      <c r="BW8" s="263" t="s">
        <v>332</v>
      </c>
      <c r="BY8" s="252" t="s">
        <v>500</v>
      </c>
      <c r="BZ8" s="263" t="s">
        <v>332</v>
      </c>
      <c r="CB8" s="269" t="s">
        <v>492</v>
      </c>
      <c r="CC8" s="271">
        <v>85.606986541757422</v>
      </c>
      <c r="CE8" s="252" t="s">
        <v>519</v>
      </c>
      <c r="CF8" s="280" t="s">
        <v>332</v>
      </c>
      <c r="CI8" s="286"/>
      <c r="CJ8" s="293"/>
      <c r="CL8" s="286"/>
      <c r="CM8" s="292"/>
      <c r="CO8" s="286"/>
      <c r="CP8" s="166"/>
      <c r="CS8" s="326" t="s">
        <v>492</v>
      </c>
      <c r="CT8" s="292">
        <v>87.324354076280514</v>
      </c>
      <c r="CW8" s="324"/>
      <c r="CX8" s="332"/>
      <c r="DB8" s="253" t="s">
        <v>5</v>
      </c>
      <c r="DC8" s="263" t="s">
        <v>371</v>
      </c>
      <c r="DI8" s="252" t="s">
        <v>539</v>
      </c>
      <c r="DJ8" s="318" t="s">
        <v>371</v>
      </c>
      <c r="DP8" s="325"/>
      <c r="DQ8" s="293"/>
      <c r="DV8" s="341" t="s">
        <v>556</v>
      </c>
      <c r="DW8" s="342">
        <v>0</v>
      </c>
      <c r="EA8" s="344" t="s">
        <v>492</v>
      </c>
      <c r="EB8" s="292">
        <v>87.694612728812459</v>
      </c>
      <c r="EE8" s="324"/>
      <c r="EF8" s="703"/>
      <c r="EI8" s="346" t="s">
        <v>5</v>
      </c>
      <c r="EJ8" s="364" t="s">
        <v>371</v>
      </c>
      <c r="EM8" s="250" t="s">
        <v>128</v>
      </c>
      <c r="EN8" s="364" t="s">
        <v>371</v>
      </c>
      <c r="EQ8" s="325"/>
      <c r="ER8" s="293"/>
      <c r="EU8" s="356" t="s">
        <v>577</v>
      </c>
      <c r="EV8" s="365">
        <v>0</v>
      </c>
      <c r="FA8" s="344" t="s">
        <v>492</v>
      </c>
      <c r="FB8" s="381">
        <v>88.196269048870207</v>
      </c>
      <c r="FD8" s="286"/>
      <c r="FE8" s="166"/>
      <c r="FG8" s="325"/>
      <c r="FH8" s="396"/>
      <c r="FK8" s="344" t="s">
        <v>492</v>
      </c>
      <c r="FL8" s="408">
        <v>88.54087089381207</v>
      </c>
      <c r="FN8" s="286"/>
      <c r="FO8" s="416"/>
      <c r="FQ8" s="355" t="s">
        <v>5</v>
      </c>
      <c r="FR8" s="422" t="s">
        <v>371</v>
      </c>
      <c r="FT8" s="361" t="s">
        <v>128</v>
      </c>
      <c r="FU8" s="425" t="s">
        <v>371</v>
      </c>
      <c r="FW8" s="325"/>
      <c r="FX8" s="408"/>
      <c r="FZ8" s="356" t="s">
        <v>577</v>
      </c>
      <c r="GA8" s="438">
        <v>0</v>
      </c>
      <c r="GD8" s="460" t="s">
        <v>492</v>
      </c>
      <c r="GE8" s="446"/>
      <c r="GG8" s="460" t="s">
        <v>492</v>
      </c>
      <c r="GH8" s="479">
        <v>92.963855421686745</v>
      </c>
      <c r="GJ8" s="346" t="s">
        <v>26</v>
      </c>
      <c r="GK8" s="421">
        <v>0</v>
      </c>
      <c r="GM8" s="346" t="s">
        <v>128</v>
      </c>
      <c r="GN8" s="484" t="s">
        <v>371</v>
      </c>
      <c r="GP8" s="492" t="s">
        <v>492</v>
      </c>
      <c r="GQ8" s="501">
        <v>88.782281720421068</v>
      </c>
      <c r="GS8" s="346" t="s">
        <v>26</v>
      </c>
      <c r="GT8" s="508">
        <v>0.50568900126422256</v>
      </c>
      <c r="GV8" s="460" t="s">
        <v>492</v>
      </c>
      <c r="GW8" s="447">
        <v>88.244216913158894</v>
      </c>
      <c r="GY8" s="460" t="s">
        <v>492</v>
      </c>
      <c r="GZ8" s="526">
        <v>92.080745341614914</v>
      </c>
      <c r="HB8" s="492" t="s">
        <v>492</v>
      </c>
      <c r="HC8" s="381">
        <v>88.766313237026623</v>
      </c>
      <c r="HG8" s="460" t="s">
        <v>492</v>
      </c>
      <c r="HH8" s="543">
        <v>88.286083825637078</v>
      </c>
      <c r="HK8" s="381"/>
      <c r="HM8" s="346"/>
      <c r="HN8" s="551"/>
      <c r="HP8" s="346"/>
      <c r="HQ8" s="551"/>
      <c r="HS8" s="534"/>
      <c r="HT8" s="558"/>
      <c r="HV8" s="346"/>
      <c r="HW8" s="561"/>
      <c r="HY8" s="346"/>
      <c r="HZ8" s="551" t="s">
        <v>404</v>
      </c>
      <c r="IB8" s="566"/>
      <c r="IC8" s="551"/>
      <c r="IE8" s="346" t="s">
        <v>563</v>
      </c>
      <c r="IF8" s="508" t="s">
        <v>563</v>
      </c>
      <c r="IH8" s="576"/>
      <c r="II8" s="610"/>
      <c r="IK8" s="578"/>
      <c r="IL8" s="597"/>
      <c r="IN8" s="621"/>
      <c r="IO8" s="636"/>
      <c r="IQ8" s="639"/>
      <c r="IR8" s="642"/>
      <c r="IT8" s="621"/>
      <c r="IU8" s="652"/>
      <c r="IW8" s="621"/>
      <c r="IX8" s="635"/>
      <c r="IZ8" s="576"/>
      <c r="JA8" s="610"/>
      <c r="JC8" s="663"/>
      <c r="JD8" s="666"/>
      <c r="JF8" s="621"/>
      <c r="JG8" s="674"/>
      <c r="JI8" s="577"/>
      <c r="JJ8" s="674"/>
      <c r="JL8" s="577"/>
      <c r="JM8" s="596"/>
      <c r="JO8" s="621"/>
      <c r="JP8" s="596"/>
      <c r="JR8" s="576"/>
      <c r="JS8" s="610"/>
      <c r="JU8" s="663"/>
      <c r="JV8" s="689"/>
      <c r="JX8" s="621"/>
      <c r="JY8" s="674"/>
      <c r="KA8" s="577"/>
      <c r="KB8" s="674"/>
      <c r="KD8" s="577"/>
      <c r="KE8" s="596"/>
      <c r="KG8" s="621"/>
      <c r="KH8" s="596"/>
      <c r="KJ8" s="576"/>
      <c r="KK8" s="610"/>
      <c r="KM8" s="663"/>
      <c r="KN8" s="689"/>
      <c r="KP8" s="621"/>
      <c r="KQ8" s="674"/>
      <c r="KS8" s="577"/>
      <c r="KT8" s="674"/>
      <c r="KV8" s="577"/>
      <c r="KW8" s="596"/>
      <c r="KY8" s="621"/>
      <c r="KZ8" s="596"/>
      <c r="LB8" s="576"/>
      <c r="LC8" s="610"/>
      <c r="LE8" s="663"/>
      <c r="LF8" s="714"/>
      <c r="LH8" s="577"/>
      <c r="LI8" s="596"/>
    </row>
    <row r="9" spans="1:321" ht="52.8" x14ac:dyDescent="0.3">
      <c r="A9" s="7" t="s">
        <v>5</v>
      </c>
      <c r="B9" s="15" t="s">
        <v>333</v>
      </c>
      <c r="D9" s="20" t="s">
        <v>74</v>
      </c>
      <c r="E9" s="15" t="s">
        <v>371</v>
      </c>
      <c r="G9" s="29" t="s">
        <v>20</v>
      </c>
      <c r="H9" s="32">
        <v>0</v>
      </c>
      <c r="J9" s="37" t="s">
        <v>94</v>
      </c>
      <c r="K9" s="42" t="s">
        <v>371</v>
      </c>
      <c r="M9" s="11" t="s">
        <v>91</v>
      </c>
      <c r="N9" s="15">
        <v>97.938751472320376</v>
      </c>
      <c r="P9" s="29" t="s">
        <v>25</v>
      </c>
      <c r="Q9" s="79">
        <v>0</v>
      </c>
      <c r="S9" s="7" t="s">
        <v>5</v>
      </c>
      <c r="T9" s="15" t="s">
        <v>371</v>
      </c>
      <c r="U9" s="101"/>
      <c r="V9" s="20" t="s">
        <v>74</v>
      </c>
      <c r="W9" s="15" t="s">
        <v>371</v>
      </c>
      <c r="Y9" s="11" t="s">
        <v>91</v>
      </c>
      <c r="Z9" s="15">
        <v>98.9</v>
      </c>
      <c r="AC9" s="109" t="s">
        <v>136</v>
      </c>
      <c r="AD9" s="123">
        <v>100</v>
      </c>
      <c r="AF9" s="171" t="s">
        <v>450</v>
      </c>
      <c r="AG9" s="174" t="s">
        <v>332</v>
      </c>
      <c r="AI9" s="110" t="s">
        <v>128</v>
      </c>
      <c r="AJ9" s="137" t="s">
        <v>371</v>
      </c>
      <c r="AL9" s="110" t="s">
        <v>438</v>
      </c>
      <c r="AM9" s="168" t="s">
        <v>332</v>
      </c>
      <c r="AO9" s="109" t="s">
        <v>91</v>
      </c>
      <c r="AP9" s="146">
        <v>99</v>
      </c>
      <c r="AS9" s="149" t="s">
        <v>9</v>
      </c>
      <c r="AT9" s="137">
        <v>99.6</v>
      </c>
      <c r="AX9" s="109" t="s">
        <v>5</v>
      </c>
      <c r="AY9" s="190" t="s">
        <v>371</v>
      </c>
      <c r="BA9" s="149" t="s">
        <v>128</v>
      </c>
      <c r="BB9" s="207" t="s">
        <v>371</v>
      </c>
      <c r="BD9" s="110" t="s">
        <v>463</v>
      </c>
      <c r="BE9" s="189" t="s">
        <v>421</v>
      </c>
      <c r="BG9" s="149" t="s">
        <v>11</v>
      </c>
      <c r="BH9" s="209">
        <v>99.5</v>
      </c>
      <c r="BJ9" s="149" t="s">
        <v>382</v>
      </c>
      <c r="BK9" s="233">
        <v>100</v>
      </c>
      <c r="BM9" s="149" t="s">
        <v>337</v>
      </c>
      <c r="BN9" s="239" t="s">
        <v>371</v>
      </c>
      <c r="BP9" s="149" t="s">
        <v>5</v>
      </c>
      <c r="BQ9" s="233" t="s">
        <v>371</v>
      </c>
      <c r="BS9" s="149" t="s">
        <v>128</v>
      </c>
      <c r="BT9" s="233" t="s">
        <v>371</v>
      </c>
      <c r="BV9" s="252" t="s">
        <v>501</v>
      </c>
      <c r="BW9" s="263" t="s">
        <v>332</v>
      </c>
      <c r="BY9" s="252" t="s">
        <v>501</v>
      </c>
      <c r="BZ9" s="263" t="s">
        <v>332</v>
      </c>
      <c r="CB9" s="268"/>
      <c r="CC9" s="223"/>
      <c r="CE9" s="252" t="s">
        <v>520</v>
      </c>
      <c r="CF9" s="280" t="s">
        <v>332</v>
      </c>
      <c r="CI9" s="110" t="s">
        <v>425</v>
      </c>
      <c r="CJ9" s="294">
        <v>100</v>
      </c>
      <c r="CL9" s="109" t="s">
        <v>128</v>
      </c>
      <c r="CM9" s="303" t="s">
        <v>371</v>
      </c>
      <c r="CO9" s="110" t="s">
        <v>536</v>
      </c>
      <c r="CP9" s="168">
        <v>100</v>
      </c>
      <c r="CS9" s="325"/>
      <c r="CT9" s="329"/>
      <c r="CW9" s="286"/>
      <c r="CX9" s="293"/>
      <c r="DB9" s="252" t="s">
        <v>538</v>
      </c>
      <c r="DC9" s="318">
        <v>0</v>
      </c>
      <c r="DI9" s="253" t="s">
        <v>128</v>
      </c>
      <c r="DJ9" s="263" t="s">
        <v>371</v>
      </c>
      <c r="DP9" s="326" t="s">
        <v>492</v>
      </c>
      <c r="DQ9" s="340">
        <v>87.904303625889526</v>
      </c>
      <c r="DV9" s="341" t="s">
        <v>557</v>
      </c>
      <c r="DW9" s="342">
        <v>0</v>
      </c>
      <c r="EB9" s="351"/>
      <c r="EE9" s="286"/>
      <c r="EF9" s="293"/>
      <c r="EI9" s="356" t="s">
        <v>566</v>
      </c>
      <c r="EJ9" s="365">
        <v>0</v>
      </c>
      <c r="EM9" s="250" t="s">
        <v>74</v>
      </c>
      <c r="EN9" s="364" t="s">
        <v>371</v>
      </c>
      <c r="EQ9" s="369" t="s">
        <v>492</v>
      </c>
      <c r="ER9" s="340">
        <v>88.293689542479186</v>
      </c>
      <c r="EU9" s="356" t="s">
        <v>578</v>
      </c>
      <c r="EV9" s="365">
        <v>0</v>
      </c>
      <c r="FB9" s="382"/>
      <c r="FD9" s="285" t="s">
        <v>492</v>
      </c>
      <c r="FE9" s="381">
        <v>92.755681818181827</v>
      </c>
      <c r="FG9" s="369" t="s">
        <v>492</v>
      </c>
      <c r="FH9" s="397">
        <v>88.651845228978928</v>
      </c>
      <c r="FK9" s="402"/>
      <c r="FL9" s="409"/>
      <c r="FN9" s="285" t="s">
        <v>492</v>
      </c>
      <c r="FO9" s="417">
        <v>92.918660287081352</v>
      </c>
      <c r="FQ9" s="355" t="s">
        <v>26</v>
      </c>
      <c r="FR9" s="421">
        <v>0</v>
      </c>
      <c r="FT9" s="361" t="s">
        <v>254</v>
      </c>
      <c r="FU9" s="425" t="s">
        <v>371</v>
      </c>
      <c r="FW9" s="369" t="s">
        <v>492</v>
      </c>
      <c r="FX9" s="417">
        <v>88.871863627657532</v>
      </c>
      <c r="FZ9" s="356" t="s">
        <v>578</v>
      </c>
      <c r="GA9" s="438">
        <v>0</v>
      </c>
      <c r="GE9" s="447"/>
      <c r="GH9" s="479"/>
      <c r="GJ9" s="346" t="s">
        <v>234</v>
      </c>
      <c r="GK9" s="421">
        <v>0</v>
      </c>
      <c r="GM9" s="346" t="s">
        <v>74</v>
      </c>
      <c r="GN9" s="484" t="s">
        <v>371</v>
      </c>
      <c r="GQ9" s="478"/>
      <c r="GS9" s="346" t="s">
        <v>234</v>
      </c>
      <c r="GT9" s="508">
        <v>0.54794520547945202</v>
      </c>
      <c r="GW9" s="520"/>
      <c r="GZ9" s="527"/>
      <c r="HB9" s="534"/>
      <c r="HC9" s="540"/>
      <c r="HH9" s="381"/>
      <c r="HJ9" s="462" t="s">
        <v>20</v>
      </c>
      <c r="HK9" s="383">
        <v>100</v>
      </c>
      <c r="HM9" s="346" t="s">
        <v>5</v>
      </c>
      <c r="HN9" s="486" t="s">
        <v>371</v>
      </c>
      <c r="HP9" s="346" t="s">
        <v>128</v>
      </c>
      <c r="HQ9" s="486" t="s">
        <v>371</v>
      </c>
      <c r="HS9" s="535" t="s">
        <v>320</v>
      </c>
      <c r="HT9" s="383">
        <v>100</v>
      </c>
      <c r="HV9" s="345" t="s">
        <v>645</v>
      </c>
      <c r="HW9" s="544">
        <v>0</v>
      </c>
      <c r="HY9" s="346" t="s">
        <v>5</v>
      </c>
      <c r="HZ9" s="486" t="s">
        <v>371</v>
      </c>
      <c r="IB9" s="566" t="s">
        <v>128</v>
      </c>
      <c r="IC9" s="486" t="s">
        <v>371</v>
      </c>
      <c r="IE9" s="346" t="s">
        <v>227</v>
      </c>
      <c r="IF9" s="508">
        <v>0</v>
      </c>
      <c r="IH9" s="576" t="s">
        <v>266</v>
      </c>
      <c r="II9" s="610">
        <v>100</v>
      </c>
      <c r="IK9" s="576" t="s">
        <v>81</v>
      </c>
      <c r="IL9" s="596">
        <v>100</v>
      </c>
      <c r="IN9" s="621" t="s">
        <v>5</v>
      </c>
      <c r="IO9" s="635" t="s">
        <v>421</v>
      </c>
      <c r="IQ9" s="621" t="s">
        <v>128</v>
      </c>
      <c r="IR9" s="635" t="s">
        <v>371</v>
      </c>
      <c r="IT9" s="621" t="s">
        <v>11</v>
      </c>
      <c r="IU9" s="652">
        <v>100</v>
      </c>
      <c r="IW9" s="622" t="s">
        <v>645</v>
      </c>
      <c r="IX9" s="598">
        <v>0</v>
      </c>
      <c r="IZ9" s="577" t="s">
        <v>756</v>
      </c>
      <c r="JA9" s="610">
        <v>86.8</v>
      </c>
      <c r="JC9" s="663" t="s">
        <v>756</v>
      </c>
      <c r="JD9" s="666">
        <v>92.1</v>
      </c>
      <c r="JF9" s="621" t="s">
        <v>169</v>
      </c>
      <c r="JG9" s="596" t="s">
        <v>371</v>
      </c>
      <c r="JI9" s="621" t="s">
        <v>20</v>
      </c>
      <c r="JJ9" s="596" t="s">
        <v>371</v>
      </c>
      <c r="JL9" s="577" t="s">
        <v>756</v>
      </c>
      <c r="JM9" s="596">
        <v>84.2</v>
      </c>
      <c r="JO9" s="621" t="s">
        <v>266</v>
      </c>
      <c r="JP9" s="596">
        <v>0</v>
      </c>
      <c r="JR9" s="577" t="s">
        <v>756</v>
      </c>
      <c r="JS9" s="610">
        <v>86.2</v>
      </c>
      <c r="JU9" s="663" t="s">
        <v>756</v>
      </c>
      <c r="JV9" s="689">
        <v>93.7</v>
      </c>
      <c r="JX9" s="621" t="s">
        <v>756</v>
      </c>
      <c r="JY9" s="596">
        <v>1.7</v>
      </c>
      <c r="KA9" s="621" t="s">
        <v>756</v>
      </c>
      <c r="KB9" s="596">
        <v>0</v>
      </c>
      <c r="KD9" s="577" t="s">
        <v>756</v>
      </c>
      <c r="KE9" s="596">
        <v>83.9</v>
      </c>
      <c r="KG9" s="621" t="s">
        <v>756</v>
      </c>
      <c r="KH9" s="596">
        <v>0.6</v>
      </c>
      <c r="KJ9" s="577" t="s">
        <v>756</v>
      </c>
      <c r="KK9" s="610">
        <v>85.7</v>
      </c>
      <c r="KM9" s="663" t="s">
        <v>756</v>
      </c>
      <c r="KN9" s="689">
        <v>90.2</v>
      </c>
      <c r="KP9" s="621" t="s">
        <v>756</v>
      </c>
      <c r="KQ9" s="596">
        <v>1.7</v>
      </c>
      <c r="KS9" s="621" t="s">
        <v>756</v>
      </c>
      <c r="KT9" s="596">
        <v>0.4</v>
      </c>
      <c r="KV9" s="577" t="s">
        <v>756</v>
      </c>
      <c r="KW9" s="596">
        <v>84.9</v>
      </c>
      <c r="KY9" s="621" t="s">
        <v>756</v>
      </c>
      <c r="KZ9" s="596">
        <v>0.7</v>
      </c>
      <c r="LB9" s="577" t="s">
        <v>756</v>
      </c>
      <c r="LC9" s="610">
        <v>87.6</v>
      </c>
      <c r="LE9" s="663" t="s">
        <v>756</v>
      </c>
      <c r="LF9" s="714">
        <v>86.2</v>
      </c>
      <c r="LH9" s="577" t="s">
        <v>756</v>
      </c>
      <c r="LI9" s="596">
        <v>86.6</v>
      </c>
    </row>
    <row r="10" spans="1:321" ht="26.4" x14ac:dyDescent="0.3">
      <c r="A10" s="8" t="s">
        <v>6</v>
      </c>
      <c r="B10" s="15">
        <v>100</v>
      </c>
      <c r="D10" s="20" t="s">
        <v>337</v>
      </c>
      <c r="E10" s="15" t="s">
        <v>371</v>
      </c>
      <c r="G10" s="29" t="s">
        <v>266</v>
      </c>
      <c r="H10" s="32">
        <v>0</v>
      </c>
      <c r="J10" s="37" t="s">
        <v>120</v>
      </c>
      <c r="K10" s="42" t="s">
        <v>371</v>
      </c>
      <c r="M10" s="11" t="s">
        <v>42</v>
      </c>
      <c r="N10" s="15">
        <v>97.688617531617979</v>
      </c>
      <c r="P10" s="29" t="s">
        <v>67</v>
      </c>
      <c r="Q10" s="79">
        <v>0.23952095808383234</v>
      </c>
      <c r="S10" s="8" t="s">
        <v>382</v>
      </c>
      <c r="T10" s="15">
        <v>100</v>
      </c>
      <c r="U10" s="101"/>
      <c r="V10" s="20" t="s">
        <v>337</v>
      </c>
      <c r="W10" s="15" t="s">
        <v>371</v>
      </c>
      <c r="Y10" s="11" t="s">
        <v>11</v>
      </c>
      <c r="Z10" s="15">
        <v>97.8</v>
      </c>
      <c r="AC10" s="109" t="s">
        <v>6</v>
      </c>
      <c r="AD10" s="123">
        <v>100</v>
      </c>
      <c r="AF10" s="149" t="s">
        <v>5</v>
      </c>
      <c r="AG10" s="175" t="s">
        <v>371</v>
      </c>
      <c r="AI10" s="110" t="s">
        <v>74</v>
      </c>
      <c r="AJ10" s="137" t="s">
        <v>371</v>
      </c>
      <c r="AL10" s="110" t="s">
        <v>70</v>
      </c>
      <c r="AM10" s="168" t="s">
        <v>371</v>
      </c>
      <c r="AO10" s="109" t="s">
        <v>11</v>
      </c>
      <c r="AP10" s="146">
        <v>98.3</v>
      </c>
      <c r="AS10" s="149" t="s">
        <v>91</v>
      </c>
      <c r="AT10" s="137">
        <v>99.2</v>
      </c>
      <c r="AX10" s="149" t="s">
        <v>382</v>
      </c>
      <c r="AY10" s="191">
        <v>100</v>
      </c>
      <c r="BA10" s="149" t="s">
        <v>74</v>
      </c>
      <c r="BB10" s="207" t="s">
        <v>371</v>
      </c>
      <c r="BD10" s="110" t="s">
        <v>464</v>
      </c>
      <c r="BE10" s="189" t="s">
        <v>421</v>
      </c>
      <c r="BG10" s="149" t="s">
        <v>91</v>
      </c>
      <c r="BH10" s="209">
        <v>99.4</v>
      </c>
      <c r="BJ10" s="149" t="s">
        <v>99</v>
      </c>
      <c r="BK10" s="233">
        <v>100</v>
      </c>
      <c r="BM10" s="149" t="s">
        <v>309</v>
      </c>
      <c r="BN10" s="239" t="s">
        <v>371</v>
      </c>
      <c r="BP10" s="110" t="s">
        <v>493</v>
      </c>
      <c r="BQ10" s="233">
        <v>100</v>
      </c>
      <c r="BS10" s="149" t="s">
        <v>74</v>
      </c>
      <c r="BT10" s="239" t="s">
        <v>371</v>
      </c>
      <c r="BV10" s="29" t="s">
        <v>5</v>
      </c>
      <c r="BW10" s="263" t="s">
        <v>371</v>
      </c>
      <c r="BY10" s="29" t="s">
        <v>128</v>
      </c>
      <c r="BZ10" s="263" t="s">
        <v>371</v>
      </c>
      <c r="CB10" s="110" t="s">
        <v>514</v>
      </c>
      <c r="CC10" s="209">
        <v>100</v>
      </c>
      <c r="CE10" s="29" t="s">
        <v>318</v>
      </c>
      <c r="CF10" s="281">
        <v>0</v>
      </c>
      <c r="CI10" s="109" t="s">
        <v>49</v>
      </c>
      <c r="CJ10" s="295">
        <v>100</v>
      </c>
      <c r="CL10" s="109" t="s">
        <v>254</v>
      </c>
      <c r="CM10" s="303" t="s">
        <v>371</v>
      </c>
      <c r="CO10" s="109" t="s">
        <v>8</v>
      </c>
      <c r="CP10" s="191">
        <v>99.9</v>
      </c>
      <c r="CS10" s="171" t="s">
        <v>425</v>
      </c>
      <c r="CT10" s="330">
        <v>100</v>
      </c>
      <c r="CW10" s="326" t="s">
        <v>492</v>
      </c>
      <c r="CX10" s="292">
        <v>92.795650203896699</v>
      </c>
      <c r="DB10" s="252" t="s">
        <v>539</v>
      </c>
      <c r="DC10" s="318">
        <v>0</v>
      </c>
      <c r="DI10" s="253" t="s">
        <v>74</v>
      </c>
      <c r="DJ10" s="263" t="s">
        <v>371</v>
      </c>
      <c r="DP10" s="325"/>
      <c r="DQ10" s="329"/>
      <c r="DV10" s="341" t="s">
        <v>558</v>
      </c>
      <c r="DW10" s="342">
        <v>0</v>
      </c>
      <c r="EA10" s="345" t="s">
        <v>425</v>
      </c>
      <c r="EB10" s="352">
        <v>100</v>
      </c>
      <c r="EE10" s="285" t="s">
        <v>492</v>
      </c>
      <c r="EF10" s="292">
        <v>92.528195488721806</v>
      </c>
      <c r="EI10" s="346" t="s">
        <v>46</v>
      </c>
      <c r="EJ10" s="362">
        <v>0</v>
      </c>
      <c r="EM10" s="250" t="s">
        <v>337</v>
      </c>
      <c r="EN10" s="364" t="s">
        <v>371</v>
      </c>
      <c r="ER10" s="292"/>
      <c r="EU10" s="356" t="s">
        <v>579</v>
      </c>
      <c r="EV10" s="365">
        <v>0</v>
      </c>
      <c r="FA10" s="346" t="s">
        <v>5</v>
      </c>
      <c r="FB10" s="383" t="s">
        <v>371</v>
      </c>
      <c r="FD10" s="126"/>
      <c r="FE10" s="381"/>
      <c r="FH10" s="381"/>
      <c r="FK10" s="346" t="s">
        <v>5</v>
      </c>
      <c r="FL10" s="410" t="s">
        <v>371</v>
      </c>
      <c r="FN10" s="412"/>
      <c r="FO10" s="409"/>
      <c r="FQ10" s="355" t="s">
        <v>234</v>
      </c>
      <c r="FR10" s="421">
        <v>0</v>
      </c>
      <c r="FT10" s="361" t="s">
        <v>74</v>
      </c>
      <c r="FU10" s="425" t="s">
        <v>371</v>
      </c>
      <c r="FW10" s="431" t="s">
        <v>404</v>
      </c>
      <c r="FX10" s="417"/>
      <c r="FZ10" s="356" t="s">
        <v>602</v>
      </c>
      <c r="GA10" s="438">
        <v>0</v>
      </c>
      <c r="GD10" s="462" t="s">
        <v>5</v>
      </c>
      <c r="GE10" s="448" t="s">
        <v>371</v>
      </c>
      <c r="GG10" s="462" t="s">
        <v>20</v>
      </c>
      <c r="GH10" s="479">
        <v>100</v>
      </c>
      <c r="GJ10" s="346" t="s">
        <v>224</v>
      </c>
      <c r="GK10" s="421">
        <v>0</v>
      </c>
      <c r="GM10" s="346" t="s">
        <v>337</v>
      </c>
      <c r="GN10" s="484" t="s">
        <v>371</v>
      </c>
      <c r="GP10" s="463" t="s">
        <v>536</v>
      </c>
      <c r="GQ10" s="502">
        <v>100</v>
      </c>
      <c r="GS10" s="346" t="s">
        <v>253</v>
      </c>
      <c r="GT10" s="508">
        <v>0.27114967462039047</v>
      </c>
      <c r="GV10" s="462" t="s">
        <v>5</v>
      </c>
      <c r="GW10" s="521" t="s">
        <v>371</v>
      </c>
      <c r="GY10" s="462" t="s">
        <v>20</v>
      </c>
      <c r="GZ10" s="526">
        <v>100</v>
      </c>
      <c r="HB10" s="535" t="s">
        <v>68</v>
      </c>
      <c r="HC10" s="383">
        <v>100</v>
      </c>
      <c r="HG10" s="462" t="s">
        <v>5</v>
      </c>
      <c r="HH10" s="383" t="s">
        <v>371</v>
      </c>
      <c r="HJ10" s="462" t="s">
        <v>254</v>
      </c>
      <c r="HK10" s="383">
        <v>100</v>
      </c>
      <c r="HM10" s="346" t="s">
        <v>26</v>
      </c>
      <c r="HN10" s="421">
        <v>0</v>
      </c>
      <c r="HP10" s="346" t="s">
        <v>74</v>
      </c>
      <c r="HQ10" s="486" t="s">
        <v>371</v>
      </c>
      <c r="HS10" s="536" t="s">
        <v>645</v>
      </c>
      <c r="HT10" s="384">
        <v>100</v>
      </c>
      <c r="HV10" s="345" t="s">
        <v>652</v>
      </c>
      <c r="HW10" s="544">
        <v>0</v>
      </c>
      <c r="HY10" s="346" t="s">
        <v>26</v>
      </c>
      <c r="HZ10" s="421">
        <v>0</v>
      </c>
      <c r="IB10" s="566" t="s">
        <v>74</v>
      </c>
      <c r="IC10" s="486" t="s">
        <v>371</v>
      </c>
      <c r="IE10" s="346" t="s">
        <v>317</v>
      </c>
      <c r="IF10" s="508">
        <v>0</v>
      </c>
      <c r="IH10" s="576" t="s">
        <v>301</v>
      </c>
      <c r="II10" s="610">
        <v>100</v>
      </c>
      <c r="IK10" s="576" t="s">
        <v>205</v>
      </c>
      <c r="IL10" s="596">
        <v>100</v>
      </c>
      <c r="IN10" s="621" t="s">
        <v>26</v>
      </c>
      <c r="IO10" s="635">
        <v>0</v>
      </c>
      <c r="IQ10" s="621" t="s">
        <v>254</v>
      </c>
      <c r="IR10" s="635" t="s">
        <v>371</v>
      </c>
      <c r="IT10" s="621" t="s">
        <v>124</v>
      </c>
      <c r="IU10" s="652">
        <v>100</v>
      </c>
      <c r="IW10" s="621" t="s">
        <v>5</v>
      </c>
      <c r="IX10" s="635">
        <v>0</v>
      </c>
      <c r="IZ10" s="577" t="s">
        <v>757</v>
      </c>
      <c r="JA10" s="610">
        <v>86</v>
      </c>
      <c r="JC10" s="663" t="s">
        <v>757</v>
      </c>
      <c r="JD10" s="667">
        <v>92</v>
      </c>
      <c r="JF10" s="621" t="s">
        <v>26</v>
      </c>
      <c r="JG10" s="596">
        <v>0</v>
      </c>
      <c r="JI10" s="621" t="s">
        <v>128</v>
      </c>
      <c r="JJ10" s="596" t="s">
        <v>371</v>
      </c>
      <c r="JL10" s="577" t="s">
        <v>757</v>
      </c>
      <c r="JM10" s="596">
        <v>86.2</v>
      </c>
      <c r="JO10" s="621" t="s">
        <v>318</v>
      </c>
      <c r="JP10" s="596">
        <v>0</v>
      </c>
      <c r="JR10" s="577" t="s">
        <v>757</v>
      </c>
      <c r="JS10" s="610">
        <v>86.8</v>
      </c>
      <c r="JU10" s="663" t="s">
        <v>757</v>
      </c>
      <c r="JV10" s="689">
        <v>94.8</v>
      </c>
      <c r="JX10" s="621" t="s">
        <v>757</v>
      </c>
      <c r="JY10" s="596">
        <v>2</v>
      </c>
      <c r="KA10" s="621" t="s">
        <v>757</v>
      </c>
      <c r="KB10" s="596">
        <v>0.5</v>
      </c>
      <c r="KD10" s="577" t="s">
        <v>757</v>
      </c>
      <c r="KE10" s="596">
        <v>85.9</v>
      </c>
      <c r="KG10" s="621" t="s">
        <v>757</v>
      </c>
      <c r="KH10" s="596">
        <v>0.9</v>
      </c>
      <c r="KJ10" s="577" t="s">
        <v>757</v>
      </c>
      <c r="KK10" s="610">
        <v>88.2</v>
      </c>
      <c r="KM10" s="663" t="s">
        <v>757</v>
      </c>
      <c r="KN10" s="689">
        <v>96.3</v>
      </c>
      <c r="KP10" s="621" t="s">
        <v>757</v>
      </c>
      <c r="KQ10" s="596">
        <v>2.9</v>
      </c>
      <c r="KS10" s="621" t="s">
        <v>757</v>
      </c>
      <c r="KT10" s="596">
        <v>2.1</v>
      </c>
      <c r="KV10" s="577" t="s">
        <v>757</v>
      </c>
      <c r="KW10" s="596">
        <v>86.9</v>
      </c>
      <c r="KY10" s="621" t="s">
        <v>757</v>
      </c>
      <c r="KZ10" s="596">
        <v>1</v>
      </c>
      <c r="LB10" s="577" t="s">
        <v>757</v>
      </c>
      <c r="LC10" s="610">
        <v>89.1</v>
      </c>
      <c r="LE10" s="663" t="s">
        <v>757</v>
      </c>
      <c r="LF10" s="714">
        <v>97.2</v>
      </c>
      <c r="LH10" s="577" t="s">
        <v>757</v>
      </c>
      <c r="LI10" s="596">
        <v>87.8</v>
      </c>
    </row>
    <row r="11" spans="1:321" ht="68.400000000000006" x14ac:dyDescent="0.3">
      <c r="A11" s="8" t="s">
        <v>7</v>
      </c>
      <c r="B11" s="15">
        <v>100</v>
      </c>
      <c r="D11" s="20" t="s">
        <v>309</v>
      </c>
      <c r="E11" s="15" t="s">
        <v>371</v>
      </c>
      <c r="G11" s="29" t="s">
        <v>183</v>
      </c>
      <c r="H11" s="32">
        <v>0</v>
      </c>
      <c r="J11" s="37" t="s">
        <v>301</v>
      </c>
      <c r="K11" s="42" t="s">
        <v>371</v>
      </c>
      <c r="M11" s="11" t="s">
        <v>102</v>
      </c>
      <c r="N11" s="15">
        <v>97.5</v>
      </c>
      <c r="P11" s="29" t="s">
        <v>177</v>
      </c>
      <c r="Q11" s="79">
        <v>0.25100401606425704</v>
      </c>
      <c r="S11" s="8" t="s">
        <v>136</v>
      </c>
      <c r="T11" s="15">
        <v>100</v>
      </c>
      <c r="U11" s="101"/>
      <c r="V11" s="20" t="s">
        <v>309</v>
      </c>
      <c r="W11" s="15" t="s">
        <v>371</v>
      </c>
      <c r="Y11" s="11" t="s">
        <v>42</v>
      </c>
      <c r="Z11" s="15">
        <v>97.8</v>
      </c>
      <c r="AC11" s="109" t="s">
        <v>19</v>
      </c>
      <c r="AD11" s="123">
        <v>100</v>
      </c>
      <c r="AF11" s="149" t="s">
        <v>382</v>
      </c>
      <c r="AG11" s="137">
        <v>100</v>
      </c>
      <c r="AI11" s="110" t="s">
        <v>337</v>
      </c>
      <c r="AJ11" s="137" t="s">
        <v>371</v>
      </c>
      <c r="AL11" s="109" t="s">
        <v>128</v>
      </c>
      <c r="AM11" s="146" t="s">
        <v>371</v>
      </c>
      <c r="AO11" s="109" t="s">
        <v>42</v>
      </c>
      <c r="AP11" s="146">
        <v>97.7</v>
      </c>
      <c r="AS11" s="149" t="s">
        <v>11</v>
      </c>
      <c r="AT11" s="137">
        <v>99.2</v>
      </c>
      <c r="AX11" s="149" t="s">
        <v>136</v>
      </c>
      <c r="AY11" s="191">
        <v>100</v>
      </c>
      <c r="BA11" s="149" t="s">
        <v>337</v>
      </c>
      <c r="BB11" s="207" t="s">
        <v>371</v>
      </c>
      <c r="BD11" s="149" t="s">
        <v>9</v>
      </c>
      <c r="BE11" s="191">
        <v>99.6</v>
      </c>
      <c r="BG11" s="149" t="s">
        <v>8</v>
      </c>
      <c r="BH11" s="209">
        <v>99</v>
      </c>
      <c r="BJ11" s="149" t="s">
        <v>302</v>
      </c>
      <c r="BK11" s="233">
        <v>100</v>
      </c>
      <c r="BM11" s="149" t="s">
        <v>94</v>
      </c>
      <c r="BN11" s="239" t="s">
        <v>371</v>
      </c>
      <c r="BP11" s="149" t="s">
        <v>382</v>
      </c>
      <c r="BQ11" s="233">
        <v>100</v>
      </c>
      <c r="BS11" s="149" t="s">
        <v>337</v>
      </c>
      <c r="BT11" s="239" t="s">
        <v>371</v>
      </c>
      <c r="BV11" s="29" t="s">
        <v>26</v>
      </c>
      <c r="BW11" s="263">
        <v>0</v>
      </c>
      <c r="BY11" s="253" t="s">
        <v>74</v>
      </c>
      <c r="BZ11" s="263" t="s">
        <v>371</v>
      </c>
      <c r="CB11" s="149" t="s">
        <v>11</v>
      </c>
      <c r="CC11" s="209">
        <v>99.6</v>
      </c>
      <c r="CE11" s="29" t="s">
        <v>5</v>
      </c>
      <c r="CF11" s="281">
        <v>0</v>
      </c>
      <c r="CI11" s="109" t="s">
        <v>99</v>
      </c>
      <c r="CJ11" s="295">
        <v>100</v>
      </c>
      <c r="CL11" s="109" t="s">
        <v>74</v>
      </c>
      <c r="CM11" s="303" t="s">
        <v>371</v>
      </c>
      <c r="CO11" s="109" t="s">
        <v>11</v>
      </c>
      <c r="CP11" s="191">
        <v>99.9</v>
      </c>
      <c r="CS11" s="149" t="s">
        <v>49</v>
      </c>
      <c r="CT11" s="331">
        <v>100</v>
      </c>
      <c r="CW11" s="286"/>
      <c r="CX11" s="329"/>
      <c r="DB11" s="253" t="s">
        <v>26</v>
      </c>
      <c r="DC11" s="263">
        <v>0</v>
      </c>
      <c r="DI11" s="253" t="s">
        <v>337</v>
      </c>
      <c r="DJ11" s="263" t="s">
        <v>371</v>
      </c>
      <c r="DP11" s="110" t="s">
        <v>536</v>
      </c>
      <c r="DQ11" s="168">
        <v>100</v>
      </c>
      <c r="DV11" s="253" t="s">
        <v>169</v>
      </c>
      <c r="DW11" s="281">
        <v>0</v>
      </c>
      <c r="EA11" s="346" t="s">
        <v>49</v>
      </c>
      <c r="EB11" s="353">
        <v>100</v>
      </c>
      <c r="EE11" s="126"/>
      <c r="EF11" s="292"/>
      <c r="EI11" s="346" t="s">
        <v>169</v>
      </c>
      <c r="EJ11" s="362">
        <v>0</v>
      </c>
      <c r="EM11" s="250" t="s">
        <v>309</v>
      </c>
      <c r="EN11" s="364" t="s">
        <v>371</v>
      </c>
      <c r="EQ11" s="346" t="s">
        <v>8</v>
      </c>
      <c r="ER11" s="303">
        <v>100</v>
      </c>
      <c r="EU11" s="346" t="s">
        <v>169</v>
      </c>
      <c r="EV11" s="378">
        <v>0</v>
      </c>
      <c r="FA11" s="356" t="s">
        <v>425</v>
      </c>
      <c r="FB11" s="384">
        <v>100</v>
      </c>
      <c r="FD11" s="355" t="s">
        <v>128</v>
      </c>
      <c r="FE11" s="390" t="s">
        <v>371</v>
      </c>
      <c r="FG11" s="356" t="s">
        <v>536</v>
      </c>
      <c r="FH11" s="398">
        <v>100</v>
      </c>
      <c r="FK11" s="356" t="s">
        <v>425</v>
      </c>
      <c r="FL11" s="384">
        <v>100</v>
      </c>
      <c r="FN11" s="355" t="s">
        <v>128</v>
      </c>
      <c r="FO11" s="418" t="s">
        <v>371</v>
      </c>
      <c r="FQ11" s="355" t="s">
        <v>20</v>
      </c>
      <c r="FR11" s="421">
        <v>0</v>
      </c>
      <c r="FT11" s="361" t="s">
        <v>337</v>
      </c>
      <c r="FU11" s="425" t="s">
        <v>371</v>
      </c>
      <c r="FW11" s="356" t="s">
        <v>600</v>
      </c>
      <c r="FX11" s="384">
        <v>100</v>
      </c>
      <c r="FZ11" s="346" t="s">
        <v>169</v>
      </c>
      <c r="GA11" s="437">
        <v>0</v>
      </c>
      <c r="GD11" s="462" t="s">
        <v>253</v>
      </c>
      <c r="GE11" s="448">
        <v>100</v>
      </c>
      <c r="GG11" s="462" t="s">
        <v>254</v>
      </c>
      <c r="GH11" s="479">
        <v>100</v>
      </c>
      <c r="GJ11" s="346" t="s">
        <v>75</v>
      </c>
      <c r="GK11" s="421">
        <v>0</v>
      </c>
      <c r="GM11" s="346" t="s">
        <v>309</v>
      </c>
      <c r="GN11" s="484" t="s">
        <v>371</v>
      </c>
      <c r="GP11" s="462" t="s">
        <v>11</v>
      </c>
      <c r="GQ11" s="503">
        <v>100</v>
      </c>
      <c r="GS11" s="346" t="s">
        <v>305</v>
      </c>
      <c r="GT11" s="508">
        <v>1.1247443762781186</v>
      </c>
      <c r="GV11" s="462" t="s">
        <v>155</v>
      </c>
      <c r="GW11" s="479">
        <v>100</v>
      </c>
      <c r="GY11" s="462" t="s">
        <v>254</v>
      </c>
      <c r="GZ11" s="526">
        <v>100</v>
      </c>
      <c r="HB11" s="536" t="s">
        <v>643</v>
      </c>
      <c r="HC11" s="384">
        <v>100</v>
      </c>
      <c r="HG11" s="462" t="s">
        <v>155</v>
      </c>
      <c r="HH11" s="383">
        <v>100</v>
      </c>
      <c r="HJ11" s="462" t="s">
        <v>183</v>
      </c>
      <c r="HK11" s="383">
        <v>100</v>
      </c>
      <c r="HM11" s="346" t="s">
        <v>234</v>
      </c>
      <c r="HN11" s="421">
        <v>0</v>
      </c>
      <c r="HP11" s="346" t="s">
        <v>337</v>
      </c>
      <c r="HQ11" s="486" t="s">
        <v>371</v>
      </c>
      <c r="HS11" s="535" t="s">
        <v>68</v>
      </c>
      <c r="HT11" s="383">
        <v>100</v>
      </c>
      <c r="HV11" s="346" t="s">
        <v>169</v>
      </c>
      <c r="HW11" s="508">
        <v>0</v>
      </c>
      <c r="HY11" s="346" t="s">
        <v>253</v>
      </c>
      <c r="HZ11" s="421">
        <v>0</v>
      </c>
      <c r="IB11" s="566" t="s">
        <v>337</v>
      </c>
      <c r="IC11" s="486" t="s">
        <v>371</v>
      </c>
      <c r="IE11" s="356" t="s">
        <v>645</v>
      </c>
      <c r="IF11" s="384">
        <v>0</v>
      </c>
      <c r="IH11" s="576" t="s">
        <v>229</v>
      </c>
      <c r="II11" s="610">
        <v>100</v>
      </c>
      <c r="IK11" s="576" t="s">
        <v>96</v>
      </c>
      <c r="IL11" s="596">
        <v>100</v>
      </c>
      <c r="IN11" s="621" t="s">
        <v>81</v>
      </c>
      <c r="IO11" s="635">
        <v>0</v>
      </c>
      <c r="IQ11" s="621" t="s">
        <v>74</v>
      </c>
      <c r="IR11" s="635" t="s">
        <v>371</v>
      </c>
      <c r="IT11" s="621" t="s">
        <v>172</v>
      </c>
      <c r="IU11" s="652">
        <v>99.9</v>
      </c>
      <c r="IW11" s="622" t="s">
        <v>681</v>
      </c>
      <c r="IX11" s="598">
        <v>0</v>
      </c>
      <c r="IZ11" s="577" t="s">
        <v>758</v>
      </c>
      <c r="JA11" s="610">
        <v>90.8</v>
      </c>
      <c r="JC11" s="663" t="s">
        <v>758</v>
      </c>
      <c r="JD11" s="666">
        <v>85.7</v>
      </c>
      <c r="JF11" s="621" t="s">
        <v>280</v>
      </c>
      <c r="JG11" s="596">
        <v>0</v>
      </c>
      <c r="JI11" s="621" t="s">
        <v>254</v>
      </c>
      <c r="JJ11" s="596" t="s">
        <v>371</v>
      </c>
      <c r="JL11" s="577" t="s">
        <v>758</v>
      </c>
      <c r="JM11" s="596">
        <v>87</v>
      </c>
      <c r="JO11" s="622" t="s">
        <v>645</v>
      </c>
      <c r="JP11" s="598">
        <v>0</v>
      </c>
      <c r="JR11" s="577" t="s">
        <v>758</v>
      </c>
      <c r="JS11" s="610">
        <v>91.1</v>
      </c>
      <c r="JU11" s="663" t="s">
        <v>758</v>
      </c>
      <c r="JV11" s="689">
        <v>80</v>
      </c>
      <c r="JX11" s="621" t="s">
        <v>758</v>
      </c>
      <c r="JY11" s="596">
        <v>1.9</v>
      </c>
      <c r="KA11" s="621" t="s">
        <v>758</v>
      </c>
      <c r="KB11" s="596">
        <v>0</v>
      </c>
      <c r="KD11" s="577" t="s">
        <v>758</v>
      </c>
      <c r="KE11" s="596">
        <v>86.9</v>
      </c>
      <c r="KG11" s="621" t="s">
        <v>758</v>
      </c>
      <c r="KH11" s="596">
        <v>1.5</v>
      </c>
      <c r="KJ11" s="577" t="s">
        <v>758</v>
      </c>
      <c r="KK11" s="610">
        <v>92.1</v>
      </c>
      <c r="KM11" s="663" t="s">
        <v>758</v>
      </c>
      <c r="KN11" s="689">
        <v>80</v>
      </c>
      <c r="KP11" s="621" t="s">
        <v>758</v>
      </c>
      <c r="KQ11" s="596">
        <v>2</v>
      </c>
      <c r="KS11" s="621" t="s">
        <v>758</v>
      </c>
      <c r="KT11" s="596">
        <v>0</v>
      </c>
      <c r="KV11" s="577" t="s">
        <v>758</v>
      </c>
      <c r="KW11" s="596">
        <v>87.6</v>
      </c>
      <c r="KY11" s="621" t="s">
        <v>758</v>
      </c>
      <c r="KZ11" s="596">
        <v>1.5</v>
      </c>
      <c r="LB11" s="577" t="s">
        <v>758</v>
      </c>
      <c r="LC11" s="610">
        <v>93.1</v>
      </c>
      <c r="LE11" s="663" t="s">
        <v>758</v>
      </c>
      <c r="LF11" s="714">
        <v>85.7</v>
      </c>
      <c r="LH11" s="577" t="s">
        <v>758</v>
      </c>
      <c r="LI11" s="596">
        <v>88.2</v>
      </c>
    </row>
    <row r="12" spans="1:321" ht="52.8" x14ac:dyDescent="0.3">
      <c r="A12" s="8" t="s">
        <v>8</v>
      </c>
      <c r="B12" s="15">
        <v>100</v>
      </c>
      <c r="D12" s="20" t="s">
        <v>94</v>
      </c>
      <c r="E12" s="15" t="s">
        <v>371</v>
      </c>
      <c r="G12" s="29" t="s">
        <v>74</v>
      </c>
      <c r="H12" s="32">
        <v>0</v>
      </c>
      <c r="J12" s="37" t="s">
        <v>264</v>
      </c>
      <c r="K12" s="42" t="s">
        <v>371</v>
      </c>
      <c r="M12" s="11" t="s">
        <v>11</v>
      </c>
      <c r="N12" s="15">
        <v>96.789989118607181</v>
      </c>
      <c r="P12" s="29" t="s">
        <v>309</v>
      </c>
      <c r="Q12" s="79">
        <v>0.2607561929595828</v>
      </c>
      <c r="S12" s="8" t="s">
        <v>6</v>
      </c>
      <c r="T12" s="15">
        <v>100</v>
      </c>
      <c r="U12" s="101"/>
      <c r="V12" s="20" t="s">
        <v>94</v>
      </c>
      <c r="W12" s="15" t="s">
        <v>371</v>
      </c>
      <c r="Y12" s="11" t="s">
        <v>102</v>
      </c>
      <c r="Z12" s="15">
        <v>97.7</v>
      </c>
      <c r="AC12" s="109" t="s">
        <v>30</v>
      </c>
      <c r="AD12" s="123">
        <v>100</v>
      </c>
      <c r="AF12" s="149" t="s">
        <v>136</v>
      </c>
      <c r="AG12" s="137">
        <v>100</v>
      </c>
      <c r="AI12" s="110" t="s">
        <v>309</v>
      </c>
      <c r="AJ12" s="137" t="s">
        <v>371</v>
      </c>
      <c r="AL12" s="109" t="s">
        <v>74</v>
      </c>
      <c r="AM12" s="146" t="s">
        <v>371</v>
      </c>
      <c r="AO12" s="109" t="s">
        <v>102</v>
      </c>
      <c r="AP12" s="146">
        <v>97.5</v>
      </c>
      <c r="AS12" s="149" t="s">
        <v>82</v>
      </c>
      <c r="AT12" s="137">
        <v>98.4</v>
      </c>
      <c r="AX12" s="149" t="s">
        <v>6</v>
      </c>
      <c r="AY12" s="191">
        <v>100</v>
      </c>
      <c r="BA12" s="149" t="s">
        <v>309</v>
      </c>
      <c r="BB12" s="207" t="s">
        <v>371</v>
      </c>
      <c r="BD12" s="149" t="s">
        <v>11</v>
      </c>
      <c r="BE12" s="191">
        <v>99.4</v>
      </c>
      <c r="BG12" s="149" t="s">
        <v>82</v>
      </c>
      <c r="BH12" s="209">
        <v>98.9</v>
      </c>
      <c r="BJ12" s="149" t="s">
        <v>136</v>
      </c>
      <c r="BK12" s="233">
        <v>100</v>
      </c>
      <c r="BM12" s="149" t="s">
        <v>120</v>
      </c>
      <c r="BN12" s="239" t="s">
        <v>371</v>
      </c>
      <c r="BP12" s="149" t="s">
        <v>99</v>
      </c>
      <c r="BQ12" s="233">
        <v>100</v>
      </c>
      <c r="BS12" s="149" t="s">
        <v>309</v>
      </c>
      <c r="BT12" s="239" t="s">
        <v>371</v>
      </c>
      <c r="BV12" s="29" t="s">
        <v>234</v>
      </c>
      <c r="BW12" s="263">
        <v>0</v>
      </c>
      <c r="BY12" s="29" t="s">
        <v>337</v>
      </c>
      <c r="BZ12" s="263" t="s">
        <v>371</v>
      </c>
      <c r="CB12" s="149" t="s">
        <v>8</v>
      </c>
      <c r="CC12" s="209">
        <v>99.5</v>
      </c>
      <c r="CE12" s="252" t="s">
        <v>521</v>
      </c>
      <c r="CF12" s="281">
        <v>0</v>
      </c>
      <c r="CI12" s="109" t="s">
        <v>82</v>
      </c>
      <c r="CJ12" s="295">
        <v>100</v>
      </c>
      <c r="CL12" s="109" t="s">
        <v>337</v>
      </c>
      <c r="CM12" s="303" t="s">
        <v>371</v>
      </c>
      <c r="CO12" s="109" t="s">
        <v>172</v>
      </c>
      <c r="CP12" s="191">
        <v>99.8</v>
      </c>
      <c r="CS12" s="149" t="s">
        <v>99</v>
      </c>
      <c r="CT12" s="331">
        <v>100</v>
      </c>
      <c r="CW12" s="109" t="s">
        <v>128</v>
      </c>
      <c r="CX12" s="331" t="s">
        <v>371</v>
      </c>
      <c r="DB12" s="253" t="s">
        <v>234</v>
      </c>
      <c r="DC12" s="263">
        <v>0</v>
      </c>
      <c r="DI12" s="253" t="s">
        <v>309</v>
      </c>
      <c r="DJ12" s="263" t="s">
        <v>371</v>
      </c>
      <c r="DP12" s="149" t="s">
        <v>8</v>
      </c>
      <c r="DQ12" s="331">
        <v>99.9</v>
      </c>
      <c r="DV12" s="253" t="s">
        <v>67</v>
      </c>
      <c r="DW12" s="281">
        <v>0</v>
      </c>
      <c r="EA12" s="346" t="s">
        <v>99</v>
      </c>
      <c r="EB12" s="353">
        <v>100</v>
      </c>
      <c r="EE12" s="355" t="s">
        <v>128</v>
      </c>
      <c r="EF12" s="358" t="s">
        <v>371</v>
      </c>
      <c r="EI12" s="346" t="s">
        <v>6</v>
      </c>
      <c r="EJ12" s="362">
        <v>0</v>
      </c>
      <c r="EM12" s="250" t="s">
        <v>94</v>
      </c>
      <c r="EN12" s="364" t="s">
        <v>371</v>
      </c>
      <c r="EQ12" s="345" t="s">
        <v>536</v>
      </c>
      <c r="ER12" s="371">
        <v>100</v>
      </c>
      <c r="EU12" s="346" t="s">
        <v>143</v>
      </c>
      <c r="EV12" s="378">
        <v>0</v>
      </c>
      <c r="FA12" s="346" t="s">
        <v>99</v>
      </c>
      <c r="FB12" s="383">
        <v>100</v>
      </c>
      <c r="FD12" s="355" t="s">
        <v>74</v>
      </c>
      <c r="FE12" s="390" t="s">
        <v>371</v>
      </c>
      <c r="FG12" s="346" t="s">
        <v>11</v>
      </c>
      <c r="FH12" s="381">
        <v>100</v>
      </c>
      <c r="FK12" s="346" t="s">
        <v>99</v>
      </c>
      <c r="FL12" s="410">
        <v>100</v>
      </c>
      <c r="FN12" s="355" t="s">
        <v>74</v>
      </c>
      <c r="FO12" s="418" t="s">
        <v>371</v>
      </c>
      <c r="FQ12" s="355" t="s">
        <v>224</v>
      </c>
      <c r="FR12" s="421">
        <v>0</v>
      </c>
      <c r="FT12" s="361" t="s">
        <v>309</v>
      </c>
      <c r="FU12" s="425" t="s">
        <v>371</v>
      </c>
      <c r="FW12" s="346" t="s">
        <v>11</v>
      </c>
      <c r="FX12" s="410">
        <v>100</v>
      </c>
      <c r="FZ12" s="346" t="s">
        <v>67</v>
      </c>
      <c r="GA12" s="437">
        <v>0</v>
      </c>
      <c r="GD12" s="462" t="s">
        <v>155</v>
      </c>
      <c r="GE12" s="448">
        <v>100</v>
      </c>
      <c r="GG12" s="462" t="s">
        <v>205</v>
      </c>
      <c r="GH12" s="479">
        <v>100</v>
      </c>
      <c r="GJ12" s="346" t="s">
        <v>337</v>
      </c>
      <c r="GK12" s="421">
        <v>0</v>
      </c>
      <c r="GM12" s="346" t="s">
        <v>94</v>
      </c>
      <c r="GN12" s="484" t="s">
        <v>371</v>
      </c>
      <c r="GP12" s="462" t="s">
        <v>8</v>
      </c>
      <c r="GQ12" s="503">
        <v>99.9</v>
      </c>
      <c r="GS12" s="346" t="s">
        <v>295</v>
      </c>
      <c r="GT12" s="508">
        <v>1.0266940451745379</v>
      </c>
      <c r="GV12" s="462" t="s">
        <v>8</v>
      </c>
      <c r="GW12" s="479">
        <v>100</v>
      </c>
      <c r="GY12" s="462" t="s">
        <v>205</v>
      </c>
      <c r="GZ12" s="526">
        <v>100</v>
      </c>
      <c r="HB12" s="535" t="s">
        <v>11</v>
      </c>
      <c r="HC12" s="383">
        <v>100</v>
      </c>
      <c r="HG12" s="462" t="s">
        <v>8</v>
      </c>
      <c r="HH12" s="383">
        <v>100</v>
      </c>
      <c r="HJ12" s="462" t="s">
        <v>205</v>
      </c>
      <c r="HK12" s="383">
        <v>100</v>
      </c>
      <c r="HM12" s="346" t="s">
        <v>253</v>
      </c>
      <c r="HN12" s="421">
        <v>0</v>
      </c>
      <c r="HP12" s="346" t="s">
        <v>309</v>
      </c>
      <c r="HQ12" s="486" t="s">
        <v>371</v>
      </c>
      <c r="HS12" s="536" t="s">
        <v>643</v>
      </c>
      <c r="HT12" s="384">
        <v>100</v>
      </c>
      <c r="HV12" s="345" t="s">
        <v>643</v>
      </c>
      <c r="HW12" s="544">
        <v>0</v>
      </c>
      <c r="HY12" s="346" t="s">
        <v>312</v>
      </c>
      <c r="HZ12" s="421">
        <v>0</v>
      </c>
      <c r="IB12" s="566" t="s">
        <v>309</v>
      </c>
      <c r="IC12" s="486" t="s">
        <v>371</v>
      </c>
      <c r="IE12" s="346" t="s">
        <v>5</v>
      </c>
      <c r="IF12" s="508">
        <v>0</v>
      </c>
      <c r="IH12" s="576" t="s">
        <v>8</v>
      </c>
      <c r="II12" s="610">
        <v>100</v>
      </c>
      <c r="IK12" s="576" t="s">
        <v>306</v>
      </c>
      <c r="IL12" s="596">
        <v>100</v>
      </c>
      <c r="IN12" s="621" t="s">
        <v>266</v>
      </c>
      <c r="IO12" s="635">
        <v>0</v>
      </c>
      <c r="IQ12" s="621" t="s">
        <v>337</v>
      </c>
      <c r="IR12" s="635" t="s">
        <v>371</v>
      </c>
      <c r="IT12" s="621" t="s">
        <v>19</v>
      </c>
      <c r="IU12" s="652">
        <v>99.8</v>
      </c>
      <c r="IW12" s="621" t="s">
        <v>37</v>
      </c>
      <c r="IX12" s="635">
        <v>0</v>
      </c>
      <c r="IZ12" s="577" t="s">
        <v>759</v>
      </c>
      <c r="JA12" s="610">
        <v>84.1</v>
      </c>
      <c r="JC12" s="663" t="s">
        <v>759</v>
      </c>
      <c r="JD12" s="666">
        <v>92.6</v>
      </c>
      <c r="JF12" s="621" t="s">
        <v>20</v>
      </c>
      <c r="JG12" s="596">
        <v>0</v>
      </c>
      <c r="JI12" s="621" t="s">
        <v>74</v>
      </c>
      <c r="JJ12" s="596" t="s">
        <v>371</v>
      </c>
      <c r="JL12" s="577" t="s">
        <v>759</v>
      </c>
      <c r="JM12" s="596">
        <v>81.3</v>
      </c>
      <c r="JO12" s="621" t="s">
        <v>5</v>
      </c>
      <c r="JP12" s="596">
        <v>0</v>
      </c>
      <c r="JR12" s="577" t="s">
        <v>759</v>
      </c>
      <c r="JS12" s="610">
        <v>83.3</v>
      </c>
      <c r="JU12" s="663" t="s">
        <v>759</v>
      </c>
      <c r="JV12" s="689">
        <v>96.7</v>
      </c>
      <c r="JX12" s="621" t="s">
        <v>759</v>
      </c>
      <c r="JY12" s="596">
        <v>1.2</v>
      </c>
      <c r="KA12" s="621" t="s">
        <v>759</v>
      </c>
      <c r="KB12" s="596">
        <v>0</v>
      </c>
      <c r="KD12" s="577" t="s">
        <v>759</v>
      </c>
      <c r="KE12" s="596">
        <v>81.5</v>
      </c>
      <c r="KG12" s="621" t="s">
        <v>759</v>
      </c>
      <c r="KH12" s="596">
        <v>0.7</v>
      </c>
      <c r="KJ12" s="577" t="s">
        <v>759</v>
      </c>
      <c r="KK12" s="610">
        <v>88</v>
      </c>
      <c r="KM12" s="663" t="s">
        <v>759</v>
      </c>
      <c r="KN12" s="689">
        <v>96.7</v>
      </c>
      <c r="KP12" s="621" t="s">
        <v>759</v>
      </c>
      <c r="KQ12" s="596">
        <v>2.7</v>
      </c>
      <c r="KS12" s="621" t="s">
        <v>759</v>
      </c>
      <c r="KT12" s="596">
        <v>0</v>
      </c>
      <c r="KV12" s="577" t="s">
        <v>759</v>
      </c>
      <c r="KW12" s="596">
        <v>83.8</v>
      </c>
      <c r="KY12" s="621" t="s">
        <v>759</v>
      </c>
      <c r="KZ12" s="596">
        <v>0.8</v>
      </c>
      <c r="LB12" s="577" t="s">
        <v>759</v>
      </c>
      <c r="LC12" s="610">
        <v>90</v>
      </c>
      <c r="LE12" s="663" t="s">
        <v>759</v>
      </c>
      <c r="LF12" s="714">
        <v>95.5</v>
      </c>
      <c r="LH12" s="577" t="s">
        <v>759</v>
      </c>
      <c r="LI12" s="596">
        <v>87.3</v>
      </c>
    </row>
    <row r="13" spans="1:321" ht="39.6" x14ac:dyDescent="0.3">
      <c r="A13" s="8" t="s">
        <v>9</v>
      </c>
      <c r="B13" s="15">
        <v>100</v>
      </c>
      <c r="D13" s="20" t="s">
        <v>120</v>
      </c>
      <c r="E13" s="15" t="s">
        <v>371</v>
      </c>
      <c r="G13" s="29" t="s">
        <v>337</v>
      </c>
      <c r="H13" s="32">
        <v>0</v>
      </c>
      <c r="J13" s="37" t="s">
        <v>306</v>
      </c>
      <c r="K13" s="42" t="s">
        <v>371</v>
      </c>
      <c r="M13" s="11" t="s">
        <v>7</v>
      </c>
      <c r="N13" s="15">
        <v>96.700372538584361</v>
      </c>
      <c r="P13" s="29" t="s">
        <v>317</v>
      </c>
      <c r="Q13" s="79">
        <v>0.27816411682892905</v>
      </c>
      <c r="S13" s="8" t="s">
        <v>19</v>
      </c>
      <c r="T13" s="15">
        <v>100</v>
      </c>
      <c r="U13" s="101"/>
      <c r="V13" s="20" t="s">
        <v>120</v>
      </c>
      <c r="W13" s="15" t="s">
        <v>371</v>
      </c>
      <c r="Y13" s="11" t="s">
        <v>82</v>
      </c>
      <c r="Z13" s="15">
        <v>96.6</v>
      </c>
      <c r="AC13" s="109" t="s">
        <v>375</v>
      </c>
      <c r="AD13" s="123">
        <v>100</v>
      </c>
      <c r="AF13" s="149" t="s">
        <v>6</v>
      </c>
      <c r="AG13" s="137">
        <v>100</v>
      </c>
      <c r="AI13" s="110" t="s">
        <v>94</v>
      </c>
      <c r="AJ13" s="137" t="s">
        <v>371</v>
      </c>
      <c r="AL13" s="109" t="s">
        <v>337</v>
      </c>
      <c r="AM13" s="146" t="s">
        <v>371</v>
      </c>
      <c r="AO13" s="109" t="s">
        <v>82</v>
      </c>
      <c r="AP13" s="146">
        <v>97.4</v>
      </c>
      <c r="AS13" s="149" t="s">
        <v>42</v>
      </c>
      <c r="AT13" s="137">
        <v>97.4</v>
      </c>
      <c r="AX13" s="149" t="s">
        <v>19</v>
      </c>
      <c r="AY13" s="191">
        <v>100</v>
      </c>
      <c r="BA13" s="149" t="s">
        <v>94</v>
      </c>
      <c r="BB13" s="207" t="s">
        <v>371</v>
      </c>
      <c r="BD13" s="149" t="s">
        <v>91</v>
      </c>
      <c r="BE13" s="191">
        <v>99.3</v>
      </c>
      <c r="BG13" s="149" t="s">
        <v>185</v>
      </c>
      <c r="BH13" s="209">
        <v>98.6</v>
      </c>
      <c r="BJ13" s="149" t="s">
        <v>6</v>
      </c>
      <c r="BK13" s="233">
        <v>100</v>
      </c>
      <c r="BM13" s="149" t="s">
        <v>301</v>
      </c>
      <c r="BN13" s="239" t="s">
        <v>371</v>
      </c>
      <c r="BP13" s="149" t="s">
        <v>82</v>
      </c>
      <c r="BQ13" s="233">
        <v>100</v>
      </c>
      <c r="BS13" s="149" t="s">
        <v>94</v>
      </c>
      <c r="BT13" s="239" t="s">
        <v>371</v>
      </c>
      <c r="BV13" s="253" t="s">
        <v>268</v>
      </c>
      <c r="BW13" s="263">
        <v>0</v>
      </c>
      <c r="BY13" s="29" t="s">
        <v>309</v>
      </c>
      <c r="BZ13" s="263" t="s">
        <v>371</v>
      </c>
      <c r="CB13" s="149" t="s">
        <v>9</v>
      </c>
      <c r="CC13" s="209">
        <v>99.5</v>
      </c>
      <c r="CE13" s="29" t="s">
        <v>169</v>
      </c>
      <c r="CF13" s="281">
        <v>0</v>
      </c>
      <c r="CI13" s="109" t="s">
        <v>302</v>
      </c>
      <c r="CJ13" s="295">
        <v>100</v>
      </c>
      <c r="CL13" s="109" t="s">
        <v>309</v>
      </c>
      <c r="CM13" s="303" t="s">
        <v>371</v>
      </c>
      <c r="CO13" s="109" t="s">
        <v>9</v>
      </c>
      <c r="CP13" s="191">
        <v>99.6</v>
      </c>
      <c r="CS13" s="149" t="s">
        <v>82</v>
      </c>
      <c r="CT13" s="331">
        <v>100</v>
      </c>
      <c r="CW13" s="109" t="s">
        <v>74</v>
      </c>
      <c r="CX13" s="331" t="s">
        <v>371</v>
      </c>
      <c r="DB13" s="253" t="s">
        <v>81</v>
      </c>
      <c r="DC13" s="263">
        <v>0</v>
      </c>
      <c r="DI13" s="253" t="s">
        <v>94</v>
      </c>
      <c r="DJ13" s="263" t="s">
        <v>371</v>
      </c>
      <c r="DP13" s="149" t="s">
        <v>11</v>
      </c>
      <c r="DQ13" s="331">
        <v>99.9</v>
      </c>
      <c r="DV13" s="253" t="s">
        <v>143</v>
      </c>
      <c r="DW13" s="281">
        <v>0</v>
      </c>
      <c r="EA13" s="346" t="s">
        <v>82</v>
      </c>
      <c r="EB13" s="353">
        <v>100</v>
      </c>
      <c r="EE13" s="355" t="s">
        <v>74</v>
      </c>
      <c r="EF13" s="358" t="s">
        <v>371</v>
      </c>
      <c r="EI13" s="346" t="s">
        <v>34</v>
      </c>
      <c r="EJ13" s="362">
        <v>0</v>
      </c>
      <c r="EM13" s="250" t="s">
        <v>120</v>
      </c>
      <c r="EN13" s="364" t="s">
        <v>371</v>
      </c>
      <c r="EQ13" s="346" t="s">
        <v>11</v>
      </c>
      <c r="ER13" s="303">
        <v>99.9</v>
      </c>
      <c r="EU13" s="346" t="s">
        <v>67</v>
      </c>
      <c r="EV13" s="378">
        <v>0</v>
      </c>
      <c r="FA13" s="346" t="s">
        <v>82</v>
      </c>
      <c r="FB13" s="383">
        <v>100</v>
      </c>
      <c r="FD13" s="355" t="s">
        <v>337</v>
      </c>
      <c r="FE13" s="390" t="s">
        <v>371</v>
      </c>
      <c r="FG13" s="346" t="s">
        <v>8</v>
      </c>
      <c r="FH13" s="381">
        <v>99.9</v>
      </c>
      <c r="FK13" s="346" t="s">
        <v>25</v>
      </c>
      <c r="FL13" s="410">
        <v>100</v>
      </c>
      <c r="FN13" s="355" t="s">
        <v>337</v>
      </c>
      <c r="FO13" s="418" t="s">
        <v>371</v>
      </c>
      <c r="FQ13" s="355" t="s">
        <v>75</v>
      </c>
      <c r="FR13" s="421">
        <v>0</v>
      </c>
      <c r="FT13" s="361" t="s">
        <v>94</v>
      </c>
      <c r="FU13" s="425" t="s">
        <v>371</v>
      </c>
      <c r="FW13" s="346" t="s">
        <v>8</v>
      </c>
      <c r="FX13" s="410">
        <v>99.9</v>
      </c>
      <c r="FZ13" s="346" t="s">
        <v>52</v>
      </c>
      <c r="GA13" s="437">
        <v>0.1</v>
      </c>
      <c r="GD13" s="462" t="s">
        <v>8</v>
      </c>
      <c r="GE13" s="448">
        <v>100</v>
      </c>
      <c r="GG13" s="462" t="s">
        <v>141</v>
      </c>
      <c r="GH13" s="479">
        <v>100</v>
      </c>
      <c r="GJ13" s="346" t="s">
        <v>309</v>
      </c>
      <c r="GK13" s="421">
        <v>0</v>
      </c>
      <c r="GM13" s="346" t="s">
        <v>120</v>
      </c>
      <c r="GN13" s="484" t="s">
        <v>371</v>
      </c>
      <c r="GP13" s="462" t="s">
        <v>68</v>
      </c>
      <c r="GQ13" s="503">
        <v>99.9</v>
      </c>
      <c r="GS13" s="346" t="s">
        <v>312</v>
      </c>
      <c r="GT13" s="508">
        <v>0.49931911030413073</v>
      </c>
      <c r="GV13" s="462" t="s">
        <v>181</v>
      </c>
      <c r="GW13" s="479">
        <v>100</v>
      </c>
      <c r="GY13" s="462" t="s">
        <v>141</v>
      </c>
      <c r="GZ13" s="526">
        <v>100</v>
      </c>
      <c r="HB13" s="535" t="s">
        <v>172</v>
      </c>
      <c r="HC13" s="383">
        <v>100</v>
      </c>
      <c r="HG13" s="462" t="s">
        <v>181</v>
      </c>
      <c r="HH13" s="383">
        <v>100</v>
      </c>
      <c r="HJ13" s="462" t="s">
        <v>141</v>
      </c>
      <c r="HK13" s="383">
        <v>100</v>
      </c>
      <c r="HM13" s="346" t="s">
        <v>295</v>
      </c>
      <c r="HN13" s="421">
        <v>0</v>
      </c>
      <c r="HP13" s="346" t="s">
        <v>94</v>
      </c>
      <c r="HQ13" s="486" t="s">
        <v>371</v>
      </c>
      <c r="HS13" s="535" t="s">
        <v>11</v>
      </c>
      <c r="HT13" s="383">
        <v>100</v>
      </c>
      <c r="HV13" s="346" t="s">
        <v>666</v>
      </c>
      <c r="HW13" s="508">
        <v>0.1</v>
      </c>
      <c r="HY13" s="346" t="s">
        <v>268</v>
      </c>
      <c r="HZ13" s="421">
        <v>0</v>
      </c>
      <c r="IB13" s="566" t="s">
        <v>94</v>
      </c>
      <c r="IC13" s="486" t="s">
        <v>371</v>
      </c>
      <c r="IE13" s="356" t="s">
        <v>681</v>
      </c>
      <c r="IF13" s="384">
        <v>0</v>
      </c>
      <c r="IH13" s="576" t="s">
        <v>317</v>
      </c>
      <c r="II13" s="610">
        <v>100</v>
      </c>
      <c r="IK13" s="576" t="s">
        <v>727</v>
      </c>
      <c r="IL13" s="596">
        <v>100</v>
      </c>
      <c r="IN13" s="621" t="s">
        <v>322</v>
      </c>
      <c r="IO13" s="635">
        <v>0</v>
      </c>
      <c r="IQ13" s="621" t="s">
        <v>309</v>
      </c>
      <c r="IR13" s="635" t="s">
        <v>371</v>
      </c>
      <c r="IT13" s="621" t="s">
        <v>8</v>
      </c>
      <c r="IU13" s="652">
        <v>99.7</v>
      </c>
      <c r="IW13" s="621" t="s">
        <v>169</v>
      </c>
      <c r="IX13" s="635">
        <v>0</v>
      </c>
      <c r="IZ13" s="577" t="s">
        <v>760</v>
      </c>
      <c r="JA13" s="610">
        <v>88.2</v>
      </c>
      <c r="JC13" s="663" t="s">
        <v>760</v>
      </c>
      <c r="JD13" s="666">
        <v>86.1</v>
      </c>
      <c r="JF13" s="621" t="s">
        <v>81</v>
      </c>
      <c r="JG13" s="596">
        <v>0</v>
      </c>
      <c r="JI13" s="621" t="s">
        <v>337</v>
      </c>
      <c r="JJ13" s="596" t="s">
        <v>371</v>
      </c>
      <c r="JL13" s="577" t="s">
        <v>760</v>
      </c>
      <c r="JM13" s="596">
        <v>84.9</v>
      </c>
      <c r="JO13" s="621" t="s">
        <v>146</v>
      </c>
      <c r="JP13" s="596">
        <v>0</v>
      </c>
      <c r="JR13" s="577" t="s">
        <v>760</v>
      </c>
      <c r="JS13" s="610">
        <v>88.3</v>
      </c>
      <c r="JU13" s="663" t="s">
        <v>760</v>
      </c>
      <c r="JV13" s="689">
        <v>94.6</v>
      </c>
      <c r="JX13" s="621" t="s">
        <v>760</v>
      </c>
      <c r="JY13" s="596">
        <v>0.5</v>
      </c>
      <c r="KA13" s="621" t="s">
        <v>760</v>
      </c>
      <c r="KB13" s="596">
        <v>0</v>
      </c>
      <c r="KD13" s="577" t="s">
        <v>760</v>
      </c>
      <c r="KE13" s="596">
        <v>84.8</v>
      </c>
      <c r="KG13" s="621" t="s">
        <v>760</v>
      </c>
      <c r="KH13" s="596">
        <v>0.5</v>
      </c>
      <c r="KJ13" s="577" t="s">
        <v>760</v>
      </c>
      <c r="KK13" s="610">
        <v>89</v>
      </c>
      <c r="KM13" s="663" t="s">
        <v>760</v>
      </c>
      <c r="KN13" s="689">
        <v>93.8</v>
      </c>
      <c r="KP13" s="621" t="s">
        <v>760</v>
      </c>
      <c r="KQ13" s="596">
        <v>1.3</v>
      </c>
      <c r="KS13" s="621" t="s">
        <v>760</v>
      </c>
      <c r="KT13" s="596">
        <v>2.6</v>
      </c>
      <c r="KV13" s="577" t="s">
        <v>760</v>
      </c>
      <c r="KW13" s="596">
        <v>86.5</v>
      </c>
      <c r="KY13" s="621" t="s">
        <v>760</v>
      </c>
      <c r="KZ13" s="596">
        <v>0.5</v>
      </c>
      <c r="LB13" s="577" t="s">
        <v>760</v>
      </c>
      <c r="LC13" s="610">
        <v>89.9</v>
      </c>
      <c r="LE13" s="663" t="s">
        <v>760</v>
      </c>
      <c r="LF13" s="714">
        <v>87.9</v>
      </c>
      <c r="LH13" s="577" t="s">
        <v>760</v>
      </c>
      <c r="LI13" s="596">
        <v>88</v>
      </c>
    </row>
    <row r="14" spans="1:321" ht="81.599999999999994" x14ac:dyDescent="0.3">
      <c r="A14" s="8" t="s">
        <v>10</v>
      </c>
      <c r="B14" s="15">
        <v>100</v>
      </c>
      <c r="D14" s="20" t="s">
        <v>301</v>
      </c>
      <c r="E14" s="15" t="s">
        <v>371</v>
      </c>
      <c r="G14" s="29" t="s">
        <v>309</v>
      </c>
      <c r="H14" s="32">
        <v>0</v>
      </c>
      <c r="J14" s="37" t="s">
        <v>338</v>
      </c>
      <c r="K14" s="42" t="s">
        <v>371</v>
      </c>
      <c r="M14" s="11" t="s">
        <v>19</v>
      </c>
      <c r="N14" s="15">
        <v>96.029776674937963</v>
      </c>
      <c r="P14" s="29" t="s">
        <v>143</v>
      </c>
      <c r="Q14" s="79">
        <v>0.28409090909090912</v>
      </c>
      <c r="S14" s="8" t="s">
        <v>88</v>
      </c>
      <c r="T14" s="15">
        <v>100</v>
      </c>
      <c r="U14" s="101"/>
      <c r="V14" s="20" t="s">
        <v>301</v>
      </c>
      <c r="W14" s="15" t="s">
        <v>371</v>
      </c>
      <c r="Y14" s="11" t="s">
        <v>7</v>
      </c>
      <c r="Z14" s="15">
        <v>96.6</v>
      </c>
      <c r="AC14" s="109" t="s">
        <v>7</v>
      </c>
      <c r="AD14" s="123">
        <v>100</v>
      </c>
      <c r="AF14" s="149" t="s">
        <v>19</v>
      </c>
      <c r="AG14" s="137">
        <v>100</v>
      </c>
      <c r="AI14" s="110" t="s">
        <v>120</v>
      </c>
      <c r="AJ14" s="137" t="s">
        <v>371</v>
      </c>
      <c r="AL14" s="109" t="s">
        <v>309</v>
      </c>
      <c r="AM14" s="146" t="s">
        <v>371</v>
      </c>
      <c r="AO14" s="109" t="s">
        <v>7</v>
      </c>
      <c r="AP14" s="146">
        <v>96.9</v>
      </c>
      <c r="AS14" s="149" t="s">
        <v>185</v>
      </c>
      <c r="AT14" s="137">
        <v>97.1</v>
      </c>
      <c r="AX14" s="149" t="s">
        <v>24</v>
      </c>
      <c r="AY14" s="191">
        <v>100</v>
      </c>
      <c r="BA14" s="149" t="s">
        <v>120</v>
      </c>
      <c r="BB14" s="207" t="s">
        <v>371</v>
      </c>
      <c r="BD14" s="149" t="s">
        <v>82</v>
      </c>
      <c r="BE14" s="191">
        <v>98.8</v>
      </c>
      <c r="BG14" s="149" t="s">
        <v>122</v>
      </c>
      <c r="BH14" s="209">
        <v>98</v>
      </c>
      <c r="BJ14" s="149" t="s">
        <v>375</v>
      </c>
      <c r="BK14" s="233">
        <v>100</v>
      </c>
      <c r="BM14" s="149" t="s">
        <v>264</v>
      </c>
      <c r="BN14" s="239" t="s">
        <v>371</v>
      </c>
      <c r="BP14" s="149" t="s">
        <v>302</v>
      </c>
      <c r="BQ14" s="233">
        <v>100</v>
      </c>
      <c r="BS14" s="149" t="s">
        <v>120</v>
      </c>
      <c r="BT14" s="239" t="s">
        <v>371</v>
      </c>
      <c r="BV14" s="29" t="s">
        <v>81</v>
      </c>
      <c r="BW14" s="263">
        <v>0</v>
      </c>
      <c r="BY14" s="29" t="s">
        <v>94</v>
      </c>
      <c r="BZ14" s="263" t="s">
        <v>371</v>
      </c>
      <c r="CB14" s="149" t="s">
        <v>91</v>
      </c>
      <c r="CC14" s="209">
        <v>99.4</v>
      </c>
      <c r="CE14" s="29" t="s">
        <v>278</v>
      </c>
      <c r="CF14" s="281">
        <v>0</v>
      </c>
      <c r="CI14" s="109" t="s">
        <v>136</v>
      </c>
      <c r="CJ14" s="295">
        <v>100</v>
      </c>
      <c r="CL14" s="109" t="s">
        <v>94</v>
      </c>
      <c r="CM14" s="303" t="s">
        <v>371</v>
      </c>
      <c r="CO14" s="109" t="s">
        <v>82</v>
      </c>
      <c r="CP14" s="191">
        <v>99.3</v>
      </c>
      <c r="CS14" s="149" t="s">
        <v>302</v>
      </c>
      <c r="CT14" s="331">
        <v>100</v>
      </c>
      <c r="CW14" s="109" t="s">
        <v>337</v>
      </c>
      <c r="CX14" s="331" t="s">
        <v>371</v>
      </c>
      <c r="DB14" s="253" t="s">
        <v>337</v>
      </c>
      <c r="DC14" s="263">
        <v>0</v>
      </c>
      <c r="DI14" s="253" t="s">
        <v>120</v>
      </c>
      <c r="DJ14" s="263" t="s">
        <v>371</v>
      </c>
      <c r="DP14" s="149" t="s">
        <v>172</v>
      </c>
      <c r="DQ14" s="331">
        <v>99.8</v>
      </c>
      <c r="DV14" s="253" t="s">
        <v>24</v>
      </c>
      <c r="DW14" s="281">
        <v>0</v>
      </c>
      <c r="EA14" s="346" t="s">
        <v>83</v>
      </c>
      <c r="EB14" s="353">
        <v>100</v>
      </c>
      <c r="EE14" s="355" t="s">
        <v>337</v>
      </c>
      <c r="EF14" s="358" t="s">
        <v>371</v>
      </c>
      <c r="EI14" s="346" t="s">
        <v>136</v>
      </c>
      <c r="EJ14" s="362">
        <v>0</v>
      </c>
      <c r="EM14" s="250" t="s">
        <v>301</v>
      </c>
      <c r="EN14" s="364" t="s">
        <v>371</v>
      </c>
      <c r="EQ14" s="346" t="s">
        <v>9</v>
      </c>
      <c r="ER14" s="303">
        <v>99.8</v>
      </c>
      <c r="EU14" s="346" t="s">
        <v>24</v>
      </c>
      <c r="EV14" s="378">
        <v>0</v>
      </c>
      <c r="FA14" s="346" t="s">
        <v>83</v>
      </c>
      <c r="FB14" s="383">
        <v>100</v>
      </c>
      <c r="FD14" s="355" t="s">
        <v>309</v>
      </c>
      <c r="FE14" s="390" t="s">
        <v>371</v>
      </c>
      <c r="FG14" s="346" t="s">
        <v>9</v>
      </c>
      <c r="FH14" s="381">
        <v>99.8</v>
      </c>
      <c r="FK14" s="346" t="s">
        <v>82</v>
      </c>
      <c r="FL14" s="410">
        <v>100</v>
      </c>
      <c r="FN14" s="355" t="s">
        <v>309</v>
      </c>
      <c r="FO14" s="418" t="s">
        <v>371</v>
      </c>
      <c r="FQ14" s="355" t="s">
        <v>337</v>
      </c>
      <c r="FR14" s="421">
        <v>0</v>
      </c>
      <c r="FT14" s="361" t="s">
        <v>120</v>
      </c>
      <c r="FU14" s="425" t="s">
        <v>371</v>
      </c>
      <c r="FW14" s="346" t="s">
        <v>172</v>
      </c>
      <c r="FX14" s="410">
        <v>99.9</v>
      </c>
      <c r="FZ14" s="346" t="s">
        <v>24</v>
      </c>
      <c r="GA14" s="437">
        <v>0.1</v>
      </c>
      <c r="GD14" s="462" t="s">
        <v>181</v>
      </c>
      <c r="GE14" s="448">
        <v>100</v>
      </c>
      <c r="GG14" s="462" t="s">
        <v>96</v>
      </c>
      <c r="GH14" s="479">
        <v>100</v>
      </c>
      <c r="GJ14" s="346" t="s">
        <v>229</v>
      </c>
      <c r="GK14" s="421">
        <v>0</v>
      </c>
      <c r="GM14" s="346" t="s">
        <v>301</v>
      </c>
      <c r="GN14" s="484" t="s">
        <v>371</v>
      </c>
      <c r="GP14" s="462" t="s">
        <v>172</v>
      </c>
      <c r="GQ14" s="503">
        <v>99.9</v>
      </c>
      <c r="GS14" s="346" t="s">
        <v>280</v>
      </c>
      <c r="GT14" s="508">
        <v>1.0894495412844036</v>
      </c>
      <c r="GV14" s="462" t="s">
        <v>317</v>
      </c>
      <c r="GW14" s="479">
        <v>100</v>
      </c>
      <c r="GY14" s="462" t="s">
        <v>96</v>
      </c>
      <c r="GZ14" s="526">
        <v>100</v>
      </c>
      <c r="HB14" s="535" t="s">
        <v>8</v>
      </c>
      <c r="HC14" s="383">
        <v>99.9</v>
      </c>
      <c r="HG14" s="462" t="s">
        <v>317</v>
      </c>
      <c r="HH14" s="383">
        <v>100</v>
      </c>
      <c r="HJ14" s="462" t="s">
        <v>96</v>
      </c>
      <c r="HK14" s="383">
        <v>100</v>
      </c>
      <c r="HM14" s="346" t="s">
        <v>224</v>
      </c>
      <c r="HN14" s="421">
        <v>0</v>
      </c>
      <c r="HP14" s="346" t="s">
        <v>120</v>
      </c>
      <c r="HQ14" s="486" t="s">
        <v>371</v>
      </c>
      <c r="HS14" s="535" t="s">
        <v>172</v>
      </c>
      <c r="HT14" s="383">
        <v>100</v>
      </c>
      <c r="HV14" s="346" t="s">
        <v>177</v>
      </c>
      <c r="HW14" s="508">
        <v>0.1</v>
      </c>
      <c r="HY14" s="346" t="s">
        <v>266</v>
      </c>
      <c r="HZ14" s="421">
        <v>0</v>
      </c>
      <c r="IB14" s="566" t="s">
        <v>120</v>
      </c>
      <c r="IC14" s="486" t="s">
        <v>371</v>
      </c>
      <c r="IE14" s="346" t="s">
        <v>169</v>
      </c>
      <c r="IF14" s="508">
        <v>0</v>
      </c>
      <c r="IH14" s="576" t="s">
        <v>265</v>
      </c>
      <c r="II14" s="610">
        <v>100</v>
      </c>
      <c r="IK14" s="576" t="s">
        <v>200</v>
      </c>
      <c r="IL14" s="596">
        <v>100</v>
      </c>
      <c r="IN14" s="621" t="s">
        <v>205</v>
      </c>
      <c r="IO14" s="635">
        <v>0</v>
      </c>
      <c r="IQ14" s="621" t="s">
        <v>141</v>
      </c>
      <c r="IR14" s="635" t="s">
        <v>371</v>
      </c>
      <c r="IT14" s="621" t="s">
        <v>82</v>
      </c>
      <c r="IU14" s="652">
        <v>99.7</v>
      </c>
      <c r="IW14" s="622" t="s">
        <v>694</v>
      </c>
      <c r="IX14" s="598">
        <v>0</v>
      </c>
      <c r="IZ14" s="577" t="s">
        <v>761</v>
      </c>
      <c r="JA14" s="610">
        <v>88.8</v>
      </c>
      <c r="JC14" s="663" t="s">
        <v>761</v>
      </c>
      <c r="JD14" s="666">
        <v>86.4</v>
      </c>
      <c r="JF14" s="621" t="s">
        <v>266</v>
      </c>
      <c r="JG14" s="596">
        <v>0</v>
      </c>
      <c r="JI14" s="621" t="s">
        <v>309</v>
      </c>
      <c r="JJ14" s="596" t="s">
        <v>371</v>
      </c>
      <c r="JL14" s="577" t="s">
        <v>761</v>
      </c>
      <c r="JM14" s="596">
        <v>86.6</v>
      </c>
      <c r="JO14" s="622" t="s">
        <v>681</v>
      </c>
      <c r="JP14" s="598">
        <v>0</v>
      </c>
      <c r="JR14" s="577" t="s">
        <v>761</v>
      </c>
      <c r="JS14" s="610">
        <v>88.9</v>
      </c>
      <c r="JU14" s="663" t="s">
        <v>761</v>
      </c>
      <c r="JV14" s="689">
        <v>89</v>
      </c>
      <c r="JX14" s="621" t="s">
        <v>761</v>
      </c>
      <c r="JY14" s="596">
        <v>1.7</v>
      </c>
      <c r="KA14" s="621" t="s">
        <v>761</v>
      </c>
      <c r="KB14" s="596">
        <v>2</v>
      </c>
      <c r="KD14" s="577" t="s">
        <v>761</v>
      </c>
      <c r="KE14" s="596">
        <v>86.3</v>
      </c>
      <c r="KG14" s="621" t="s">
        <v>761</v>
      </c>
      <c r="KH14" s="596">
        <v>0.6</v>
      </c>
      <c r="KJ14" s="577" t="s">
        <v>761</v>
      </c>
      <c r="KK14" s="610">
        <v>89.1</v>
      </c>
      <c r="KM14" s="663" t="s">
        <v>761</v>
      </c>
      <c r="KN14" s="689">
        <v>86.6</v>
      </c>
      <c r="KP14" s="621" t="s">
        <v>761</v>
      </c>
      <c r="KQ14" s="596">
        <v>2</v>
      </c>
      <c r="KS14" s="621" t="s">
        <v>761</v>
      </c>
      <c r="KT14" s="596">
        <v>0</v>
      </c>
      <c r="KV14" s="577" t="s">
        <v>761</v>
      </c>
      <c r="KW14" s="596">
        <v>86.7</v>
      </c>
      <c r="KY14" s="621" t="s">
        <v>761</v>
      </c>
      <c r="KZ14" s="596">
        <v>0.8</v>
      </c>
      <c r="LB14" s="577" t="s">
        <v>761</v>
      </c>
      <c r="LC14" s="610">
        <v>90.7</v>
      </c>
      <c r="LE14" s="663" t="s">
        <v>761</v>
      </c>
      <c r="LF14" s="714">
        <v>88</v>
      </c>
      <c r="LH14" s="577" t="s">
        <v>761</v>
      </c>
      <c r="LI14" s="596">
        <v>88.2</v>
      </c>
    </row>
    <row r="15" spans="1:321" ht="66" x14ac:dyDescent="0.3">
      <c r="A15" s="8" t="s">
        <v>382</v>
      </c>
      <c r="B15" s="15">
        <v>100</v>
      </c>
      <c r="D15" s="20" t="s">
        <v>264</v>
      </c>
      <c r="E15" s="15" t="s">
        <v>371</v>
      </c>
      <c r="G15" s="29" t="s">
        <v>155</v>
      </c>
      <c r="H15" s="32">
        <v>0</v>
      </c>
      <c r="J15" s="37" t="s">
        <v>318</v>
      </c>
      <c r="K15" s="42" t="s">
        <v>371</v>
      </c>
      <c r="M15" s="11" t="s">
        <v>185</v>
      </c>
      <c r="N15" s="15">
        <v>95.9479015918958</v>
      </c>
      <c r="P15" s="29" t="s">
        <v>160</v>
      </c>
      <c r="Q15" s="79">
        <v>0.29090909090909089</v>
      </c>
      <c r="S15" s="8" t="s">
        <v>7</v>
      </c>
      <c r="T15" s="15">
        <v>100</v>
      </c>
      <c r="U15" s="101"/>
      <c r="V15" s="20" t="s">
        <v>264</v>
      </c>
      <c r="W15" s="15" t="s">
        <v>371</v>
      </c>
      <c r="Y15" s="11" t="s">
        <v>19</v>
      </c>
      <c r="Z15" s="15">
        <v>96.3</v>
      </c>
      <c r="AC15" s="109" t="s">
        <v>8</v>
      </c>
      <c r="AD15" s="123">
        <v>100</v>
      </c>
      <c r="AF15" s="149" t="s">
        <v>30</v>
      </c>
      <c r="AG15" s="137">
        <v>100</v>
      </c>
      <c r="AI15" s="110" t="s">
        <v>301</v>
      </c>
      <c r="AJ15" s="137" t="s">
        <v>371</v>
      </c>
      <c r="AL15" s="109" t="s">
        <v>94</v>
      </c>
      <c r="AM15" s="146" t="s">
        <v>371</v>
      </c>
      <c r="AO15" s="109" t="s">
        <v>19</v>
      </c>
      <c r="AP15" s="146">
        <v>96.6</v>
      </c>
      <c r="AS15" s="149" t="s">
        <v>19</v>
      </c>
      <c r="AT15" s="137">
        <v>96.9</v>
      </c>
      <c r="AX15" s="149" t="s">
        <v>375</v>
      </c>
      <c r="AY15" s="191">
        <v>100</v>
      </c>
      <c r="BA15" s="149" t="s">
        <v>301</v>
      </c>
      <c r="BB15" s="207" t="s">
        <v>371</v>
      </c>
      <c r="BD15" s="149" t="s">
        <v>8</v>
      </c>
      <c r="BE15" s="191">
        <v>98.3</v>
      </c>
      <c r="BG15" s="149" t="s">
        <v>172</v>
      </c>
      <c r="BH15" s="209">
        <v>97.8</v>
      </c>
      <c r="BJ15" s="149" t="s">
        <v>135</v>
      </c>
      <c r="BK15" s="233">
        <v>100</v>
      </c>
      <c r="BM15" s="149" t="s">
        <v>306</v>
      </c>
      <c r="BN15" s="239" t="s">
        <v>371</v>
      </c>
      <c r="BP15" s="149" t="s">
        <v>136</v>
      </c>
      <c r="BQ15" s="233">
        <v>100</v>
      </c>
      <c r="BS15" s="149" t="s">
        <v>301</v>
      </c>
      <c r="BT15" s="239" t="s">
        <v>371</v>
      </c>
      <c r="BV15" s="29" t="s">
        <v>266</v>
      </c>
      <c r="BW15" s="263">
        <v>0</v>
      </c>
      <c r="BY15" s="29" t="s">
        <v>120</v>
      </c>
      <c r="BZ15" s="263" t="s">
        <v>371</v>
      </c>
      <c r="CB15" s="149" t="s">
        <v>172</v>
      </c>
      <c r="CC15" s="209">
        <v>99.2</v>
      </c>
      <c r="CE15" s="29" t="s">
        <v>67</v>
      </c>
      <c r="CF15" s="281">
        <v>0.11695906432748539</v>
      </c>
      <c r="CI15" s="109" t="s">
        <v>19</v>
      </c>
      <c r="CJ15" s="295">
        <v>100</v>
      </c>
      <c r="CL15" s="109" t="s">
        <v>120</v>
      </c>
      <c r="CM15" s="303" t="s">
        <v>371</v>
      </c>
      <c r="CO15" s="109" t="s">
        <v>91</v>
      </c>
      <c r="CP15" s="191">
        <v>99.3</v>
      </c>
      <c r="CS15" s="149" t="s">
        <v>136</v>
      </c>
      <c r="CT15" s="331">
        <v>100</v>
      </c>
      <c r="CW15" s="109" t="s">
        <v>309</v>
      </c>
      <c r="CX15" s="331" t="s">
        <v>371</v>
      </c>
      <c r="DB15" s="253" t="s">
        <v>309</v>
      </c>
      <c r="DC15" s="263">
        <v>0</v>
      </c>
      <c r="DI15" s="253" t="s">
        <v>301</v>
      </c>
      <c r="DJ15" s="263" t="s">
        <v>371</v>
      </c>
      <c r="DP15" s="149" t="s">
        <v>9</v>
      </c>
      <c r="DQ15" s="331">
        <v>99.7</v>
      </c>
      <c r="DV15" s="253" t="s">
        <v>177</v>
      </c>
      <c r="DW15" s="281">
        <v>5.0994390617032127E-2</v>
      </c>
      <c r="EA15" s="346" t="s">
        <v>136</v>
      </c>
      <c r="EB15" s="353">
        <v>100</v>
      </c>
      <c r="EE15" s="355" t="s">
        <v>309</v>
      </c>
      <c r="EF15" s="358" t="s">
        <v>371</v>
      </c>
      <c r="EI15" s="346" t="s">
        <v>26</v>
      </c>
      <c r="EJ15" s="362">
        <v>0</v>
      </c>
      <c r="EM15" s="250" t="s">
        <v>264</v>
      </c>
      <c r="EN15" s="364" t="s">
        <v>371</v>
      </c>
      <c r="EQ15" s="346" t="s">
        <v>172</v>
      </c>
      <c r="ER15" s="303">
        <v>99.8</v>
      </c>
      <c r="EU15" s="346" t="s">
        <v>177</v>
      </c>
      <c r="EV15" s="378">
        <v>5.0864699898270596E-2</v>
      </c>
      <c r="FA15" s="346" t="s">
        <v>40</v>
      </c>
      <c r="FB15" s="383">
        <v>100</v>
      </c>
      <c r="FD15" s="355" t="s">
        <v>94</v>
      </c>
      <c r="FE15" s="390" t="s">
        <v>371</v>
      </c>
      <c r="FG15" s="346" t="s">
        <v>172</v>
      </c>
      <c r="FH15" s="381">
        <v>99.8</v>
      </c>
      <c r="FK15" s="346" t="s">
        <v>83</v>
      </c>
      <c r="FL15" s="410">
        <v>100</v>
      </c>
      <c r="FN15" s="355" t="s">
        <v>94</v>
      </c>
      <c r="FO15" s="418" t="s">
        <v>371</v>
      </c>
      <c r="FQ15" s="355" t="s">
        <v>309</v>
      </c>
      <c r="FR15" s="421">
        <v>0</v>
      </c>
      <c r="FT15" s="361" t="s">
        <v>301</v>
      </c>
      <c r="FU15" s="425" t="s">
        <v>371</v>
      </c>
      <c r="FW15" s="346" t="s">
        <v>9</v>
      </c>
      <c r="FX15" s="410">
        <v>99.7</v>
      </c>
      <c r="FZ15" s="346" t="s">
        <v>177</v>
      </c>
      <c r="GA15" s="437">
        <v>0.1</v>
      </c>
      <c r="GD15" s="462" t="s">
        <v>317</v>
      </c>
      <c r="GE15" s="448">
        <v>100</v>
      </c>
      <c r="GG15" s="462" t="s">
        <v>240</v>
      </c>
      <c r="GH15" s="479">
        <v>100</v>
      </c>
      <c r="GJ15" s="346" t="s">
        <v>156</v>
      </c>
      <c r="GK15" s="421">
        <v>0</v>
      </c>
      <c r="GM15" s="346" t="s">
        <v>264</v>
      </c>
      <c r="GN15" s="484" t="s">
        <v>371</v>
      </c>
      <c r="GP15" s="462" t="s">
        <v>320</v>
      </c>
      <c r="GQ15" s="503">
        <v>99.8</v>
      </c>
      <c r="GS15" s="346" t="s">
        <v>268</v>
      </c>
      <c r="GT15" s="508">
        <v>1.0149572649572649</v>
      </c>
      <c r="GV15" s="462" t="s">
        <v>9</v>
      </c>
      <c r="GW15" s="479">
        <v>100</v>
      </c>
      <c r="GY15" s="462" t="s">
        <v>431</v>
      </c>
      <c r="GZ15" s="526">
        <v>100</v>
      </c>
      <c r="HB15" s="535" t="s">
        <v>181</v>
      </c>
      <c r="HC15" s="383">
        <v>99.8</v>
      </c>
      <c r="HG15" s="462" t="s">
        <v>9</v>
      </c>
      <c r="HH15" s="383">
        <v>100</v>
      </c>
      <c r="HJ15" s="462" t="s">
        <v>431</v>
      </c>
      <c r="HK15" s="383">
        <v>100</v>
      </c>
      <c r="HM15" s="346" t="s">
        <v>337</v>
      </c>
      <c r="HN15" s="421">
        <v>0</v>
      </c>
      <c r="HP15" s="346" t="s">
        <v>301</v>
      </c>
      <c r="HQ15" s="486" t="s">
        <v>371</v>
      </c>
      <c r="HS15" s="535" t="s">
        <v>8</v>
      </c>
      <c r="HT15" s="383">
        <v>99.9</v>
      </c>
      <c r="HV15" s="346" t="s">
        <v>67</v>
      </c>
      <c r="HW15" s="508">
        <v>0.1</v>
      </c>
      <c r="HY15" s="346" t="s">
        <v>224</v>
      </c>
      <c r="HZ15" s="421">
        <v>0</v>
      </c>
      <c r="IB15" s="566" t="s">
        <v>301</v>
      </c>
      <c r="IC15" s="486" t="s">
        <v>371</v>
      </c>
      <c r="IE15" s="356" t="s">
        <v>643</v>
      </c>
      <c r="IF15" s="384">
        <v>0</v>
      </c>
      <c r="IH15" s="576" t="s">
        <v>83</v>
      </c>
      <c r="II15" s="610">
        <v>100</v>
      </c>
      <c r="IK15" s="576" t="s">
        <v>244</v>
      </c>
      <c r="IL15" s="596">
        <v>100</v>
      </c>
      <c r="IN15" s="621" t="s">
        <v>337</v>
      </c>
      <c r="IO15" s="635">
        <v>0</v>
      </c>
      <c r="IQ15" s="621" t="s">
        <v>94</v>
      </c>
      <c r="IR15" s="635" t="s">
        <v>371</v>
      </c>
      <c r="IT15" s="621" t="s">
        <v>181</v>
      </c>
      <c r="IU15" s="652">
        <v>99.6</v>
      </c>
      <c r="IW15" s="621" t="s">
        <v>223</v>
      </c>
      <c r="IX15" s="635">
        <v>0</v>
      </c>
      <c r="IZ15" s="577" t="s">
        <v>762</v>
      </c>
      <c r="JA15" s="610">
        <v>85</v>
      </c>
      <c r="JC15" s="663" t="s">
        <v>762</v>
      </c>
      <c r="JD15" s="666">
        <v>89.5</v>
      </c>
      <c r="JF15" s="621" t="s">
        <v>205</v>
      </c>
      <c r="JG15" s="596">
        <v>0</v>
      </c>
      <c r="JI15" s="621" t="s">
        <v>667</v>
      </c>
      <c r="JJ15" s="596" t="s">
        <v>371</v>
      </c>
      <c r="JL15" s="577" t="s">
        <v>762</v>
      </c>
      <c r="JM15" s="596">
        <v>84.6</v>
      </c>
      <c r="JO15" s="621" t="s">
        <v>169</v>
      </c>
      <c r="JP15" s="596">
        <v>0</v>
      </c>
      <c r="JR15" s="577" t="s">
        <v>762</v>
      </c>
      <c r="JS15" s="610">
        <v>85.7</v>
      </c>
      <c r="JU15" s="663" t="s">
        <v>762</v>
      </c>
      <c r="JV15" s="689">
        <v>89.8</v>
      </c>
      <c r="JX15" s="621" t="s">
        <v>762</v>
      </c>
      <c r="JY15" s="596">
        <v>2.6</v>
      </c>
      <c r="KA15" s="621" t="s">
        <v>762</v>
      </c>
      <c r="KB15" s="596">
        <v>0.8</v>
      </c>
      <c r="KD15" s="577" t="s">
        <v>762</v>
      </c>
      <c r="KE15" s="596">
        <v>85.7</v>
      </c>
      <c r="KG15" s="621" t="s">
        <v>762</v>
      </c>
      <c r="KH15" s="596">
        <v>0.8</v>
      </c>
      <c r="KJ15" s="577" t="s">
        <v>762</v>
      </c>
      <c r="KK15" s="610">
        <v>87.6</v>
      </c>
      <c r="KM15" s="663" t="s">
        <v>762</v>
      </c>
      <c r="KN15" s="689">
        <v>92.4</v>
      </c>
      <c r="KP15" s="621" t="s">
        <v>762</v>
      </c>
      <c r="KQ15" s="596">
        <v>3.1</v>
      </c>
      <c r="KS15" s="621" t="s">
        <v>762</v>
      </c>
      <c r="KT15" s="596">
        <v>0.4</v>
      </c>
      <c r="KV15" s="577" t="s">
        <v>762</v>
      </c>
      <c r="KW15" s="596">
        <v>88.1</v>
      </c>
      <c r="KY15" s="621" t="s">
        <v>762</v>
      </c>
      <c r="KZ15" s="596">
        <v>0.9</v>
      </c>
      <c r="LB15" s="577" t="s">
        <v>762</v>
      </c>
      <c r="LC15" s="610">
        <v>89.2</v>
      </c>
      <c r="LE15" s="663" t="s">
        <v>762</v>
      </c>
      <c r="LF15" s="714">
        <v>94</v>
      </c>
      <c r="LH15" s="577" t="s">
        <v>762</v>
      </c>
      <c r="LI15" s="596">
        <v>90.1</v>
      </c>
    </row>
    <row r="16" spans="1:321" ht="94.8" x14ac:dyDescent="0.3">
      <c r="A16" s="8" t="s">
        <v>11</v>
      </c>
      <c r="B16" s="15">
        <v>98.969072164948457</v>
      </c>
      <c r="D16" s="20" t="s">
        <v>306</v>
      </c>
      <c r="E16" s="15" t="s">
        <v>371</v>
      </c>
      <c r="G16" s="29" t="s">
        <v>141</v>
      </c>
      <c r="H16" s="32">
        <v>0</v>
      </c>
      <c r="J16" s="37" t="s">
        <v>9</v>
      </c>
      <c r="K16" s="42" t="s">
        <v>371</v>
      </c>
      <c r="M16" s="11" t="s">
        <v>295</v>
      </c>
      <c r="N16" s="15">
        <v>95.548317046688382</v>
      </c>
      <c r="P16" s="29" t="s">
        <v>220</v>
      </c>
      <c r="Q16" s="79">
        <v>0.29218407596785978</v>
      </c>
      <c r="S16" s="8" t="s">
        <v>8</v>
      </c>
      <c r="T16" s="15">
        <v>100</v>
      </c>
      <c r="U16" s="101"/>
      <c r="V16" s="20" t="s">
        <v>306</v>
      </c>
      <c r="W16" s="15" t="s">
        <v>371</v>
      </c>
      <c r="Y16" s="11" t="s">
        <v>124</v>
      </c>
      <c r="Z16" s="15">
        <v>96.3</v>
      </c>
      <c r="AC16" s="109" t="s">
        <v>10</v>
      </c>
      <c r="AD16" s="123">
        <v>100</v>
      </c>
      <c r="AF16" s="149" t="s">
        <v>375</v>
      </c>
      <c r="AG16" s="137">
        <v>100</v>
      </c>
      <c r="AI16" s="110" t="s">
        <v>264</v>
      </c>
      <c r="AJ16" s="137" t="s">
        <v>371</v>
      </c>
      <c r="AL16" s="109" t="s">
        <v>120</v>
      </c>
      <c r="AM16" s="146" t="s">
        <v>371</v>
      </c>
      <c r="AO16" s="109" t="s">
        <v>185</v>
      </c>
      <c r="AP16" s="146">
        <v>96.5</v>
      </c>
      <c r="AS16" s="149" t="s">
        <v>102</v>
      </c>
      <c r="AT16" s="137">
        <v>96.9</v>
      </c>
      <c r="AX16" s="149" t="s">
        <v>7</v>
      </c>
      <c r="AY16" s="191">
        <v>100</v>
      </c>
      <c r="BA16" s="149" t="s">
        <v>264</v>
      </c>
      <c r="BB16" s="207" t="s">
        <v>371</v>
      </c>
      <c r="BD16" s="149" t="s">
        <v>185</v>
      </c>
      <c r="BE16" s="191">
        <v>98</v>
      </c>
      <c r="BG16" s="149" t="s">
        <v>49</v>
      </c>
      <c r="BH16" s="209">
        <v>97.7</v>
      </c>
      <c r="BJ16" s="149" t="s">
        <v>7</v>
      </c>
      <c r="BK16" s="233">
        <v>100</v>
      </c>
      <c r="BM16" s="149" t="s">
        <v>8</v>
      </c>
      <c r="BN16" s="239" t="s">
        <v>371</v>
      </c>
      <c r="BP16" s="149" t="s">
        <v>6</v>
      </c>
      <c r="BQ16" s="233">
        <v>100</v>
      </c>
      <c r="BS16" s="149" t="s">
        <v>264</v>
      </c>
      <c r="BT16" s="239" t="s">
        <v>371</v>
      </c>
      <c r="BV16" s="29" t="s">
        <v>337</v>
      </c>
      <c r="BW16" s="263">
        <v>0</v>
      </c>
      <c r="BY16" s="29" t="s">
        <v>301</v>
      </c>
      <c r="BZ16" s="263" t="s">
        <v>371</v>
      </c>
      <c r="CB16" s="149" t="s">
        <v>82</v>
      </c>
      <c r="CC16" s="209">
        <v>99</v>
      </c>
      <c r="CE16" s="29" t="s">
        <v>581</v>
      </c>
      <c r="CF16" s="281">
        <v>0.15026296018031557</v>
      </c>
      <c r="CI16" s="109" t="s">
        <v>337</v>
      </c>
      <c r="CJ16" s="295">
        <v>100</v>
      </c>
      <c r="CL16" s="109" t="s">
        <v>301</v>
      </c>
      <c r="CM16" s="303" t="s">
        <v>371</v>
      </c>
      <c r="CO16" s="109" t="s">
        <v>49</v>
      </c>
      <c r="CP16" s="191">
        <v>99.3</v>
      </c>
      <c r="CS16" s="149" t="s">
        <v>219</v>
      </c>
      <c r="CT16" s="331">
        <v>100</v>
      </c>
      <c r="CW16" s="109" t="s">
        <v>94</v>
      </c>
      <c r="CX16" s="331" t="s">
        <v>371</v>
      </c>
      <c r="DB16" s="253" t="s">
        <v>301</v>
      </c>
      <c r="DC16" s="263">
        <v>0</v>
      </c>
      <c r="DI16" s="253" t="s">
        <v>264</v>
      </c>
      <c r="DJ16" s="263" t="s">
        <v>371</v>
      </c>
      <c r="DP16" s="149" t="s">
        <v>320</v>
      </c>
      <c r="DQ16" s="331">
        <v>99.4</v>
      </c>
      <c r="DV16" s="253" t="s">
        <v>146</v>
      </c>
      <c r="DW16" s="281">
        <v>0.13071895424836599</v>
      </c>
      <c r="EA16" s="346" t="s">
        <v>219</v>
      </c>
      <c r="EB16" s="353">
        <v>100</v>
      </c>
      <c r="EE16" s="355" t="s">
        <v>94</v>
      </c>
      <c r="EF16" s="358" t="s">
        <v>371</v>
      </c>
      <c r="EI16" s="346" t="s">
        <v>24</v>
      </c>
      <c r="EJ16" s="362">
        <v>0</v>
      </c>
      <c r="EM16" s="250" t="s">
        <v>306</v>
      </c>
      <c r="EN16" s="364" t="s">
        <v>371</v>
      </c>
      <c r="EQ16" s="346" t="s">
        <v>320</v>
      </c>
      <c r="ER16" s="303">
        <v>99.5</v>
      </c>
      <c r="EU16" s="346" t="s">
        <v>146</v>
      </c>
      <c r="EV16" s="378">
        <v>0.13245033112582782</v>
      </c>
      <c r="FA16" s="346" t="s">
        <v>136</v>
      </c>
      <c r="FB16" s="383">
        <v>100</v>
      </c>
      <c r="FD16" s="355" t="s">
        <v>120</v>
      </c>
      <c r="FE16" s="390" t="s">
        <v>371</v>
      </c>
      <c r="FG16" s="346" t="s">
        <v>253</v>
      </c>
      <c r="FH16" s="381">
        <v>99.6</v>
      </c>
      <c r="FK16" s="346" t="s">
        <v>40</v>
      </c>
      <c r="FL16" s="410">
        <v>100</v>
      </c>
      <c r="FN16" s="355" t="s">
        <v>120</v>
      </c>
      <c r="FO16" s="418" t="s">
        <v>371</v>
      </c>
      <c r="FQ16" s="355" t="s">
        <v>155</v>
      </c>
      <c r="FR16" s="421">
        <v>0</v>
      </c>
      <c r="FT16" s="361" t="s">
        <v>264</v>
      </c>
      <c r="FU16" s="425" t="s">
        <v>371</v>
      </c>
      <c r="FW16" s="346" t="s">
        <v>320</v>
      </c>
      <c r="FX16" s="410">
        <v>99.7</v>
      </c>
      <c r="FZ16" s="346" t="s">
        <v>123</v>
      </c>
      <c r="GA16" s="437">
        <v>0.2</v>
      </c>
      <c r="GD16" s="462" t="s">
        <v>9</v>
      </c>
      <c r="GE16" s="448">
        <v>100</v>
      </c>
      <c r="GG16" s="462" t="s">
        <v>35</v>
      </c>
      <c r="GH16" s="479">
        <v>100</v>
      </c>
      <c r="GJ16" s="346" t="s">
        <v>267</v>
      </c>
      <c r="GK16" s="421">
        <v>0</v>
      </c>
      <c r="GM16" s="346" t="s">
        <v>306</v>
      </c>
      <c r="GN16" s="484" t="s">
        <v>371</v>
      </c>
      <c r="GP16" s="462" t="s">
        <v>9</v>
      </c>
      <c r="GQ16" s="503">
        <v>99.7</v>
      </c>
      <c r="GS16" s="346" t="s">
        <v>20</v>
      </c>
      <c r="GT16" s="508">
        <v>0.43336944745395445</v>
      </c>
      <c r="GV16" s="462" t="s">
        <v>83</v>
      </c>
      <c r="GW16" s="479">
        <v>100</v>
      </c>
      <c r="GY16" s="462" t="s">
        <v>362</v>
      </c>
      <c r="GZ16" s="526">
        <v>100</v>
      </c>
      <c r="HB16" s="535" t="s">
        <v>320</v>
      </c>
      <c r="HC16" s="383">
        <v>99.8</v>
      </c>
      <c r="HG16" s="462" t="s">
        <v>83</v>
      </c>
      <c r="HH16" s="383">
        <v>100</v>
      </c>
      <c r="HJ16" s="462" t="s">
        <v>362</v>
      </c>
      <c r="HK16" s="383">
        <v>100</v>
      </c>
      <c r="HM16" s="346" t="s">
        <v>156</v>
      </c>
      <c r="HN16" s="421">
        <v>0</v>
      </c>
      <c r="HP16" s="346" t="s">
        <v>264</v>
      </c>
      <c r="HQ16" s="486" t="s">
        <v>371</v>
      </c>
      <c r="HS16" s="535" t="s">
        <v>181</v>
      </c>
      <c r="HT16" s="383">
        <v>99.9</v>
      </c>
      <c r="HV16" s="346" t="s">
        <v>185</v>
      </c>
      <c r="HW16" s="508">
        <v>0.3</v>
      </c>
      <c r="HY16" s="346" t="s">
        <v>254</v>
      </c>
      <c r="HZ16" s="421">
        <v>0</v>
      </c>
      <c r="IB16" s="566" t="s">
        <v>264</v>
      </c>
      <c r="IC16" s="486" t="s">
        <v>371</v>
      </c>
      <c r="IE16" s="346" t="s">
        <v>374</v>
      </c>
      <c r="IF16" s="508">
        <v>0.1</v>
      </c>
      <c r="IH16" s="576" t="s">
        <v>6</v>
      </c>
      <c r="II16" s="610">
        <v>100</v>
      </c>
      <c r="IK16" s="576" t="s">
        <v>297</v>
      </c>
      <c r="IL16" s="596">
        <v>100</v>
      </c>
      <c r="IN16" s="621" t="s">
        <v>309</v>
      </c>
      <c r="IO16" s="635">
        <v>0</v>
      </c>
      <c r="IQ16" s="621" t="s">
        <v>667</v>
      </c>
      <c r="IR16" s="635" t="s">
        <v>371</v>
      </c>
      <c r="IT16" s="621" t="s">
        <v>321</v>
      </c>
      <c r="IU16" s="652">
        <v>99.5</v>
      </c>
      <c r="IW16" s="621" t="s">
        <v>24</v>
      </c>
      <c r="IX16" s="635">
        <v>0</v>
      </c>
      <c r="IZ16" s="577" t="s">
        <v>763</v>
      </c>
      <c r="JA16" s="610">
        <v>81.900000000000006</v>
      </c>
      <c r="JC16" s="663" t="s">
        <v>763</v>
      </c>
      <c r="JD16" s="666">
        <v>87.3</v>
      </c>
      <c r="JF16" s="621" t="s">
        <v>337</v>
      </c>
      <c r="JG16" s="596">
        <v>0</v>
      </c>
      <c r="JI16" s="621" t="s">
        <v>120</v>
      </c>
      <c r="JJ16" s="596" t="s">
        <v>371</v>
      </c>
      <c r="JL16" s="577" t="s">
        <v>763</v>
      </c>
      <c r="JM16" s="596">
        <v>82.7</v>
      </c>
      <c r="JO16" s="622" t="s">
        <v>694</v>
      </c>
      <c r="JP16" s="598">
        <v>0</v>
      </c>
      <c r="JR16" s="577" t="s">
        <v>763</v>
      </c>
      <c r="JS16" s="610">
        <v>82.6</v>
      </c>
      <c r="JU16" s="663" t="s">
        <v>763</v>
      </c>
      <c r="JV16" s="689">
        <v>88.2</v>
      </c>
      <c r="JX16" s="621" t="s">
        <v>763</v>
      </c>
      <c r="JY16" s="596">
        <v>2.6</v>
      </c>
      <c r="KA16" s="621" t="s">
        <v>763</v>
      </c>
      <c r="KB16" s="596">
        <v>0.6</v>
      </c>
      <c r="KD16" s="577" t="s">
        <v>763</v>
      </c>
      <c r="KE16" s="596">
        <v>83</v>
      </c>
      <c r="KG16" s="621" t="s">
        <v>763</v>
      </c>
      <c r="KH16" s="596">
        <v>0.7</v>
      </c>
      <c r="KJ16" s="577" t="s">
        <v>763</v>
      </c>
      <c r="KK16" s="610">
        <v>84.1</v>
      </c>
      <c r="KM16" s="663" t="s">
        <v>763</v>
      </c>
      <c r="KN16" s="689">
        <v>90.1</v>
      </c>
      <c r="KP16" s="621" t="s">
        <v>763</v>
      </c>
      <c r="KQ16" s="596">
        <v>2.9</v>
      </c>
      <c r="KS16" s="621" t="s">
        <v>763</v>
      </c>
      <c r="KT16" s="596">
        <v>2.5</v>
      </c>
      <c r="KV16" s="577" t="s">
        <v>763</v>
      </c>
      <c r="KW16" s="596">
        <v>84.5</v>
      </c>
      <c r="KY16" s="621" t="s">
        <v>763</v>
      </c>
      <c r="KZ16" s="596">
        <v>0.8</v>
      </c>
      <c r="LB16" s="577" t="s">
        <v>763</v>
      </c>
      <c r="LC16" s="610">
        <v>85.7</v>
      </c>
      <c r="LE16" s="663" t="s">
        <v>763</v>
      </c>
      <c r="LF16" s="714">
        <v>88.9</v>
      </c>
      <c r="LH16" s="577" t="s">
        <v>763</v>
      </c>
      <c r="LI16" s="596">
        <v>85.8</v>
      </c>
    </row>
    <row r="17" spans="1:321" ht="26.4" x14ac:dyDescent="0.3">
      <c r="A17" s="8" t="s">
        <v>12</v>
      </c>
      <c r="B17" s="15">
        <v>98.484848484848484</v>
      </c>
      <c r="D17" s="20" t="s">
        <v>338</v>
      </c>
      <c r="E17" s="15" t="s">
        <v>371</v>
      </c>
      <c r="G17" s="29" t="s">
        <v>296</v>
      </c>
      <c r="H17" s="32">
        <v>0</v>
      </c>
      <c r="J17" s="37" t="s">
        <v>195</v>
      </c>
      <c r="K17" s="42" t="s">
        <v>371</v>
      </c>
      <c r="M17" s="11" t="s">
        <v>124</v>
      </c>
      <c r="N17" s="15">
        <v>95.445544554455438</v>
      </c>
      <c r="P17" s="29" t="s">
        <v>31</v>
      </c>
      <c r="Q17" s="79">
        <v>0.30165912518853699</v>
      </c>
      <c r="S17" s="8" t="s">
        <v>10</v>
      </c>
      <c r="T17" s="15">
        <v>100</v>
      </c>
      <c r="U17" s="101"/>
      <c r="V17" s="20" t="s">
        <v>338</v>
      </c>
      <c r="W17" s="15" t="s">
        <v>371</v>
      </c>
      <c r="Y17" s="11" t="s">
        <v>185</v>
      </c>
      <c r="Z17" s="15">
        <v>96.2</v>
      </c>
      <c r="AC17" s="109" t="s">
        <v>26</v>
      </c>
      <c r="AD17" s="123">
        <v>100</v>
      </c>
      <c r="AF17" s="149" t="s">
        <v>7</v>
      </c>
      <c r="AG17" s="137">
        <v>100</v>
      </c>
      <c r="AI17" s="110" t="s">
        <v>306</v>
      </c>
      <c r="AJ17" s="137" t="s">
        <v>371</v>
      </c>
      <c r="AL17" s="109" t="s">
        <v>301</v>
      </c>
      <c r="AM17" s="146" t="s">
        <v>371</v>
      </c>
      <c r="AO17" s="109" t="s">
        <v>86</v>
      </c>
      <c r="AP17" s="146">
        <v>96.2</v>
      </c>
      <c r="AS17" s="149" t="s">
        <v>8</v>
      </c>
      <c r="AT17" s="137">
        <v>96.6</v>
      </c>
      <c r="AX17" s="149" t="s">
        <v>11</v>
      </c>
      <c r="AY17" s="191">
        <v>100</v>
      </c>
      <c r="BA17" s="149" t="s">
        <v>306</v>
      </c>
      <c r="BB17" s="207" t="s">
        <v>371</v>
      </c>
      <c r="BD17" s="149" t="s">
        <v>42</v>
      </c>
      <c r="BE17" s="191">
        <v>97.4</v>
      </c>
      <c r="BG17" s="149" t="s">
        <v>320</v>
      </c>
      <c r="BH17" s="209">
        <v>97.3</v>
      </c>
      <c r="BJ17" s="149" t="s">
        <v>11</v>
      </c>
      <c r="BK17" s="233">
        <v>100</v>
      </c>
      <c r="BM17" s="149" t="s">
        <v>338</v>
      </c>
      <c r="BN17" s="239" t="s">
        <v>371</v>
      </c>
      <c r="BP17" s="149" t="s">
        <v>234</v>
      </c>
      <c r="BQ17" s="233">
        <v>100</v>
      </c>
      <c r="BS17" s="149" t="s">
        <v>306</v>
      </c>
      <c r="BT17" s="239" t="s">
        <v>371</v>
      </c>
      <c r="BV17" s="29" t="s">
        <v>309</v>
      </c>
      <c r="BW17" s="263">
        <v>0</v>
      </c>
      <c r="BY17" s="29" t="s">
        <v>264</v>
      </c>
      <c r="BZ17" s="263" t="s">
        <v>371</v>
      </c>
      <c r="CB17" s="149" t="s">
        <v>185</v>
      </c>
      <c r="CC17" s="209">
        <v>98.8</v>
      </c>
      <c r="CE17" s="29" t="s">
        <v>138</v>
      </c>
      <c r="CF17" s="281">
        <v>0.18214936247723132</v>
      </c>
      <c r="CI17" s="109" t="s">
        <v>135</v>
      </c>
      <c r="CJ17" s="295">
        <v>100</v>
      </c>
      <c r="CL17" s="109" t="s">
        <v>264</v>
      </c>
      <c r="CM17" s="303" t="s">
        <v>371</v>
      </c>
      <c r="CO17" s="109" t="s">
        <v>320</v>
      </c>
      <c r="CP17" s="191">
        <v>99.2</v>
      </c>
      <c r="CS17" s="149" t="s">
        <v>19</v>
      </c>
      <c r="CT17" s="331">
        <v>100</v>
      </c>
      <c r="CW17" s="109" t="s">
        <v>120</v>
      </c>
      <c r="CX17" s="331" t="s">
        <v>371</v>
      </c>
      <c r="DB17" s="253" t="s">
        <v>288</v>
      </c>
      <c r="DC17" s="263">
        <v>0</v>
      </c>
      <c r="DI17" s="253" t="s">
        <v>306</v>
      </c>
      <c r="DJ17" s="263" t="s">
        <v>371</v>
      </c>
      <c r="DP17" s="149" t="s">
        <v>82</v>
      </c>
      <c r="DQ17" s="331">
        <v>99.4</v>
      </c>
      <c r="DV17" s="253" t="s">
        <v>144</v>
      </c>
      <c r="DW17" s="281">
        <v>0.16348773841961853</v>
      </c>
      <c r="EA17" s="346" t="s">
        <v>19</v>
      </c>
      <c r="EB17" s="353">
        <v>100</v>
      </c>
      <c r="EE17" s="355" t="s">
        <v>120</v>
      </c>
      <c r="EF17" s="358" t="s">
        <v>371</v>
      </c>
      <c r="EI17" s="346" t="s">
        <v>156</v>
      </c>
      <c r="EJ17" s="362">
        <v>0</v>
      </c>
      <c r="EM17" s="250" t="s">
        <v>8</v>
      </c>
      <c r="EN17" s="364" t="s">
        <v>371</v>
      </c>
      <c r="EQ17" s="346" t="s">
        <v>82</v>
      </c>
      <c r="ER17" s="303">
        <v>99.5</v>
      </c>
      <c r="EU17" s="346" t="s">
        <v>340</v>
      </c>
      <c r="EV17" s="378">
        <v>0.15552099533437014</v>
      </c>
      <c r="FA17" s="346" t="s">
        <v>320</v>
      </c>
      <c r="FB17" s="383">
        <v>100</v>
      </c>
      <c r="FD17" s="355" t="s">
        <v>301</v>
      </c>
      <c r="FE17" s="390" t="s">
        <v>371</v>
      </c>
      <c r="FG17" s="346" t="s">
        <v>320</v>
      </c>
      <c r="FH17" s="381">
        <v>99.6</v>
      </c>
      <c r="FK17" s="346" t="s">
        <v>136</v>
      </c>
      <c r="FL17" s="410">
        <v>100</v>
      </c>
      <c r="FN17" s="355" t="s">
        <v>301</v>
      </c>
      <c r="FO17" s="418" t="s">
        <v>371</v>
      </c>
      <c r="FQ17" s="355" t="s">
        <v>96</v>
      </c>
      <c r="FR17" s="421">
        <v>0</v>
      </c>
      <c r="FT17" s="361" t="s">
        <v>306</v>
      </c>
      <c r="FU17" s="425" t="s">
        <v>371</v>
      </c>
      <c r="FW17" s="346" t="s">
        <v>253</v>
      </c>
      <c r="FX17" s="410">
        <v>99.6</v>
      </c>
      <c r="FZ17" s="346" t="s">
        <v>318</v>
      </c>
      <c r="GA17" s="437">
        <v>0.2</v>
      </c>
      <c r="GD17" s="462" t="s">
        <v>83</v>
      </c>
      <c r="GE17" s="448">
        <v>100</v>
      </c>
      <c r="GG17" s="462" t="s">
        <v>115</v>
      </c>
      <c r="GH17" s="479">
        <v>100</v>
      </c>
      <c r="GJ17" s="346" t="s">
        <v>227</v>
      </c>
      <c r="GK17" s="421">
        <v>0</v>
      </c>
      <c r="GM17" s="346" t="s">
        <v>8</v>
      </c>
      <c r="GN17" s="484" t="s">
        <v>371</v>
      </c>
      <c r="GP17" s="462" t="s">
        <v>253</v>
      </c>
      <c r="GQ17" s="503">
        <v>99.6</v>
      </c>
      <c r="GS17" s="346" t="s">
        <v>128</v>
      </c>
      <c r="GT17" s="508">
        <v>3.0577907827359181</v>
      </c>
      <c r="GV17" s="462" t="s">
        <v>320</v>
      </c>
      <c r="GW17" s="479">
        <v>100</v>
      </c>
      <c r="GY17" s="462" t="s">
        <v>35</v>
      </c>
      <c r="GZ17" s="526">
        <v>100</v>
      </c>
      <c r="HB17" s="535" t="s">
        <v>229</v>
      </c>
      <c r="HC17" s="383">
        <v>99.7</v>
      </c>
      <c r="HG17" s="462" t="s">
        <v>320</v>
      </c>
      <c r="HH17" s="383">
        <v>100</v>
      </c>
      <c r="HJ17" s="462" t="s">
        <v>35</v>
      </c>
      <c r="HK17" s="383">
        <v>100</v>
      </c>
      <c r="HM17" s="346" t="s">
        <v>267</v>
      </c>
      <c r="HN17" s="421">
        <v>0</v>
      </c>
      <c r="HP17" s="346" t="s">
        <v>306</v>
      </c>
      <c r="HQ17" s="486" t="s">
        <v>371</v>
      </c>
      <c r="HS17" s="535" t="s">
        <v>644</v>
      </c>
      <c r="HT17" s="383">
        <v>99.8</v>
      </c>
      <c r="HV17" s="346" t="s">
        <v>24</v>
      </c>
      <c r="HW17" s="508">
        <v>0.1</v>
      </c>
      <c r="HY17" s="346" t="s">
        <v>337</v>
      </c>
      <c r="HZ17" s="421">
        <v>0</v>
      </c>
      <c r="IB17" s="566" t="s">
        <v>306</v>
      </c>
      <c r="IC17" s="486" t="s">
        <v>371</v>
      </c>
      <c r="IE17" s="346" t="s">
        <v>52</v>
      </c>
      <c r="IF17" s="508">
        <v>0.1</v>
      </c>
      <c r="IH17" s="576" t="s">
        <v>129</v>
      </c>
      <c r="II17" s="610">
        <v>100</v>
      </c>
      <c r="IK17" s="576" t="s">
        <v>279</v>
      </c>
      <c r="IL17" s="596">
        <v>100</v>
      </c>
      <c r="IN17" s="621" t="s">
        <v>296</v>
      </c>
      <c r="IO17" s="635">
        <v>0</v>
      </c>
      <c r="IQ17" s="621" t="s">
        <v>120</v>
      </c>
      <c r="IR17" s="635" t="s">
        <v>371</v>
      </c>
      <c r="IT17" s="621" t="s">
        <v>213</v>
      </c>
      <c r="IU17" s="652">
        <v>99.3</v>
      </c>
      <c r="IW17" s="621" t="s">
        <v>75</v>
      </c>
      <c r="IX17" s="635">
        <v>0.1</v>
      </c>
      <c r="IZ17" s="577" t="s">
        <v>764</v>
      </c>
      <c r="JA17" s="610">
        <v>87.8</v>
      </c>
      <c r="JC17" s="663" t="s">
        <v>764</v>
      </c>
      <c r="JD17" s="666">
        <v>85.7</v>
      </c>
      <c r="JF17" s="621" t="s">
        <v>309</v>
      </c>
      <c r="JG17" s="596">
        <v>0</v>
      </c>
      <c r="JI17" s="621" t="s">
        <v>301</v>
      </c>
      <c r="JJ17" s="596" t="s">
        <v>371</v>
      </c>
      <c r="JL17" s="577" t="s">
        <v>764</v>
      </c>
      <c r="JM17" s="596">
        <v>85.2</v>
      </c>
      <c r="JO17" s="621" t="s">
        <v>234</v>
      </c>
      <c r="JP17" s="596">
        <v>0.1</v>
      </c>
      <c r="JR17" s="577" t="s">
        <v>764</v>
      </c>
      <c r="JS17" s="610">
        <v>87.7</v>
      </c>
      <c r="JU17" s="663" t="s">
        <v>764</v>
      </c>
      <c r="JV17" s="689">
        <v>84.3</v>
      </c>
      <c r="JX17" s="621" t="s">
        <v>764</v>
      </c>
      <c r="JY17" s="596">
        <v>1.5</v>
      </c>
      <c r="KA17" s="621" t="s">
        <v>764</v>
      </c>
      <c r="KB17" s="596">
        <v>0</v>
      </c>
      <c r="KD17" s="577" t="s">
        <v>764</v>
      </c>
      <c r="KE17" s="596">
        <v>85.8</v>
      </c>
      <c r="KG17" s="621" t="s">
        <v>764</v>
      </c>
      <c r="KH17" s="596">
        <v>0.6</v>
      </c>
      <c r="KJ17" s="577" t="s">
        <v>764</v>
      </c>
      <c r="KK17" s="610">
        <v>87.8</v>
      </c>
      <c r="KM17" s="663" t="s">
        <v>764</v>
      </c>
      <c r="KN17" s="689">
        <v>86.8</v>
      </c>
      <c r="KP17" s="621" t="s">
        <v>764</v>
      </c>
      <c r="KQ17" s="596">
        <v>1.7</v>
      </c>
      <c r="KS17" s="621" t="s">
        <v>764</v>
      </c>
      <c r="KT17" s="596">
        <v>0</v>
      </c>
      <c r="KV17" s="577" t="s">
        <v>764</v>
      </c>
      <c r="KW17" s="596">
        <v>87.5</v>
      </c>
      <c r="KY17" s="621" t="s">
        <v>764</v>
      </c>
      <c r="KZ17" s="596">
        <v>0.7</v>
      </c>
      <c r="LB17" s="577" t="s">
        <v>764</v>
      </c>
      <c r="LC17" s="610">
        <v>88.6</v>
      </c>
      <c r="LE17" s="663" t="s">
        <v>764</v>
      </c>
      <c r="LF17" s="714">
        <v>88.9</v>
      </c>
      <c r="LH17" s="577" t="s">
        <v>764</v>
      </c>
      <c r="LI17" s="596">
        <v>88.2</v>
      </c>
    </row>
    <row r="18" spans="1:321" ht="52.8" x14ac:dyDescent="0.3">
      <c r="A18" s="8" t="s">
        <v>13</v>
      </c>
      <c r="B18" s="15">
        <v>97.777777777777771</v>
      </c>
      <c r="D18" s="20" t="s">
        <v>318</v>
      </c>
      <c r="E18" s="15" t="s">
        <v>371</v>
      </c>
      <c r="G18" s="29" t="s">
        <v>120</v>
      </c>
      <c r="H18" s="32">
        <v>0</v>
      </c>
      <c r="J18" s="37" t="s">
        <v>54</v>
      </c>
      <c r="K18" s="42" t="s">
        <v>371</v>
      </c>
      <c r="M18" s="11" t="s">
        <v>146</v>
      </c>
      <c r="N18" s="15">
        <v>95.410628019323667</v>
      </c>
      <c r="P18" s="29" t="s">
        <v>326</v>
      </c>
      <c r="Q18" s="79">
        <v>0.31397174254317112</v>
      </c>
      <c r="S18" s="8" t="s">
        <v>26</v>
      </c>
      <c r="T18" s="15">
        <v>100</v>
      </c>
      <c r="U18" s="101"/>
      <c r="V18" s="20" t="s">
        <v>318</v>
      </c>
      <c r="W18" s="15" t="s">
        <v>371</v>
      </c>
      <c r="Y18" s="11" t="s">
        <v>86</v>
      </c>
      <c r="Z18" s="15">
        <v>95.6</v>
      </c>
      <c r="AC18" s="109" t="s">
        <v>13</v>
      </c>
      <c r="AD18" s="123">
        <v>100</v>
      </c>
      <c r="AF18" s="149" t="s">
        <v>11</v>
      </c>
      <c r="AG18" s="137">
        <v>100</v>
      </c>
      <c r="AI18" s="110" t="s">
        <v>8</v>
      </c>
      <c r="AJ18" s="137" t="s">
        <v>371</v>
      </c>
      <c r="AL18" s="109" t="s">
        <v>264</v>
      </c>
      <c r="AM18" s="146" t="s">
        <v>371</v>
      </c>
      <c r="AO18" s="109" t="s">
        <v>23</v>
      </c>
      <c r="AP18" s="146">
        <v>95.6</v>
      </c>
      <c r="AS18" s="149" t="s">
        <v>7</v>
      </c>
      <c r="AT18" s="137">
        <v>96.5</v>
      </c>
      <c r="AX18" s="149" t="s">
        <v>8</v>
      </c>
      <c r="AY18" s="191">
        <v>100</v>
      </c>
      <c r="BA18" s="149" t="s">
        <v>8</v>
      </c>
      <c r="BB18" s="207" t="s">
        <v>371</v>
      </c>
      <c r="BD18" s="149" t="s">
        <v>122</v>
      </c>
      <c r="BE18" s="191">
        <v>97.3</v>
      </c>
      <c r="BG18" s="149" t="s">
        <v>42</v>
      </c>
      <c r="BH18" s="209">
        <v>97</v>
      </c>
      <c r="BJ18" s="149" t="s">
        <v>8</v>
      </c>
      <c r="BK18" s="233">
        <v>100</v>
      </c>
      <c r="BM18" s="149" t="s">
        <v>318</v>
      </c>
      <c r="BN18" s="239" t="s">
        <v>371</v>
      </c>
      <c r="BP18" s="149" t="s">
        <v>19</v>
      </c>
      <c r="BQ18" s="233">
        <v>100</v>
      </c>
      <c r="BS18" s="149" t="s">
        <v>8</v>
      </c>
      <c r="BT18" s="239" t="s">
        <v>371</v>
      </c>
      <c r="BV18" s="29" t="s">
        <v>155</v>
      </c>
      <c r="BW18" s="263">
        <v>0</v>
      </c>
      <c r="BY18" s="29" t="s">
        <v>306</v>
      </c>
      <c r="BZ18" s="263" t="s">
        <v>371</v>
      </c>
      <c r="CB18" s="149" t="s">
        <v>49</v>
      </c>
      <c r="CC18" s="209">
        <v>98.5</v>
      </c>
      <c r="CE18" s="29" t="s">
        <v>124</v>
      </c>
      <c r="CF18" s="281">
        <v>0.1984126984126984</v>
      </c>
      <c r="CI18" s="109" t="s">
        <v>7</v>
      </c>
      <c r="CJ18" s="295">
        <v>100</v>
      </c>
      <c r="CL18" s="109" t="s">
        <v>306</v>
      </c>
      <c r="CM18" s="303" t="s">
        <v>371</v>
      </c>
      <c r="CO18" s="109" t="s">
        <v>185</v>
      </c>
      <c r="CP18" s="191">
        <v>99</v>
      </c>
      <c r="CS18" s="149" t="s">
        <v>44</v>
      </c>
      <c r="CT18" s="331">
        <v>100</v>
      </c>
      <c r="CW18" s="109" t="s">
        <v>301</v>
      </c>
      <c r="CX18" s="331" t="s">
        <v>371</v>
      </c>
      <c r="DB18" s="253" t="s">
        <v>227</v>
      </c>
      <c r="DC18" s="263">
        <v>0</v>
      </c>
      <c r="DI18" s="253" t="s">
        <v>8</v>
      </c>
      <c r="DJ18" s="263" t="s">
        <v>371</v>
      </c>
      <c r="DP18" s="149" t="s">
        <v>91</v>
      </c>
      <c r="DQ18" s="331">
        <v>99.4</v>
      </c>
      <c r="DV18" s="253" t="s">
        <v>318</v>
      </c>
      <c r="DW18" s="281">
        <v>0.18181818181818182</v>
      </c>
      <c r="EA18" s="346" t="s">
        <v>253</v>
      </c>
      <c r="EB18" s="353">
        <v>100</v>
      </c>
      <c r="EE18" s="355" t="s">
        <v>301</v>
      </c>
      <c r="EF18" s="358" t="s">
        <v>371</v>
      </c>
      <c r="EI18" s="346" t="s">
        <v>315</v>
      </c>
      <c r="EJ18" s="362">
        <v>0</v>
      </c>
      <c r="EM18" s="250" t="s">
        <v>338</v>
      </c>
      <c r="EN18" s="364" t="s">
        <v>371</v>
      </c>
      <c r="EQ18" s="346" t="s">
        <v>91</v>
      </c>
      <c r="ER18" s="303">
        <v>99.5</v>
      </c>
      <c r="EU18" s="346" t="s">
        <v>144</v>
      </c>
      <c r="EV18" s="378">
        <v>0.15982951518380392</v>
      </c>
      <c r="FA18" s="346" t="s">
        <v>219</v>
      </c>
      <c r="FB18" s="383">
        <v>100</v>
      </c>
      <c r="FD18" s="355" t="s">
        <v>264</v>
      </c>
      <c r="FE18" s="390" t="s">
        <v>371</v>
      </c>
      <c r="FG18" s="346" t="s">
        <v>171</v>
      </c>
      <c r="FH18" s="381">
        <v>99.5</v>
      </c>
      <c r="FK18" s="346" t="s">
        <v>320</v>
      </c>
      <c r="FL18" s="410">
        <v>100</v>
      </c>
      <c r="FN18" s="355" t="s">
        <v>264</v>
      </c>
      <c r="FO18" s="418" t="s">
        <v>371</v>
      </c>
      <c r="FQ18" s="355" t="s">
        <v>229</v>
      </c>
      <c r="FR18" s="421">
        <v>0</v>
      </c>
      <c r="FT18" s="361" t="s">
        <v>8</v>
      </c>
      <c r="FU18" s="425" t="s">
        <v>371</v>
      </c>
      <c r="FW18" s="346" t="s">
        <v>171</v>
      </c>
      <c r="FX18" s="410">
        <v>99.5</v>
      </c>
      <c r="FZ18" s="346" t="s">
        <v>143</v>
      </c>
      <c r="GA18" s="437">
        <v>0.2</v>
      </c>
      <c r="GD18" s="462" t="s">
        <v>320</v>
      </c>
      <c r="GE18" s="448">
        <v>100</v>
      </c>
      <c r="GG18" s="462" t="s">
        <v>279</v>
      </c>
      <c r="GH18" s="479">
        <v>100</v>
      </c>
      <c r="GJ18" s="346" t="s">
        <v>8</v>
      </c>
      <c r="GK18" s="421">
        <v>0</v>
      </c>
      <c r="GM18" s="346" t="s">
        <v>338</v>
      </c>
      <c r="GN18" s="484" t="s">
        <v>371</v>
      </c>
      <c r="GP18" s="462" t="s">
        <v>49</v>
      </c>
      <c r="GQ18" s="503">
        <v>99.4</v>
      </c>
      <c r="GS18" s="346" t="s">
        <v>81</v>
      </c>
      <c r="GT18" s="508">
        <v>0.49413218035824585</v>
      </c>
      <c r="GV18" s="513" t="s">
        <v>577</v>
      </c>
      <c r="GW18" s="522">
        <v>100</v>
      </c>
      <c r="GY18" s="462" t="s">
        <v>115</v>
      </c>
      <c r="GZ18" s="526">
        <v>100</v>
      </c>
      <c r="HB18" s="535" t="s">
        <v>644</v>
      </c>
      <c r="HC18" s="383">
        <v>99.7</v>
      </c>
      <c r="HG18" s="513" t="s">
        <v>577</v>
      </c>
      <c r="HH18" s="544">
        <v>100</v>
      </c>
      <c r="HJ18" s="462" t="s">
        <v>355</v>
      </c>
      <c r="HK18" s="383">
        <v>100</v>
      </c>
      <c r="HM18" s="346" t="s">
        <v>298</v>
      </c>
      <c r="HN18" s="421">
        <v>0</v>
      </c>
      <c r="HP18" s="346" t="s">
        <v>8</v>
      </c>
      <c r="HQ18" s="486" t="s">
        <v>371</v>
      </c>
      <c r="HS18" s="535" t="s">
        <v>229</v>
      </c>
      <c r="HT18" s="383">
        <v>99.7</v>
      </c>
      <c r="HV18" s="346" t="s">
        <v>52</v>
      </c>
      <c r="HW18" s="508">
        <v>0.1</v>
      </c>
      <c r="HY18" s="346" t="s">
        <v>156</v>
      </c>
      <c r="HZ18" s="421">
        <v>0</v>
      </c>
      <c r="IB18" s="566" t="s">
        <v>8</v>
      </c>
      <c r="IC18" s="486" t="s">
        <v>371</v>
      </c>
      <c r="IE18" s="346" t="s">
        <v>24</v>
      </c>
      <c r="IF18" s="508">
        <v>0.1</v>
      </c>
      <c r="IH18" s="576" t="s">
        <v>48</v>
      </c>
      <c r="II18" s="610">
        <v>100</v>
      </c>
      <c r="IK18" s="576" t="s">
        <v>30</v>
      </c>
      <c r="IL18" s="596">
        <v>100</v>
      </c>
      <c r="IN18" s="621" t="s">
        <v>96</v>
      </c>
      <c r="IO18" s="635">
        <v>0</v>
      </c>
      <c r="IQ18" s="621" t="s">
        <v>301</v>
      </c>
      <c r="IR18" s="635" t="s">
        <v>371</v>
      </c>
      <c r="IT18" s="621" t="s">
        <v>86</v>
      </c>
      <c r="IU18" s="652">
        <v>99.3</v>
      </c>
      <c r="IW18" s="621" t="s">
        <v>138</v>
      </c>
      <c r="IX18" s="635">
        <v>0.1</v>
      </c>
      <c r="IZ18" s="577" t="s">
        <v>765</v>
      </c>
      <c r="JA18" s="610">
        <v>87.3</v>
      </c>
      <c r="JC18" s="663" t="s">
        <v>765</v>
      </c>
      <c r="JD18" s="666">
        <v>89.2</v>
      </c>
      <c r="JF18" s="621" t="s">
        <v>155</v>
      </c>
      <c r="JG18" s="596">
        <v>0</v>
      </c>
      <c r="JI18" s="621" t="s">
        <v>264</v>
      </c>
      <c r="JJ18" s="596" t="s">
        <v>371</v>
      </c>
      <c r="JL18" s="577" t="s">
        <v>765</v>
      </c>
      <c r="JM18" s="596">
        <v>85.8</v>
      </c>
      <c r="JO18" s="621" t="s">
        <v>193</v>
      </c>
      <c r="JP18" s="596">
        <v>0.1</v>
      </c>
      <c r="JR18" s="577" t="s">
        <v>765</v>
      </c>
      <c r="JS18" s="610">
        <v>87.5</v>
      </c>
      <c r="JU18" s="663" t="s">
        <v>765</v>
      </c>
      <c r="JV18" s="689">
        <v>92.7</v>
      </c>
      <c r="JX18" s="621" t="s">
        <v>765</v>
      </c>
      <c r="JY18" s="596">
        <v>1.4</v>
      </c>
      <c r="KA18" s="621" t="s">
        <v>765</v>
      </c>
      <c r="KB18" s="596">
        <v>0</v>
      </c>
      <c r="KD18" s="577" t="s">
        <v>765</v>
      </c>
      <c r="KE18" s="596">
        <v>85.7</v>
      </c>
      <c r="KG18" s="621" t="s">
        <v>765</v>
      </c>
      <c r="KH18" s="596">
        <v>0.6</v>
      </c>
      <c r="KJ18" s="577" t="s">
        <v>765</v>
      </c>
      <c r="KK18" s="610">
        <v>88.7</v>
      </c>
      <c r="KM18" s="663" t="s">
        <v>765</v>
      </c>
      <c r="KN18" s="689">
        <v>94.6</v>
      </c>
      <c r="KP18" s="621" t="s">
        <v>765</v>
      </c>
      <c r="KQ18" s="596">
        <v>1.3</v>
      </c>
      <c r="KS18" s="621" t="s">
        <v>765</v>
      </c>
      <c r="KT18" s="596">
        <v>0</v>
      </c>
      <c r="KV18" s="577" t="s">
        <v>765</v>
      </c>
      <c r="KW18" s="596">
        <v>87.2</v>
      </c>
      <c r="KY18" s="621" t="s">
        <v>765</v>
      </c>
      <c r="KZ18" s="596">
        <v>0.7</v>
      </c>
      <c r="LB18" s="577" t="s">
        <v>765</v>
      </c>
      <c r="LC18" s="610">
        <v>89.5</v>
      </c>
      <c r="LE18" s="663" t="s">
        <v>765</v>
      </c>
      <c r="LF18" s="714">
        <v>94.9</v>
      </c>
      <c r="LH18" s="577" t="s">
        <v>765</v>
      </c>
      <c r="LI18" s="596">
        <v>88.4</v>
      </c>
    </row>
    <row r="19" spans="1:321" x14ac:dyDescent="0.3">
      <c r="A19" s="8" t="s">
        <v>14</v>
      </c>
      <c r="B19" s="15">
        <v>97.61904761904762</v>
      </c>
      <c r="D19" s="20" t="s">
        <v>9</v>
      </c>
      <c r="E19" s="15" t="s">
        <v>371</v>
      </c>
      <c r="G19" s="29" t="s">
        <v>250</v>
      </c>
      <c r="H19" s="32">
        <v>0</v>
      </c>
      <c r="J19" s="37" t="s">
        <v>83</v>
      </c>
      <c r="K19" s="42" t="s">
        <v>371</v>
      </c>
      <c r="M19" s="11" t="s">
        <v>23</v>
      </c>
      <c r="N19" s="15">
        <v>95.406032482598619</v>
      </c>
      <c r="P19" s="29" t="s">
        <v>206</v>
      </c>
      <c r="Q19" s="79">
        <v>0.31813361611876989</v>
      </c>
      <c r="S19" s="8" t="s">
        <v>13</v>
      </c>
      <c r="T19" s="15">
        <v>100</v>
      </c>
      <c r="U19" s="101"/>
      <c r="V19" s="20" t="s">
        <v>9</v>
      </c>
      <c r="W19" s="15" t="s">
        <v>371</v>
      </c>
      <c r="Y19" s="11" t="s">
        <v>146</v>
      </c>
      <c r="Z19" s="15">
        <v>95.4</v>
      </c>
      <c r="AC19" s="109" t="s">
        <v>11</v>
      </c>
      <c r="AD19" s="123">
        <v>98.9</v>
      </c>
      <c r="AF19" s="149" t="s">
        <v>8</v>
      </c>
      <c r="AG19" s="137">
        <v>100</v>
      </c>
      <c r="AI19" s="110" t="s">
        <v>338</v>
      </c>
      <c r="AJ19" s="137" t="s">
        <v>371</v>
      </c>
      <c r="AL19" s="109" t="s">
        <v>306</v>
      </c>
      <c r="AM19" s="146" t="s">
        <v>371</v>
      </c>
      <c r="AO19" s="109" t="s">
        <v>8</v>
      </c>
      <c r="AP19" s="146">
        <v>95.3</v>
      </c>
      <c r="AS19" s="149" t="s">
        <v>6</v>
      </c>
      <c r="AT19" s="137">
        <v>96.4</v>
      </c>
      <c r="AX19" s="149" t="s">
        <v>9</v>
      </c>
      <c r="AY19" s="191">
        <v>100</v>
      </c>
      <c r="BA19" s="149" t="s">
        <v>338</v>
      </c>
      <c r="BB19" s="207" t="s">
        <v>371</v>
      </c>
      <c r="BD19" s="149" t="s">
        <v>31</v>
      </c>
      <c r="BE19" s="191">
        <v>96.9</v>
      </c>
      <c r="BG19" s="149" t="s">
        <v>28</v>
      </c>
      <c r="BH19" s="209">
        <v>97</v>
      </c>
      <c r="BJ19" s="149" t="s">
        <v>9</v>
      </c>
      <c r="BK19" s="233">
        <v>100</v>
      </c>
      <c r="BM19" s="149" t="s">
        <v>9</v>
      </c>
      <c r="BN19" s="239" t="s">
        <v>371</v>
      </c>
      <c r="BP19" s="149" t="s">
        <v>318</v>
      </c>
      <c r="BQ19" s="233">
        <v>100</v>
      </c>
      <c r="BS19" s="149" t="s">
        <v>338</v>
      </c>
      <c r="BT19" s="239" t="s">
        <v>371</v>
      </c>
      <c r="BV19" s="29" t="s">
        <v>296</v>
      </c>
      <c r="BW19" s="263">
        <v>0</v>
      </c>
      <c r="BY19" s="29" t="s">
        <v>8</v>
      </c>
      <c r="BZ19" s="263" t="s">
        <v>371</v>
      </c>
      <c r="CB19" s="149" t="s">
        <v>320</v>
      </c>
      <c r="CC19" s="209">
        <v>98.4</v>
      </c>
      <c r="CE19" s="253" t="s">
        <v>119</v>
      </c>
      <c r="CF19" s="281">
        <v>0.22038567493112945</v>
      </c>
      <c r="CI19" s="109" t="s">
        <v>11</v>
      </c>
      <c r="CJ19" s="295">
        <v>100</v>
      </c>
      <c r="CL19" s="109" t="s">
        <v>8</v>
      </c>
      <c r="CM19" s="303" t="s">
        <v>371</v>
      </c>
      <c r="CO19" s="109" t="s">
        <v>374</v>
      </c>
      <c r="CP19" s="191">
        <v>98.9</v>
      </c>
      <c r="CS19" s="149" t="s">
        <v>135</v>
      </c>
      <c r="CT19" s="331">
        <v>100</v>
      </c>
      <c r="CW19" s="109" t="s">
        <v>264</v>
      </c>
      <c r="CX19" s="331" t="s">
        <v>371</v>
      </c>
      <c r="DB19" s="253" t="s">
        <v>8</v>
      </c>
      <c r="DC19" s="263">
        <v>0</v>
      </c>
      <c r="DI19" s="253" t="s">
        <v>338</v>
      </c>
      <c r="DJ19" s="263" t="s">
        <v>371</v>
      </c>
      <c r="DP19" s="149" t="s">
        <v>49</v>
      </c>
      <c r="DQ19" s="331">
        <v>99.3</v>
      </c>
      <c r="DV19" s="253" t="s">
        <v>113</v>
      </c>
      <c r="DW19" s="281">
        <v>0.21691973969631237</v>
      </c>
      <c r="EA19" s="346" t="s">
        <v>44</v>
      </c>
      <c r="EB19" s="353">
        <v>100</v>
      </c>
      <c r="EE19" s="355" t="s">
        <v>264</v>
      </c>
      <c r="EF19" s="358" t="s">
        <v>371</v>
      </c>
      <c r="EI19" s="346" t="s">
        <v>159</v>
      </c>
      <c r="EJ19" s="362">
        <v>0</v>
      </c>
      <c r="EM19" s="250" t="s">
        <v>318</v>
      </c>
      <c r="EN19" s="364" t="s">
        <v>371</v>
      </c>
      <c r="EQ19" s="346" t="s">
        <v>49</v>
      </c>
      <c r="ER19" s="303">
        <v>99.5</v>
      </c>
      <c r="EU19" s="346" t="s">
        <v>227</v>
      </c>
      <c r="EV19" s="378">
        <v>0.1718213058419244</v>
      </c>
      <c r="FA19" s="346" t="s">
        <v>19</v>
      </c>
      <c r="FB19" s="383">
        <v>100</v>
      </c>
      <c r="FD19" s="355" t="s">
        <v>306</v>
      </c>
      <c r="FE19" s="390" t="s">
        <v>371</v>
      </c>
      <c r="FG19" s="346" t="s">
        <v>91</v>
      </c>
      <c r="FH19" s="381">
        <v>99.5</v>
      </c>
      <c r="FK19" s="346" t="s">
        <v>65</v>
      </c>
      <c r="FL19" s="410">
        <v>100</v>
      </c>
      <c r="FN19" s="355" t="s">
        <v>306</v>
      </c>
      <c r="FO19" s="418" t="s">
        <v>371</v>
      </c>
      <c r="FQ19" s="355" t="s">
        <v>156</v>
      </c>
      <c r="FR19" s="421">
        <v>0</v>
      </c>
      <c r="FT19" s="361" t="s">
        <v>338</v>
      </c>
      <c r="FU19" s="425" t="s">
        <v>371</v>
      </c>
      <c r="FW19" s="346" t="s">
        <v>49</v>
      </c>
      <c r="FX19" s="410">
        <v>99.5</v>
      </c>
      <c r="FZ19" s="346" t="s">
        <v>194</v>
      </c>
      <c r="GA19" s="437">
        <v>0.2</v>
      </c>
      <c r="GD19" s="462" t="s">
        <v>138</v>
      </c>
      <c r="GE19" s="448">
        <v>100</v>
      </c>
      <c r="GG19" s="463" t="s">
        <v>437</v>
      </c>
      <c r="GH19" s="479">
        <v>100</v>
      </c>
      <c r="GJ19" s="346" t="s">
        <v>373</v>
      </c>
      <c r="GK19" s="421">
        <v>0</v>
      </c>
      <c r="GM19" s="346" t="s">
        <v>318</v>
      </c>
      <c r="GN19" s="484" t="s">
        <v>371</v>
      </c>
      <c r="GP19" s="462" t="s">
        <v>171</v>
      </c>
      <c r="GQ19" s="503">
        <v>99.3</v>
      </c>
      <c r="GS19" s="346" t="s">
        <v>266</v>
      </c>
      <c r="GT19" s="508">
        <v>0.93109869646182497</v>
      </c>
      <c r="GV19" s="462" t="s">
        <v>222</v>
      </c>
      <c r="GW19" s="479">
        <v>100</v>
      </c>
      <c r="GY19" s="462" t="s">
        <v>279</v>
      </c>
      <c r="GZ19" s="526">
        <v>100</v>
      </c>
      <c r="HB19" s="535" t="s">
        <v>666</v>
      </c>
      <c r="HC19" s="383">
        <v>99.7</v>
      </c>
      <c r="HG19" s="462" t="s">
        <v>129</v>
      </c>
      <c r="HH19" s="383">
        <v>100</v>
      </c>
      <c r="HJ19" s="462" t="s">
        <v>115</v>
      </c>
      <c r="HK19" s="383">
        <v>100</v>
      </c>
      <c r="HM19" s="346" t="s">
        <v>227</v>
      </c>
      <c r="HN19" s="421">
        <v>0</v>
      </c>
      <c r="HP19" s="346" t="s">
        <v>338</v>
      </c>
      <c r="HQ19" s="486" t="s">
        <v>371</v>
      </c>
      <c r="HS19" s="535" t="s">
        <v>666</v>
      </c>
      <c r="HT19" s="383">
        <v>99.7</v>
      </c>
      <c r="HV19" s="346" t="s">
        <v>317</v>
      </c>
      <c r="HW19" s="508">
        <v>0.2</v>
      </c>
      <c r="HY19" s="346" t="s">
        <v>267</v>
      </c>
      <c r="HZ19" s="421">
        <v>0</v>
      </c>
      <c r="IB19" s="566" t="s">
        <v>338</v>
      </c>
      <c r="IC19" s="486" t="s">
        <v>371</v>
      </c>
      <c r="IE19" s="346" t="s">
        <v>177</v>
      </c>
      <c r="IF19" s="508">
        <v>0.1</v>
      </c>
      <c r="IH19" s="576" t="s">
        <v>13</v>
      </c>
      <c r="II19" s="610">
        <v>100</v>
      </c>
      <c r="IK19" s="576" t="s">
        <v>93</v>
      </c>
      <c r="IL19" s="596">
        <v>100</v>
      </c>
      <c r="IN19" s="621" t="s">
        <v>431</v>
      </c>
      <c r="IO19" s="635">
        <v>0</v>
      </c>
      <c r="IQ19" s="621" t="s">
        <v>264</v>
      </c>
      <c r="IR19" s="635" t="s">
        <v>371</v>
      </c>
      <c r="IT19" s="621" t="s">
        <v>185</v>
      </c>
      <c r="IU19" s="652">
        <v>99.3</v>
      </c>
      <c r="IW19" s="621" t="s">
        <v>382</v>
      </c>
      <c r="IX19" s="635">
        <v>0.1</v>
      </c>
      <c r="IZ19" s="88"/>
      <c r="JA19" s="610"/>
      <c r="JC19" s="663"/>
      <c r="JD19" s="666"/>
      <c r="JF19" s="621" t="s">
        <v>296</v>
      </c>
      <c r="JG19" s="596">
        <v>0</v>
      </c>
      <c r="JI19" s="621" t="s">
        <v>8</v>
      </c>
      <c r="JJ19" s="596" t="s">
        <v>371</v>
      </c>
      <c r="JL19" s="577"/>
      <c r="JM19" s="596"/>
      <c r="JO19" s="621" t="s">
        <v>138</v>
      </c>
      <c r="JP19" s="596">
        <v>0.1</v>
      </c>
      <c r="JR19" s="577"/>
      <c r="JS19" s="610"/>
      <c r="JU19" s="663"/>
      <c r="JV19" s="689"/>
      <c r="JX19" s="630"/>
      <c r="JY19" s="692"/>
      <c r="KA19" s="693"/>
      <c r="KB19" s="596"/>
      <c r="KD19" s="577"/>
      <c r="KE19" s="596"/>
      <c r="KG19" s="621"/>
      <c r="KH19" s="596"/>
      <c r="KJ19" s="577"/>
      <c r="KK19" s="610"/>
      <c r="KM19" s="699"/>
      <c r="KN19" s="689"/>
      <c r="KP19" s="621"/>
      <c r="KQ19" s="596"/>
      <c r="KS19" s="621"/>
      <c r="KT19" s="596"/>
      <c r="KV19" s="621"/>
      <c r="KW19" s="596"/>
      <c r="KY19" s="621"/>
      <c r="KZ19" s="596"/>
      <c r="LB19" s="577"/>
      <c r="LC19" s="610"/>
      <c r="LE19" s="699"/>
      <c r="LF19" s="689"/>
      <c r="LH19" s="621"/>
      <c r="LI19" s="596"/>
    </row>
    <row r="20" spans="1:321" ht="68.400000000000006" x14ac:dyDescent="0.3">
      <c r="A20" s="8" t="s">
        <v>15</v>
      </c>
      <c r="B20" s="15">
        <v>97.183098591549296</v>
      </c>
      <c r="D20" s="20" t="s">
        <v>195</v>
      </c>
      <c r="E20" s="15" t="s">
        <v>371</v>
      </c>
      <c r="G20" s="29" t="s">
        <v>301</v>
      </c>
      <c r="H20" s="32">
        <v>0</v>
      </c>
      <c r="J20" s="37" t="s">
        <v>243</v>
      </c>
      <c r="K20" s="42" t="s">
        <v>371</v>
      </c>
      <c r="M20" s="11" t="s">
        <v>86</v>
      </c>
      <c r="N20" s="15">
        <v>95.061269959153364</v>
      </c>
      <c r="P20" s="29" t="s">
        <v>581</v>
      </c>
      <c r="Q20" s="79">
        <v>0.32388663967611336</v>
      </c>
      <c r="S20" s="8" t="s">
        <v>11</v>
      </c>
      <c r="T20" s="15">
        <v>98.98989898989899</v>
      </c>
      <c r="U20" s="101"/>
      <c r="V20" s="20" t="s">
        <v>195</v>
      </c>
      <c r="W20" s="15" t="s">
        <v>371</v>
      </c>
      <c r="Y20" s="11" t="s">
        <v>23</v>
      </c>
      <c r="Z20" s="15">
        <v>95.4</v>
      </c>
      <c r="AC20" s="109" t="s">
        <v>12</v>
      </c>
      <c r="AD20" s="123">
        <v>97.6</v>
      </c>
      <c r="AF20" s="149" t="s">
        <v>9</v>
      </c>
      <c r="AG20" s="137">
        <v>100</v>
      </c>
      <c r="AI20" s="110" t="s">
        <v>318</v>
      </c>
      <c r="AJ20" s="137" t="s">
        <v>371</v>
      </c>
      <c r="AL20" s="109" t="s">
        <v>8</v>
      </c>
      <c r="AM20" s="146" t="s">
        <v>371</v>
      </c>
      <c r="AO20" s="109" t="s">
        <v>146</v>
      </c>
      <c r="AP20" s="146">
        <v>95.2</v>
      </c>
      <c r="AS20" s="149" t="s">
        <v>86</v>
      </c>
      <c r="AT20" s="137">
        <v>96.4</v>
      </c>
      <c r="AX20" s="149" t="s">
        <v>26</v>
      </c>
      <c r="AY20" s="191">
        <v>100</v>
      </c>
      <c r="BA20" s="149" t="s">
        <v>318</v>
      </c>
      <c r="BB20" s="207" t="s">
        <v>371</v>
      </c>
      <c r="BD20" s="149" t="s">
        <v>6</v>
      </c>
      <c r="BE20" s="191">
        <v>96.8</v>
      </c>
      <c r="BG20" s="149" t="s">
        <v>31</v>
      </c>
      <c r="BH20" s="209">
        <v>96.9</v>
      </c>
      <c r="BJ20" s="149" t="s">
        <v>22</v>
      </c>
      <c r="BK20" s="233">
        <v>100</v>
      </c>
      <c r="BM20" s="149" t="s">
        <v>195</v>
      </c>
      <c r="BN20" s="239" t="s">
        <v>371</v>
      </c>
      <c r="BP20" s="149" t="s">
        <v>375</v>
      </c>
      <c r="BQ20" s="233">
        <v>100</v>
      </c>
      <c r="BS20" s="149" t="s">
        <v>318</v>
      </c>
      <c r="BT20" s="239" t="s">
        <v>371</v>
      </c>
      <c r="BV20" s="29" t="s">
        <v>301</v>
      </c>
      <c r="BW20" s="263">
        <v>0</v>
      </c>
      <c r="BY20" s="29" t="s">
        <v>338</v>
      </c>
      <c r="BZ20" s="263" t="s">
        <v>371</v>
      </c>
      <c r="CB20" s="149" t="s">
        <v>31</v>
      </c>
      <c r="CC20" s="209">
        <v>97.9</v>
      </c>
      <c r="CE20" s="29" t="s">
        <v>263</v>
      </c>
      <c r="CF20" s="281">
        <v>0.22346368715083798</v>
      </c>
      <c r="CI20" s="109" t="s">
        <v>374</v>
      </c>
      <c r="CJ20" s="295">
        <v>100</v>
      </c>
      <c r="CL20" s="109" t="s">
        <v>338</v>
      </c>
      <c r="CM20" s="303" t="s">
        <v>371</v>
      </c>
      <c r="CO20" s="109" t="s">
        <v>86</v>
      </c>
      <c r="CP20" s="191">
        <v>97.8</v>
      </c>
      <c r="CS20" s="149" t="s">
        <v>7</v>
      </c>
      <c r="CT20" s="331">
        <v>100</v>
      </c>
      <c r="CW20" s="109" t="s">
        <v>306</v>
      </c>
      <c r="CX20" s="331" t="s">
        <v>371</v>
      </c>
      <c r="DB20" s="253" t="s">
        <v>213</v>
      </c>
      <c r="DC20" s="263">
        <v>0</v>
      </c>
      <c r="DI20" s="253" t="s">
        <v>318</v>
      </c>
      <c r="DJ20" s="263" t="s">
        <v>371</v>
      </c>
      <c r="DP20" s="149" t="s">
        <v>374</v>
      </c>
      <c r="DQ20" s="331">
        <v>99.2</v>
      </c>
      <c r="DV20" s="253" t="s">
        <v>109</v>
      </c>
      <c r="DW20" s="281">
        <v>0.22488755622188905</v>
      </c>
      <c r="EA20" s="346" t="s">
        <v>127</v>
      </c>
      <c r="EB20" s="353">
        <v>100</v>
      </c>
      <c r="EE20" s="355" t="s">
        <v>306</v>
      </c>
      <c r="EF20" s="358" t="s">
        <v>371</v>
      </c>
      <c r="EI20" s="346" t="s">
        <v>130</v>
      </c>
      <c r="EJ20" s="362">
        <v>0</v>
      </c>
      <c r="EM20" s="250" t="s">
        <v>9</v>
      </c>
      <c r="EN20" s="364" t="s">
        <v>371</v>
      </c>
      <c r="EQ20" s="346" t="s">
        <v>253</v>
      </c>
      <c r="ER20" s="303">
        <v>99.3</v>
      </c>
      <c r="EU20" s="346" t="s">
        <v>318</v>
      </c>
      <c r="EV20" s="378">
        <v>0.18416206261510129</v>
      </c>
      <c r="FA20" s="346" t="s">
        <v>253</v>
      </c>
      <c r="FB20" s="383">
        <v>100</v>
      </c>
      <c r="FD20" s="355" t="s">
        <v>8</v>
      </c>
      <c r="FE20" s="390" t="s">
        <v>371</v>
      </c>
      <c r="FG20" s="346" t="s">
        <v>49</v>
      </c>
      <c r="FH20" s="381">
        <v>99.4</v>
      </c>
      <c r="FK20" s="346" t="s">
        <v>219</v>
      </c>
      <c r="FL20" s="410">
        <v>100</v>
      </c>
      <c r="FN20" s="355" t="s">
        <v>8</v>
      </c>
      <c r="FO20" s="418" t="s">
        <v>371</v>
      </c>
      <c r="FQ20" s="355" t="s">
        <v>267</v>
      </c>
      <c r="FR20" s="421">
        <v>0</v>
      </c>
      <c r="FT20" s="361" t="s">
        <v>318</v>
      </c>
      <c r="FU20" s="425" t="s">
        <v>371</v>
      </c>
      <c r="FW20" s="346" t="s">
        <v>91</v>
      </c>
      <c r="FX20" s="410">
        <v>99.4</v>
      </c>
      <c r="FZ20" s="346" t="s">
        <v>19</v>
      </c>
      <c r="GA20" s="437">
        <v>0.2</v>
      </c>
      <c r="GD20" s="462" t="s">
        <v>48</v>
      </c>
      <c r="GE20" s="448">
        <v>100</v>
      </c>
      <c r="GG20" s="462" t="s">
        <v>6</v>
      </c>
      <c r="GH20" s="479">
        <v>100</v>
      </c>
      <c r="GJ20" s="346" t="s">
        <v>181</v>
      </c>
      <c r="GK20" s="421">
        <v>0</v>
      </c>
      <c r="GM20" s="346" t="s">
        <v>9</v>
      </c>
      <c r="GN20" s="484" t="s">
        <v>371</v>
      </c>
      <c r="GP20" s="462" t="s">
        <v>91</v>
      </c>
      <c r="GQ20" s="503">
        <v>99.3</v>
      </c>
      <c r="GS20" s="346" t="s">
        <v>322</v>
      </c>
      <c r="GT20" s="508">
        <v>1.7471736896197325</v>
      </c>
      <c r="GV20" s="462" t="s">
        <v>48</v>
      </c>
      <c r="GW20" s="479">
        <v>100</v>
      </c>
      <c r="GY20" s="462" t="s">
        <v>6</v>
      </c>
      <c r="GZ20" s="526">
        <v>100</v>
      </c>
      <c r="HB20" s="535" t="s">
        <v>49</v>
      </c>
      <c r="HC20" s="383">
        <v>99.6</v>
      </c>
      <c r="HG20" s="462" t="s">
        <v>30</v>
      </c>
      <c r="HH20" s="383">
        <v>100</v>
      </c>
      <c r="HJ20" s="462" t="s">
        <v>279</v>
      </c>
      <c r="HK20" s="383">
        <v>100</v>
      </c>
      <c r="HM20" s="346" t="s">
        <v>8</v>
      </c>
      <c r="HN20" s="421">
        <v>0</v>
      </c>
      <c r="HP20" s="346" t="s">
        <v>318</v>
      </c>
      <c r="HQ20" s="486" t="s">
        <v>371</v>
      </c>
      <c r="HS20" s="535" t="s">
        <v>49</v>
      </c>
      <c r="HT20" s="383">
        <v>99.6</v>
      </c>
      <c r="HV20" s="346" t="s">
        <v>227</v>
      </c>
      <c r="HW20" s="508">
        <v>0.4</v>
      </c>
      <c r="HY20" s="346" t="s">
        <v>298</v>
      </c>
      <c r="HZ20" s="421">
        <v>0</v>
      </c>
      <c r="IB20" s="566" t="s">
        <v>318</v>
      </c>
      <c r="IC20" s="486" t="s">
        <v>371</v>
      </c>
      <c r="IE20" s="346" t="s">
        <v>253</v>
      </c>
      <c r="IF20" s="508">
        <v>0.2</v>
      </c>
      <c r="IH20" s="576" t="s">
        <v>17</v>
      </c>
      <c r="II20" s="610">
        <v>100</v>
      </c>
      <c r="IK20" s="576" t="s">
        <v>285</v>
      </c>
      <c r="IL20" s="596">
        <v>100</v>
      </c>
      <c r="IN20" s="621" t="s">
        <v>156</v>
      </c>
      <c r="IO20" s="635">
        <v>0</v>
      </c>
      <c r="IQ20" s="621" t="s">
        <v>8</v>
      </c>
      <c r="IR20" s="635" t="s">
        <v>371</v>
      </c>
      <c r="IT20" s="621" t="s">
        <v>83</v>
      </c>
      <c r="IU20" s="652">
        <v>99.2</v>
      </c>
      <c r="IW20" s="621" t="s">
        <v>143</v>
      </c>
      <c r="IX20" s="635">
        <v>0.1</v>
      </c>
      <c r="IZ20" s="576" t="s">
        <v>253</v>
      </c>
      <c r="JA20" s="610">
        <v>100</v>
      </c>
      <c r="JC20" s="664" t="s">
        <v>20</v>
      </c>
      <c r="JD20" s="596">
        <v>100</v>
      </c>
      <c r="JF20" s="621" t="s">
        <v>96</v>
      </c>
      <c r="JG20" s="596">
        <v>0</v>
      </c>
      <c r="JI20" s="621" t="s">
        <v>338</v>
      </c>
      <c r="JJ20" s="596" t="s">
        <v>371</v>
      </c>
      <c r="JL20" s="621" t="s">
        <v>20</v>
      </c>
      <c r="JM20" s="596">
        <v>100</v>
      </c>
      <c r="JO20" s="621" t="s">
        <v>211</v>
      </c>
      <c r="JP20" s="596">
        <v>0.1</v>
      </c>
      <c r="JR20" s="576" t="s">
        <v>253</v>
      </c>
      <c r="JS20" s="610">
        <v>100</v>
      </c>
      <c r="JU20" s="664" t="s">
        <v>20</v>
      </c>
      <c r="JV20" s="610">
        <v>100</v>
      </c>
      <c r="JX20" s="621" t="s">
        <v>26</v>
      </c>
      <c r="JY20" s="596">
        <v>0</v>
      </c>
      <c r="KA20" s="621" t="s">
        <v>356</v>
      </c>
      <c r="KB20" s="596">
        <v>0</v>
      </c>
      <c r="KD20" s="621" t="s">
        <v>20</v>
      </c>
      <c r="KE20" s="596">
        <v>100</v>
      </c>
      <c r="KG20" s="621" t="s">
        <v>318</v>
      </c>
      <c r="KH20" s="596">
        <v>0</v>
      </c>
      <c r="KJ20" s="576" t="s">
        <v>20</v>
      </c>
      <c r="KK20" s="610">
        <v>100</v>
      </c>
      <c r="KM20" s="664" t="s">
        <v>20</v>
      </c>
      <c r="KN20" s="610">
        <v>100</v>
      </c>
      <c r="KP20" s="621" t="s">
        <v>253</v>
      </c>
      <c r="KQ20" s="596">
        <v>0</v>
      </c>
      <c r="KS20" s="621" t="s">
        <v>20</v>
      </c>
      <c r="KT20" s="596">
        <v>0</v>
      </c>
      <c r="KV20" s="621" t="s">
        <v>20</v>
      </c>
      <c r="KW20" s="596">
        <v>100</v>
      </c>
      <c r="KY20" s="622" t="s">
        <v>645</v>
      </c>
      <c r="KZ20" s="598">
        <v>0</v>
      </c>
      <c r="LB20" s="576" t="s">
        <v>20</v>
      </c>
      <c r="LC20" s="610">
        <v>100</v>
      </c>
      <c r="LE20" s="664" t="s">
        <v>141</v>
      </c>
      <c r="LF20" s="610">
        <v>100</v>
      </c>
      <c r="LH20" s="621" t="s">
        <v>20</v>
      </c>
      <c r="LI20" s="596">
        <v>100</v>
      </c>
    </row>
    <row r="21" spans="1:321" ht="81.599999999999994" x14ac:dyDescent="0.3">
      <c r="A21" s="8" t="s">
        <v>16</v>
      </c>
      <c r="B21" s="15">
        <v>96.969696969696969</v>
      </c>
      <c r="D21" s="20" t="s">
        <v>54</v>
      </c>
      <c r="E21" s="15" t="s">
        <v>371</v>
      </c>
      <c r="G21" s="29" t="s">
        <v>288</v>
      </c>
      <c r="H21" s="32">
        <v>0</v>
      </c>
      <c r="J21" s="37" t="s">
        <v>6</v>
      </c>
      <c r="K21" s="42" t="s">
        <v>371</v>
      </c>
      <c r="M21" s="11" t="s">
        <v>82</v>
      </c>
      <c r="N21" s="15">
        <v>95</v>
      </c>
      <c r="P21" s="29" t="s">
        <v>194</v>
      </c>
      <c r="Q21" s="79">
        <v>0.33319450229071224</v>
      </c>
      <c r="S21" s="8" t="s">
        <v>15</v>
      </c>
      <c r="T21" s="15">
        <v>98.611111111111114</v>
      </c>
      <c r="U21" s="101"/>
      <c r="V21" s="20" t="s">
        <v>54</v>
      </c>
      <c r="W21" s="15" t="s">
        <v>371</v>
      </c>
      <c r="Y21" s="11" t="s">
        <v>172</v>
      </c>
      <c r="Z21" s="15">
        <v>94.8</v>
      </c>
      <c r="AC21" s="109" t="s">
        <v>15</v>
      </c>
      <c r="AD21" s="123">
        <v>97.5</v>
      </c>
      <c r="AF21" s="149" t="s">
        <v>10</v>
      </c>
      <c r="AG21" s="137">
        <v>100</v>
      </c>
      <c r="AI21" s="110" t="s">
        <v>9</v>
      </c>
      <c r="AJ21" s="137" t="s">
        <v>371</v>
      </c>
      <c r="AL21" s="109" t="s">
        <v>338</v>
      </c>
      <c r="AM21" s="146" t="s">
        <v>371</v>
      </c>
      <c r="AO21" s="109" t="s">
        <v>6</v>
      </c>
      <c r="AP21" s="146">
        <v>94.9</v>
      </c>
      <c r="AS21" s="149" t="s">
        <v>23</v>
      </c>
      <c r="AT21" s="137">
        <v>96</v>
      </c>
      <c r="AX21" s="149" t="s">
        <v>13</v>
      </c>
      <c r="AY21" s="191">
        <v>100</v>
      </c>
      <c r="BA21" s="149" t="s">
        <v>9</v>
      </c>
      <c r="BB21" s="207" t="s">
        <v>371</v>
      </c>
      <c r="BD21" s="149" t="s">
        <v>19</v>
      </c>
      <c r="BE21" s="191">
        <v>96.8</v>
      </c>
      <c r="BG21" s="149" t="s">
        <v>177</v>
      </c>
      <c r="BH21" s="209">
        <v>96.9</v>
      </c>
      <c r="BJ21" s="149" t="s">
        <v>26</v>
      </c>
      <c r="BK21" s="233">
        <v>100</v>
      </c>
      <c r="BM21" s="149" t="s">
        <v>113</v>
      </c>
      <c r="BN21" s="239" t="s">
        <v>371</v>
      </c>
      <c r="BP21" s="149" t="s">
        <v>135</v>
      </c>
      <c r="BQ21" s="233">
        <v>100</v>
      </c>
      <c r="BS21" s="149" t="s">
        <v>9</v>
      </c>
      <c r="BT21" s="239" t="s">
        <v>371</v>
      </c>
      <c r="BV21" s="29" t="s">
        <v>288</v>
      </c>
      <c r="BW21" s="263">
        <v>0</v>
      </c>
      <c r="BY21" s="29" t="s">
        <v>318</v>
      </c>
      <c r="BZ21" s="263" t="s">
        <v>371</v>
      </c>
      <c r="CB21" s="149" t="s">
        <v>122</v>
      </c>
      <c r="CC21" s="209">
        <v>97.5</v>
      </c>
      <c r="CE21" s="29" t="s">
        <v>146</v>
      </c>
      <c r="CF21" s="281">
        <v>0.25062656641604009</v>
      </c>
      <c r="CI21" s="109" t="s">
        <v>8</v>
      </c>
      <c r="CJ21" s="295">
        <v>100</v>
      </c>
      <c r="CL21" s="109" t="s">
        <v>318</v>
      </c>
      <c r="CM21" s="303" t="s">
        <v>371</v>
      </c>
      <c r="CO21" s="109" t="s">
        <v>28</v>
      </c>
      <c r="CP21" s="191">
        <v>97.6</v>
      </c>
      <c r="CS21" s="149" t="s">
        <v>11</v>
      </c>
      <c r="CT21" s="331">
        <v>100</v>
      </c>
      <c r="CW21" s="109" t="s">
        <v>8</v>
      </c>
      <c r="CX21" s="331" t="s">
        <v>371</v>
      </c>
      <c r="DB21" s="253" t="s">
        <v>193</v>
      </c>
      <c r="DC21" s="263">
        <v>0</v>
      </c>
      <c r="DI21" s="253" t="s">
        <v>9</v>
      </c>
      <c r="DJ21" s="263" t="s">
        <v>371</v>
      </c>
      <c r="DP21" s="149" t="s">
        <v>185</v>
      </c>
      <c r="DQ21" s="331">
        <v>99.2</v>
      </c>
      <c r="DV21" s="253" t="s">
        <v>125</v>
      </c>
      <c r="DW21" s="281">
        <v>0.24038461538461539</v>
      </c>
      <c r="EA21" s="346" t="s">
        <v>135</v>
      </c>
      <c r="EB21" s="353">
        <v>100</v>
      </c>
      <c r="EE21" s="355" t="s">
        <v>8</v>
      </c>
      <c r="EF21" s="358" t="s">
        <v>371</v>
      </c>
      <c r="EI21" s="346" t="s">
        <v>263</v>
      </c>
      <c r="EJ21" s="362">
        <v>0</v>
      </c>
      <c r="EM21" s="250" t="s">
        <v>195</v>
      </c>
      <c r="EN21" s="364" t="s">
        <v>371</v>
      </c>
      <c r="EQ21" s="346" t="s">
        <v>185</v>
      </c>
      <c r="ER21" s="303">
        <v>99.2</v>
      </c>
      <c r="EU21" s="346" t="s">
        <v>8</v>
      </c>
      <c r="EV21" s="378">
        <v>0.2137894174238375</v>
      </c>
      <c r="FA21" s="346" t="s">
        <v>127</v>
      </c>
      <c r="FB21" s="383">
        <v>100</v>
      </c>
      <c r="FD21" s="355" t="s">
        <v>338</v>
      </c>
      <c r="FE21" s="390" t="s">
        <v>371</v>
      </c>
      <c r="FG21" s="346" t="s">
        <v>82</v>
      </c>
      <c r="FH21" s="381">
        <v>99.3</v>
      </c>
      <c r="FK21" s="346" t="s">
        <v>19</v>
      </c>
      <c r="FL21" s="410">
        <v>100</v>
      </c>
      <c r="FN21" s="355" t="s">
        <v>338</v>
      </c>
      <c r="FO21" s="418" t="s">
        <v>371</v>
      </c>
      <c r="FQ21" s="355" t="s">
        <v>227</v>
      </c>
      <c r="FR21" s="421">
        <v>0</v>
      </c>
      <c r="FT21" s="361" t="s">
        <v>9</v>
      </c>
      <c r="FU21" s="425" t="s">
        <v>371</v>
      </c>
      <c r="FW21" s="346" t="s">
        <v>82</v>
      </c>
      <c r="FX21" s="410">
        <v>99.2</v>
      </c>
      <c r="FZ21" s="346" t="s">
        <v>317</v>
      </c>
      <c r="GA21" s="437">
        <v>0.3</v>
      </c>
      <c r="GD21" s="462" t="s">
        <v>13</v>
      </c>
      <c r="GE21" s="448">
        <v>100</v>
      </c>
      <c r="GG21" s="462" t="s">
        <v>143</v>
      </c>
      <c r="GH21" s="479">
        <v>100</v>
      </c>
      <c r="GJ21" s="346" t="s">
        <v>269</v>
      </c>
      <c r="GK21" s="421">
        <v>0</v>
      </c>
      <c r="GM21" s="346" t="s">
        <v>195</v>
      </c>
      <c r="GN21" s="484" t="s">
        <v>371</v>
      </c>
      <c r="GP21" s="462" t="s">
        <v>229</v>
      </c>
      <c r="GQ21" s="503">
        <v>99.2</v>
      </c>
      <c r="GS21" s="346" t="s">
        <v>224</v>
      </c>
      <c r="GT21" s="508">
        <v>0.60744115413819288</v>
      </c>
      <c r="GV21" s="462" t="s">
        <v>13</v>
      </c>
      <c r="GW21" s="479">
        <v>100</v>
      </c>
      <c r="GY21" s="462" t="s">
        <v>30</v>
      </c>
      <c r="GZ21" s="526">
        <v>100</v>
      </c>
      <c r="HB21" s="535" t="s">
        <v>9</v>
      </c>
      <c r="HC21" s="383">
        <v>99.4</v>
      </c>
      <c r="HG21" s="462" t="s">
        <v>159</v>
      </c>
      <c r="HH21" s="383">
        <v>100</v>
      </c>
      <c r="HJ21" s="462" t="s">
        <v>6</v>
      </c>
      <c r="HK21" s="383">
        <v>100</v>
      </c>
      <c r="HM21" s="346" t="s">
        <v>338</v>
      </c>
      <c r="HN21" s="421">
        <v>0</v>
      </c>
      <c r="HP21" s="346" t="s">
        <v>9</v>
      </c>
      <c r="HQ21" s="486" t="s">
        <v>371</v>
      </c>
      <c r="HS21" s="535" t="s">
        <v>155</v>
      </c>
      <c r="HT21" s="383">
        <v>99.5</v>
      </c>
      <c r="HV21" s="346" t="s">
        <v>318</v>
      </c>
      <c r="HW21" s="508">
        <v>0.2</v>
      </c>
      <c r="HY21" s="346" t="s">
        <v>227</v>
      </c>
      <c r="HZ21" s="421">
        <v>0</v>
      </c>
      <c r="IB21" s="566" t="s">
        <v>9</v>
      </c>
      <c r="IC21" s="486" t="s">
        <v>371</v>
      </c>
      <c r="IE21" s="346" t="s">
        <v>266</v>
      </c>
      <c r="IF21" s="508">
        <v>0.2</v>
      </c>
      <c r="IH21" s="576" t="s">
        <v>5</v>
      </c>
      <c r="II21" s="610">
        <v>100</v>
      </c>
      <c r="IK21" s="576" t="s">
        <v>342</v>
      </c>
      <c r="IL21" s="596">
        <v>100</v>
      </c>
      <c r="IN21" s="621" t="s">
        <v>267</v>
      </c>
      <c r="IO21" s="635">
        <v>0</v>
      </c>
      <c r="IQ21" s="621" t="s">
        <v>338</v>
      </c>
      <c r="IR21" s="635" t="s">
        <v>371</v>
      </c>
      <c r="IT21" s="621" t="s">
        <v>68</v>
      </c>
      <c r="IU21" s="652">
        <v>99.2</v>
      </c>
      <c r="IW21" s="621" t="s">
        <v>146</v>
      </c>
      <c r="IX21" s="635">
        <v>0.1</v>
      </c>
      <c r="IZ21" s="576" t="s">
        <v>20</v>
      </c>
      <c r="JA21" s="610">
        <v>100</v>
      </c>
      <c r="JC21" s="664" t="s">
        <v>81</v>
      </c>
      <c r="JD21" s="596">
        <v>100</v>
      </c>
      <c r="JF21" s="621" t="s">
        <v>186</v>
      </c>
      <c r="JG21" s="596">
        <v>0</v>
      </c>
      <c r="JI21" s="621" t="s">
        <v>318</v>
      </c>
      <c r="JJ21" s="596" t="s">
        <v>371</v>
      </c>
      <c r="JL21" s="621" t="s">
        <v>11</v>
      </c>
      <c r="JM21" s="596">
        <v>100</v>
      </c>
      <c r="JO21" s="621" t="s">
        <v>223</v>
      </c>
      <c r="JP21" s="596">
        <v>0.1</v>
      </c>
      <c r="JR21" s="576" t="s">
        <v>20</v>
      </c>
      <c r="JS21" s="610">
        <v>100</v>
      </c>
      <c r="JU21" s="664" t="s">
        <v>81</v>
      </c>
      <c r="JV21" s="610">
        <v>100</v>
      </c>
      <c r="JX21" s="621" t="s">
        <v>234</v>
      </c>
      <c r="JY21" s="596">
        <v>0</v>
      </c>
      <c r="KA21" s="621" t="s">
        <v>359</v>
      </c>
      <c r="KB21" s="596">
        <v>0</v>
      </c>
      <c r="KD21" s="621" t="s">
        <v>11</v>
      </c>
      <c r="KE21" s="596">
        <v>100</v>
      </c>
      <c r="KG21" s="622" t="s">
        <v>696</v>
      </c>
      <c r="KH21" s="598">
        <v>0</v>
      </c>
      <c r="KJ21" s="576" t="s">
        <v>266</v>
      </c>
      <c r="KK21" s="610">
        <v>100</v>
      </c>
      <c r="KM21" s="664" t="s">
        <v>81</v>
      </c>
      <c r="KN21" s="610">
        <v>100</v>
      </c>
      <c r="KP21" s="621" t="s">
        <v>295</v>
      </c>
      <c r="KQ21" s="596">
        <v>0</v>
      </c>
      <c r="KS21" s="621" t="s">
        <v>81</v>
      </c>
      <c r="KT21" s="596">
        <v>0</v>
      </c>
      <c r="KV21" s="622" t="s">
        <v>645</v>
      </c>
      <c r="KW21" s="598">
        <v>100</v>
      </c>
      <c r="KY21" s="622" t="s">
        <v>681</v>
      </c>
      <c r="KZ21" s="598">
        <v>0</v>
      </c>
      <c r="LB21" s="576" t="s">
        <v>81</v>
      </c>
      <c r="LC21" s="610">
        <v>100</v>
      </c>
      <c r="LE21" s="664" t="s">
        <v>96</v>
      </c>
      <c r="LF21" s="610">
        <v>100</v>
      </c>
      <c r="LH21" s="622" t="s">
        <v>645</v>
      </c>
      <c r="LI21" s="598">
        <v>100</v>
      </c>
    </row>
    <row r="22" spans="1:321" ht="94.8" x14ac:dyDescent="0.3">
      <c r="A22" s="8" t="s">
        <v>17</v>
      </c>
      <c r="B22" s="15">
        <v>95.833333333333343</v>
      </c>
      <c r="D22" s="20" t="s">
        <v>83</v>
      </c>
      <c r="E22" s="15" t="s">
        <v>371</v>
      </c>
      <c r="G22" s="29" t="s">
        <v>227</v>
      </c>
      <c r="H22" s="32">
        <v>0</v>
      </c>
      <c r="J22" s="37" t="s">
        <v>48</v>
      </c>
      <c r="K22" s="42" t="s">
        <v>371</v>
      </c>
      <c r="M22" s="11" t="s">
        <v>67</v>
      </c>
      <c r="N22" s="15">
        <v>94.644935972060537</v>
      </c>
      <c r="P22" s="29" t="s">
        <v>314</v>
      </c>
      <c r="Q22" s="79">
        <v>0.36490560050769477</v>
      </c>
      <c r="S22" s="8" t="s">
        <v>30</v>
      </c>
      <c r="T22" s="15">
        <v>98.214285714285708</v>
      </c>
      <c r="U22" s="101"/>
      <c r="V22" s="20" t="s">
        <v>83</v>
      </c>
      <c r="W22" s="15" t="s">
        <v>371</v>
      </c>
      <c r="Y22" s="11" t="s">
        <v>295</v>
      </c>
      <c r="Z22" s="15">
        <v>94.7</v>
      </c>
      <c r="AC22" s="109" t="s">
        <v>14</v>
      </c>
      <c r="AD22" s="123">
        <v>97.4</v>
      </c>
      <c r="AF22" s="149" t="s">
        <v>26</v>
      </c>
      <c r="AG22" s="137">
        <v>100</v>
      </c>
      <c r="AI22" s="110" t="s">
        <v>195</v>
      </c>
      <c r="AJ22" s="137" t="s">
        <v>371</v>
      </c>
      <c r="AL22" s="109" t="s">
        <v>318</v>
      </c>
      <c r="AM22" s="146" t="s">
        <v>371</v>
      </c>
      <c r="AO22" s="109" t="s">
        <v>67</v>
      </c>
      <c r="AP22" s="146">
        <v>94.8</v>
      </c>
      <c r="AS22" s="149" t="s">
        <v>177</v>
      </c>
      <c r="AT22" s="137">
        <v>95.9</v>
      </c>
      <c r="AX22" s="149" t="s">
        <v>14</v>
      </c>
      <c r="AY22" s="191">
        <v>100</v>
      </c>
      <c r="BA22" s="149" t="s">
        <v>195</v>
      </c>
      <c r="BB22" s="207" t="s">
        <v>371</v>
      </c>
      <c r="BD22" s="149" t="s">
        <v>7</v>
      </c>
      <c r="BE22" s="191">
        <v>96.7</v>
      </c>
      <c r="BG22" s="149" t="s">
        <v>86</v>
      </c>
      <c r="BH22" s="209">
        <v>96.7</v>
      </c>
      <c r="BJ22" s="149" t="s">
        <v>13</v>
      </c>
      <c r="BK22" s="233">
        <v>100</v>
      </c>
      <c r="BM22" s="149" t="s">
        <v>46</v>
      </c>
      <c r="BN22" s="233" t="s">
        <v>371</v>
      </c>
      <c r="BP22" s="149" t="s">
        <v>7</v>
      </c>
      <c r="BQ22" s="233">
        <v>100</v>
      </c>
      <c r="BS22" s="149" t="s">
        <v>195</v>
      </c>
      <c r="BT22" s="239" t="s">
        <v>371</v>
      </c>
      <c r="BV22" s="29" t="s">
        <v>227</v>
      </c>
      <c r="BW22" s="263">
        <v>0</v>
      </c>
      <c r="BY22" s="29" t="s">
        <v>9</v>
      </c>
      <c r="BZ22" s="263" t="s">
        <v>371</v>
      </c>
      <c r="CB22" s="149" t="s">
        <v>86</v>
      </c>
      <c r="CC22" s="209">
        <v>97.2</v>
      </c>
      <c r="CE22" s="29" t="s">
        <v>193</v>
      </c>
      <c r="CF22" s="281">
        <v>0.25477707006369427</v>
      </c>
      <c r="CI22" s="109" t="s">
        <v>169</v>
      </c>
      <c r="CJ22" s="295">
        <v>100</v>
      </c>
      <c r="CL22" s="109" t="s">
        <v>9</v>
      </c>
      <c r="CM22" s="303" t="s">
        <v>371</v>
      </c>
      <c r="CO22" s="109" t="s">
        <v>19</v>
      </c>
      <c r="CP22" s="191">
        <v>97.5</v>
      </c>
      <c r="CS22" s="149" t="s">
        <v>374</v>
      </c>
      <c r="CT22" s="331">
        <v>100</v>
      </c>
      <c r="CW22" s="109" t="s">
        <v>338</v>
      </c>
      <c r="CX22" s="331" t="s">
        <v>371</v>
      </c>
      <c r="DB22" s="253" t="s">
        <v>181</v>
      </c>
      <c r="DC22" s="263">
        <v>0</v>
      </c>
      <c r="DI22" s="253" t="s">
        <v>195</v>
      </c>
      <c r="DJ22" s="263" t="s">
        <v>371</v>
      </c>
      <c r="DP22" s="149" t="s">
        <v>28</v>
      </c>
      <c r="DQ22" s="331">
        <v>97.8</v>
      </c>
      <c r="DV22" s="253" t="s">
        <v>193</v>
      </c>
      <c r="DW22" s="281">
        <v>0.25188916876574308</v>
      </c>
      <c r="EA22" s="346" t="s">
        <v>7</v>
      </c>
      <c r="EB22" s="353">
        <v>100</v>
      </c>
      <c r="EE22" s="355" t="s">
        <v>338</v>
      </c>
      <c r="EF22" s="358" t="s">
        <v>371</v>
      </c>
      <c r="EI22" s="346" t="s">
        <v>209</v>
      </c>
      <c r="EJ22" s="362">
        <v>0</v>
      </c>
      <c r="EM22" s="250" t="s">
        <v>113</v>
      </c>
      <c r="EN22" s="364" t="s">
        <v>371</v>
      </c>
      <c r="EQ22" s="346" t="s">
        <v>374</v>
      </c>
      <c r="ER22" s="303">
        <v>99.1</v>
      </c>
      <c r="EU22" s="346" t="s">
        <v>113</v>
      </c>
      <c r="EV22" s="378">
        <v>0.2232142857142857</v>
      </c>
      <c r="FA22" s="346" t="s">
        <v>135</v>
      </c>
      <c r="FB22" s="383">
        <v>100</v>
      </c>
      <c r="FD22" s="355" t="s">
        <v>318</v>
      </c>
      <c r="FE22" s="390" t="s">
        <v>371</v>
      </c>
      <c r="FG22" s="346" t="s">
        <v>374</v>
      </c>
      <c r="FH22" s="381">
        <v>99.2</v>
      </c>
      <c r="FK22" s="346" t="s">
        <v>253</v>
      </c>
      <c r="FL22" s="410">
        <v>100</v>
      </c>
      <c r="FN22" s="355" t="s">
        <v>318</v>
      </c>
      <c r="FO22" s="418" t="s">
        <v>371</v>
      </c>
      <c r="FQ22" s="355" t="s">
        <v>8</v>
      </c>
      <c r="FR22" s="421">
        <v>0</v>
      </c>
      <c r="FT22" s="361" t="s">
        <v>195</v>
      </c>
      <c r="FU22" s="425" t="s">
        <v>371</v>
      </c>
      <c r="FW22" s="346" t="s">
        <v>185</v>
      </c>
      <c r="FX22" s="410">
        <v>99.1</v>
      </c>
      <c r="FZ22" s="346" t="s">
        <v>115</v>
      </c>
      <c r="GA22" s="437">
        <v>0.3</v>
      </c>
      <c r="GD22" s="462" t="s">
        <v>127</v>
      </c>
      <c r="GE22" s="448">
        <v>100</v>
      </c>
      <c r="GG22" s="462" t="s">
        <v>361</v>
      </c>
      <c r="GH22" s="479">
        <v>100</v>
      </c>
      <c r="GJ22" s="346" t="s">
        <v>318</v>
      </c>
      <c r="GK22" s="421">
        <v>0</v>
      </c>
      <c r="GM22" s="346" t="s">
        <v>113</v>
      </c>
      <c r="GN22" s="484" t="s">
        <v>371</v>
      </c>
      <c r="GP22" s="462" t="s">
        <v>181</v>
      </c>
      <c r="GQ22" s="503">
        <v>99.2</v>
      </c>
      <c r="GS22" s="346" t="s">
        <v>73</v>
      </c>
      <c r="GT22" s="508">
        <v>1.3649425287356323</v>
      </c>
      <c r="GV22" s="462" t="s">
        <v>127</v>
      </c>
      <c r="GW22" s="479">
        <v>100</v>
      </c>
      <c r="GY22" s="462" t="s">
        <v>143</v>
      </c>
      <c r="GZ22" s="526">
        <v>100</v>
      </c>
      <c r="HB22" s="535" t="s">
        <v>253</v>
      </c>
      <c r="HC22" s="383">
        <v>99.3</v>
      </c>
      <c r="HG22" s="462" t="s">
        <v>48</v>
      </c>
      <c r="HH22" s="383">
        <v>100</v>
      </c>
      <c r="HJ22" s="462" t="s">
        <v>30</v>
      </c>
      <c r="HK22" s="383">
        <v>100</v>
      </c>
      <c r="HM22" s="346" t="s">
        <v>78</v>
      </c>
      <c r="HN22" s="421">
        <v>0</v>
      </c>
      <c r="HP22" s="346" t="s">
        <v>195</v>
      </c>
      <c r="HQ22" s="486" t="s">
        <v>371</v>
      </c>
      <c r="HS22" s="535" t="s">
        <v>83</v>
      </c>
      <c r="HT22" s="383">
        <v>99.5</v>
      </c>
      <c r="HV22" s="346" t="s">
        <v>104</v>
      </c>
      <c r="HW22" s="508">
        <v>0.3</v>
      </c>
      <c r="HY22" s="346" t="s">
        <v>8</v>
      </c>
      <c r="HZ22" s="421">
        <v>0</v>
      </c>
      <c r="IB22" s="566" t="s">
        <v>195</v>
      </c>
      <c r="IC22" s="486" t="s">
        <v>371</v>
      </c>
      <c r="IE22" s="346" t="s">
        <v>75</v>
      </c>
      <c r="IF22" s="508">
        <v>0.2</v>
      </c>
      <c r="IH22" s="576" t="s">
        <v>64</v>
      </c>
      <c r="II22" s="610">
        <v>100</v>
      </c>
      <c r="IK22" s="576" t="s">
        <v>194</v>
      </c>
      <c r="IL22" s="596">
        <v>100</v>
      </c>
      <c r="IN22" s="621" t="s">
        <v>298</v>
      </c>
      <c r="IO22" s="635">
        <v>0</v>
      </c>
      <c r="IQ22" s="621" t="s">
        <v>318</v>
      </c>
      <c r="IR22" s="635" t="s">
        <v>371</v>
      </c>
      <c r="IT22" s="621" t="s">
        <v>188</v>
      </c>
      <c r="IU22" s="652">
        <v>98.8</v>
      </c>
      <c r="IW22" s="621" t="s">
        <v>50</v>
      </c>
      <c r="IX22" s="635">
        <v>0.1</v>
      </c>
      <c r="IZ22" s="576" t="s">
        <v>266</v>
      </c>
      <c r="JA22" s="610">
        <v>100</v>
      </c>
      <c r="JC22" s="664" t="s">
        <v>205</v>
      </c>
      <c r="JD22" s="596">
        <v>100</v>
      </c>
      <c r="JF22" s="621" t="s">
        <v>119</v>
      </c>
      <c r="JG22" s="596">
        <v>0</v>
      </c>
      <c r="JI22" s="621" t="s">
        <v>9</v>
      </c>
      <c r="JJ22" s="596" t="s">
        <v>371</v>
      </c>
      <c r="JL22" s="621" t="s">
        <v>124</v>
      </c>
      <c r="JM22" s="596">
        <v>100</v>
      </c>
      <c r="JO22" s="621" t="s">
        <v>24</v>
      </c>
      <c r="JP22" s="596">
        <v>0.1</v>
      </c>
      <c r="JR22" s="576" t="s">
        <v>266</v>
      </c>
      <c r="JS22" s="610">
        <v>100</v>
      </c>
      <c r="JU22" s="664" t="s">
        <v>205</v>
      </c>
      <c r="JV22" s="610">
        <v>100</v>
      </c>
      <c r="JX22" s="621" t="s">
        <v>268</v>
      </c>
      <c r="JY22" s="596">
        <v>0</v>
      </c>
      <c r="KA22" s="621" t="s">
        <v>365</v>
      </c>
      <c r="KB22" s="596">
        <v>0</v>
      </c>
      <c r="KD22" s="621" t="s">
        <v>124</v>
      </c>
      <c r="KE22" s="596">
        <v>100</v>
      </c>
      <c r="KG22" s="621" t="s">
        <v>816</v>
      </c>
      <c r="KH22" s="596">
        <v>0</v>
      </c>
      <c r="KJ22" s="576" t="s">
        <v>205</v>
      </c>
      <c r="KK22" s="610">
        <v>100</v>
      </c>
      <c r="KM22" s="664" t="s">
        <v>205</v>
      </c>
      <c r="KN22" s="610">
        <v>100</v>
      </c>
      <c r="KP22" s="621" t="s">
        <v>268</v>
      </c>
      <c r="KQ22" s="596">
        <v>0</v>
      </c>
      <c r="KS22" s="621" t="s">
        <v>183</v>
      </c>
      <c r="KT22" s="596">
        <v>0</v>
      </c>
      <c r="KV22" s="622" t="s">
        <v>643</v>
      </c>
      <c r="KW22" s="598">
        <v>100</v>
      </c>
      <c r="KY22" s="621" t="s">
        <v>169</v>
      </c>
      <c r="KZ22" s="596">
        <v>0</v>
      </c>
      <c r="LB22" s="576" t="s">
        <v>205</v>
      </c>
      <c r="LC22" s="610">
        <v>100</v>
      </c>
      <c r="LE22" s="664" t="s">
        <v>742</v>
      </c>
      <c r="LF22" s="610">
        <v>100</v>
      </c>
      <c r="LH22" s="622" t="s">
        <v>643</v>
      </c>
      <c r="LI22" s="598">
        <v>100</v>
      </c>
    </row>
    <row r="23" spans="1:321" ht="81.599999999999994" x14ac:dyDescent="0.3">
      <c r="A23" s="8" t="s">
        <v>18</v>
      </c>
      <c r="B23" s="15">
        <v>95.8041958041958</v>
      </c>
      <c r="D23" s="20" t="s">
        <v>243</v>
      </c>
      <c r="E23" s="15" t="s">
        <v>371</v>
      </c>
      <c r="G23" s="29" t="s">
        <v>8</v>
      </c>
      <c r="H23" s="32">
        <v>0</v>
      </c>
      <c r="J23" s="37" t="s">
        <v>271</v>
      </c>
      <c r="K23" s="42" t="s">
        <v>371</v>
      </c>
      <c r="M23" s="11" t="s">
        <v>172</v>
      </c>
      <c r="N23" s="15">
        <v>94.300911854103347</v>
      </c>
      <c r="P23" s="29" t="s">
        <v>18</v>
      </c>
      <c r="Q23" s="79">
        <v>0.36496350364963503</v>
      </c>
      <c r="S23" s="8" t="s">
        <v>14</v>
      </c>
      <c r="T23" s="15">
        <v>97.560975609756099</v>
      </c>
      <c r="U23" s="101"/>
      <c r="V23" s="20" t="s">
        <v>243</v>
      </c>
      <c r="W23" s="15" t="s">
        <v>371</v>
      </c>
      <c r="Y23" s="11" t="s">
        <v>67</v>
      </c>
      <c r="Z23" s="15">
        <v>94.6</v>
      </c>
      <c r="AC23" s="109" t="s">
        <v>22</v>
      </c>
      <c r="AD23" s="123">
        <v>97.1</v>
      </c>
      <c r="AF23" s="149" t="s">
        <v>13</v>
      </c>
      <c r="AG23" s="137">
        <v>100</v>
      </c>
      <c r="AI23" s="110" t="s">
        <v>54</v>
      </c>
      <c r="AJ23" s="137" t="s">
        <v>371</v>
      </c>
      <c r="AL23" s="109" t="s">
        <v>9</v>
      </c>
      <c r="AM23" s="146" t="s">
        <v>371</v>
      </c>
      <c r="AO23" s="109" t="s">
        <v>177</v>
      </c>
      <c r="AP23" s="146">
        <v>94.7</v>
      </c>
      <c r="AS23" s="149" t="s">
        <v>172</v>
      </c>
      <c r="AT23" s="137">
        <v>95.7</v>
      </c>
      <c r="AX23" s="149" t="s">
        <v>49</v>
      </c>
      <c r="AY23" s="191">
        <v>98.7</v>
      </c>
      <c r="BA23" s="149" t="s">
        <v>113</v>
      </c>
      <c r="BB23" s="207" t="s">
        <v>371</v>
      </c>
      <c r="BD23" s="149" t="s">
        <v>172</v>
      </c>
      <c r="BE23" s="191">
        <v>96.6</v>
      </c>
      <c r="BG23" s="149" t="s">
        <v>7</v>
      </c>
      <c r="BH23" s="209">
        <v>96.7</v>
      </c>
      <c r="BJ23" s="149" t="s">
        <v>14</v>
      </c>
      <c r="BK23" s="233">
        <v>100</v>
      </c>
      <c r="BM23" s="149" t="s">
        <v>54</v>
      </c>
      <c r="BN23" s="233" t="s">
        <v>371</v>
      </c>
      <c r="BP23" s="149" t="s">
        <v>11</v>
      </c>
      <c r="BQ23" s="233">
        <v>100</v>
      </c>
      <c r="BS23" s="149" t="s">
        <v>113</v>
      </c>
      <c r="BT23" s="239" t="s">
        <v>371</v>
      </c>
      <c r="BV23" s="29" t="s">
        <v>8</v>
      </c>
      <c r="BW23" s="263">
        <v>0</v>
      </c>
      <c r="BY23" s="29" t="s">
        <v>195</v>
      </c>
      <c r="BZ23" s="263" t="s">
        <v>371</v>
      </c>
      <c r="CB23" s="149" t="s">
        <v>28</v>
      </c>
      <c r="CC23" s="209">
        <v>97.2</v>
      </c>
      <c r="CE23" s="29" t="s">
        <v>177</v>
      </c>
      <c r="CF23" s="281">
        <v>0.25786487880350695</v>
      </c>
      <c r="CI23" s="109" t="s">
        <v>9</v>
      </c>
      <c r="CJ23" s="295">
        <v>100</v>
      </c>
      <c r="CL23" s="109" t="s">
        <v>195</v>
      </c>
      <c r="CM23" s="303" t="s">
        <v>371</v>
      </c>
      <c r="CO23" s="109" t="s">
        <v>75</v>
      </c>
      <c r="CP23" s="191">
        <v>97.4</v>
      </c>
      <c r="CS23" s="149" t="s">
        <v>8</v>
      </c>
      <c r="CT23" s="331">
        <v>100</v>
      </c>
      <c r="CW23" s="109" t="s">
        <v>318</v>
      </c>
      <c r="CX23" s="331" t="s">
        <v>371</v>
      </c>
      <c r="DB23" s="253" t="s">
        <v>317</v>
      </c>
      <c r="DC23" s="263">
        <v>0</v>
      </c>
      <c r="DI23" s="253" t="s">
        <v>54</v>
      </c>
      <c r="DJ23" s="263" t="s">
        <v>371</v>
      </c>
      <c r="DP23" s="149" t="s">
        <v>86</v>
      </c>
      <c r="DQ23" s="331">
        <v>97.7</v>
      </c>
      <c r="DV23" s="253" t="s">
        <v>52</v>
      </c>
      <c r="DW23" s="281">
        <v>0.25220680958385877</v>
      </c>
      <c r="EA23" s="346" t="s">
        <v>11</v>
      </c>
      <c r="EB23" s="353">
        <v>100</v>
      </c>
      <c r="EE23" s="355" t="s">
        <v>318</v>
      </c>
      <c r="EF23" s="358" t="s">
        <v>371</v>
      </c>
      <c r="EI23" s="356" t="s">
        <v>567</v>
      </c>
      <c r="EJ23" s="365">
        <v>0</v>
      </c>
      <c r="EM23" s="250" t="s">
        <v>46</v>
      </c>
      <c r="EN23" s="364" t="s">
        <v>371</v>
      </c>
      <c r="EQ23" s="346" t="s">
        <v>171</v>
      </c>
      <c r="ER23" s="303">
        <v>98.6</v>
      </c>
      <c r="EU23" s="346" t="s">
        <v>123</v>
      </c>
      <c r="EV23" s="378">
        <v>0.25094102885821828</v>
      </c>
      <c r="FA23" s="346" t="s">
        <v>7</v>
      </c>
      <c r="FB23" s="383">
        <v>100</v>
      </c>
      <c r="FD23" s="355" t="s">
        <v>9</v>
      </c>
      <c r="FE23" s="390" t="s">
        <v>371</v>
      </c>
      <c r="FG23" s="346" t="s">
        <v>185</v>
      </c>
      <c r="FH23" s="381">
        <v>99.2</v>
      </c>
      <c r="FK23" s="346" t="s">
        <v>44</v>
      </c>
      <c r="FL23" s="410">
        <v>100</v>
      </c>
      <c r="FN23" s="355" t="s">
        <v>9</v>
      </c>
      <c r="FO23" s="418" t="s">
        <v>371</v>
      </c>
      <c r="FQ23" s="355" t="s">
        <v>373</v>
      </c>
      <c r="FR23" s="421">
        <v>0</v>
      </c>
      <c r="FT23" s="361" t="s">
        <v>113</v>
      </c>
      <c r="FU23" s="425" t="s">
        <v>371</v>
      </c>
      <c r="FW23" s="346" t="s">
        <v>229</v>
      </c>
      <c r="FX23" s="410">
        <v>99</v>
      </c>
      <c r="FZ23" s="346" t="s">
        <v>279</v>
      </c>
      <c r="GA23" s="437">
        <v>0.3</v>
      </c>
      <c r="GD23" s="462" t="s">
        <v>219</v>
      </c>
      <c r="GE23" s="448">
        <v>100</v>
      </c>
      <c r="GG23" s="462" t="s">
        <v>17</v>
      </c>
      <c r="GH23" s="479">
        <v>100</v>
      </c>
      <c r="GJ23" s="346" t="s">
        <v>100</v>
      </c>
      <c r="GK23" s="421">
        <v>0</v>
      </c>
      <c r="GM23" s="346" t="s">
        <v>46</v>
      </c>
      <c r="GN23" s="484" t="s">
        <v>371</v>
      </c>
      <c r="GP23" s="462" t="s">
        <v>185</v>
      </c>
      <c r="GQ23" s="503">
        <v>99.1</v>
      </c>
      <c r="GS23" s="346" t="s">
        <v>254</v>
      </c>
      <c r="GT23" s="508">
        <v>0.93378607809847192</v>
      </c>
      <c r="GV23" s="462" t="s">
        <v>163</v>
      </c>
      <c r="GW23" s="479">
        <v>100</v>
      </c>
      <c r="GY23" s="462" t="s">
        <v>361</v>
      </c>
      <c r="GZ23" s="526">
        <v>100</v>
      </c>
      <c r="HB23" s="535" t="s">
        <v>213</v>
      </c>
      <c r="HC23" s="383">
        <v>99.3</v>
      </c>
      <c r="HG23" s="462" t="s">
        <v>13</v>
      </c>
      <c r="HH23" s="383">
        <v>100</v>
      </c>
      <c r="HJ23" s="462" t="s">
        <v>143</v>
      </c>
      <c r="HK23" s="383">
        <v>100</v>
      </c>
      <c r="HM23" s="346" t="s">
        <v>373</v>
      </c>
      <c r="HN23" s="421">
        <v>0</v>
      </c>
      <c r="HP23" s="346" t="s">
        <v>113</v>
      </c>
      <c r="HQ23" s="486" t="s">
        <v>371</v>
      </c>
      <c r="HS23" s="535" t="s">
        <v>185</v>
      </c>
      <c r="HT23" s="383">
        <v>99.4</v>
      </c>
      <c r="HV23" s="346" t="s">
        <v>84</v>
      </c>
      <c r="HW23" s="508">
        <v>0.3</v>
      </c>
      <c r="HY23" s="346" t="s">
        <v>338</v>
      </c>
      <c r="HZ23" s="421">
        <v>0</v>
      </c>
      <c r="IB23" s="566" t="s">
        <v>113</v>
      </c>
      <c r="IC23" s="486" t="s">
        <v>371</v>
      </c>
      <c r="IE23" s="346" t="s">
        <v>155</v>
      </c>
      <c r="IF23" s="508">
        <v>0.2</v>
      </c>
      <c r="IH23" s="576" t="s">
        <v>146</v>
      </c>
      <c r="II23" s="610">
        <v>100</v>
      </c>
      <c r="IK23" s="576" t="s">
        <v>55</v>
      </c>
      <c r="IL23" s="596">
        <v>100</v>
      </c>
      <c r="IN23" s="621" t="s">
        <v>742</v>
      </c>
      <c r="IO23" s="635">
        <v>0</v>
      </c>
      <c r="IQ23" s="621" t="s">
        <v>9</v>
      </c>
      <c r="IR23" s="635" t="s">
        <v>371</v>
      </c>
      <c r="IT23" s="621" t="s">
        <v>169</v>
      </c>
      <c r="IU23" s="652">
        <v>98.8</v>
      </c>
      <c r="IW23" s="621" t="s">
        <v>234</v>
      </c>
      <c r="IX23" s="635">
        <v>0.2</v>
      </c>
      <c r="IZ23" s="576" t="s">
        <v>155</v>
      </c>
      <c r="JA23" s="610">
        <v>100</v>
      </c>
      <c r="JC23" s="664" t="s">
        <v>96</v>
      </c>
      <c r="JD23" s="596">
        <v>100</v>
      </c>
      <c r="JF23" s="621" t="s">
        <v>156</v>
      </c>
      <c r="JG23" s="596">
        <v>0</v>
      </c>
      <c r="JI23" s="621" t="s">
        <v>195</v>
      </c>
      <c r="JJ23" s="596" t="s">
        <v>371</v>
      </c>
      <c r="JL23" s="621" t="s">
        <v>181</v>
      </c>
      <c r="JM23" s="596">
        <v>99.7</v>
      </c>
      <c r="JO23" s="621" t="s">
        <v>283</v>
      </c>
      <c r="JP23" s="596">
        <v>0.1</v>
      </c>
      <c r="JR23" s="576" t="s">
        <v>155</v>
      </c>
      <c r="JS23" s="610">
        <v>100</v>
      </c>
      <c r="JU23" s="664" t="s">
        <v>141</v>
      </c>
      <c r="JV23" s="610">
        <v>100</v>
      </c>
      <c r="JX23" s="621" t="s">
        <v>20</v>
      </c>
      <c r="JY23" s="596">
        <v>0</v>
      </c>
      <c r="KA23" s="621" t="s">
        <v>357</v>
      </c>
      <c r="KB23" s="596">
        <v>0</v>
      </c>
      <c r="KD23" s="621" t="s">
        <v>8</v>
      </c>
      <c r="KE23" s="596">
        <v>99.7</v>
      </c>
      <c r="KG23" s="622" t="s">
        <v>681</v>
      </c>
      <c r="KH23" s="598">
        <v>0</v>
      </c>
      <c r="KJ23" s="576" t="s">
        <v>337</v>
      </c>
      <c r="KK23" s="610">
        <v>100</v>
      </c>
      <c r="KM23" s="664" t="s">
        <v>141</v>
      </c>
      <c r="KN23" s="610">
        <v>100</v>
      </c>
      <c r="KP23" s="621" t="s">
        <v>20</v>
      </c>
      <c r="KQ23" s="596">
        <v>0</v>
      </c>
      <c r="KS23" s="621" t="s">
        <v>205</v>
      </c>
      <c r="KT23" s="596">
        <v>0</v>
      </c>
      <c r="KV23" s="621" t="s">
        <v>11</v>
      </c>
      <c r="KW23" s="596">
        <v>100</v>
      </c>
      <c r="KY23" s="621" t="s">
        <v>27</v>
      </c>
      <c r="KZ23" s="596">
        <v>0</v>
      </c>
      <c r="LB23" s="576" t="s">
        <v>337</v>
      </c>
      <c r="LC23" s="610">
        <v>100</v>
      </c>
      <c r="LE23" s="664" t="s">
        <v>8</v>
      </c>
      <c r="LF23" s="610">
        <v>100</v>
      </c>
      <c r="LH23" s="621" t="s">
        <v>11</v>
      </c>
      <c r="LI23" s="596">
        <v>100</v>
      </c>
    </row>
    <row r="24" spans="1:321" ht="94.8" x14ac:dyDescent="0.3">
      <c r="A24" s="8" t="s">
        <v>19</v>
      </c>
      <c r="B24" s="15">
        <v>95.714285714285722</v>
      </c>
      <c r="D24" s="20" t="s">
        <v>6</v>
      </c>
      <c r="E24" s="15" t="s">
        <v>371</v>
      </c>
      <c r="G24" s="29" t="s">
        <v>104</v>
      </c>
      <c r="H24" s="32">
        <v>0</v>
      </c>
      <c r="J24" s="37" t="s">
        <v>236</v>
      </c>
      <c r="K24" s="42" t="s">
        <v>371</v>
      </c>
      <c r="M24" s="11" t="s">
        <v>29</v>
      </c>
      <c r="N24" s="15">
        <v>94.16553595658074</v>
      </c>
      <c r="P24" s="29" t="s">
        <v>79</v>
      </c>
      <c r="Q24" s="79">
        <v>0.3656307129798903</v>
      </c>
      <c r="S24" s="8" t="s">
        <v>12</v>
      </c>
      <c r="T24" s="15">
        <v>97.333333333333343</v>
      </c>
      <c r="U24" s="101"/>
      <c r="V24" s="20" t="s">
        <v>6</v>
      </c>
      <c r="W24" s="15" t="s">
        <v>371</v>
      </c>
      <c r="Y24" s="11" t="s">
        <v>29</v>
      </c>
      <c r="Z24" s="15">
        <v>94.5</v>
      </c>
      <c r="AC24" s="109" t="s">
        <v>9</v>
      </c>
      <c r="AD24" s="123">
        <v>97</v>
      </c>
      <c r="AF24" s="149" t="s">
        <v>14</v>
      </c>
      <c r="AG24" s="137">
        <v>97.7</v>
      </c>
      <c r="AI24" s="110" t="s">
        <v>83</v>
      </c>
      <c r="AJ24" s="137" t="s">
        <v>371</v>
      </c>
      <c r="AL24" s="109" t="s">
        <v>195</v>
      </c>
      <c r="AM24" s="146" t="s">
        <v>371</v>
      </c>
      <c r="AO24" s="109" t="s">
        <v>124</v>
      </c>
      <c r="AP24" s="146">
        <v>94.6</v>
      </c>
      <c r="AS24" s="149" t="s">
        <v>122</v>
      </c>
      <c r="AT24" s="137">
        <v>95.6</v>
      </c>
      <c r="AX24" s="149" t="s">
        <v>22</v>
      </c>
      <c r="AY24" s="191">
        <v>97.9</v>
      </c>
      <c r="BA24" s="149" t="s">
        <v>46</v>
      </c>
      <c r="BB24" s="207" t="s">
        <v>371</v>
      </c>
      <c r="BD24" s="149" t="s">
        <v>86</v>
      </c>
      <c r="BE24" s="191">
        <v>96.4</v>
      </c>
      <c r="BG24" s="149" t="s">
        <v>6</v>
      </c>
      <c r="BH24" s="209">
        <v>96.5</v>
      </c>
      <c r="BJ24" s="149" t="s">
        <v>82</v>
      </c>
      <c r="BK24" s="233">
        <v>98.8</v>
      </c>
      <c r="BM24" s="149" t="s">
        <v>83</v>
      </c>
      <c r="BN24" s="233" t="s">
        <v>371</v>
      </c>
      <c r="BP24" s="149" t="s">
        <v>8</v>
      </c>
      <c r="BQ24" s="233">
        <v>100</v>
      </c>
      <c r="BS24" s="149" t="s">
        <v>46</v>
      </c>
      <c r="BT24" s="239" t="s">
        <v>371</v>
      </c>
      <c r="BV24" s="29" t="s">
        <v>10</v>
      </c>
      <c r="BW24" s="263">
        <v>0</v>
      </c>
      <c r="BY24" s="253" t="s">
        <v>54</v>
      </c>
      <c r="BZ24" s="263" t="s">
        <v>371</v>
      </c>
      <c r="CB24" s="149" t="s">
        <v>177</v>
      </c>
      <c r="CC24" s="209">
        <v>97.1</v>
      </c>
      <c r="CE24" s="29" t="s">
        <v>377</v>
      </c>
      <c r="CF24" s="281">
        <v>0.26619343389529726</v>
      </c>
      <c r="CI24" s="109" t="s">
        <v>52</v>
      </c>
      <c r="CJ24" s="295">
        <v>100</v>
      </c>
      <c r="CL24" s="109" t="s">
        <v>113</v>
      </c>
      <c r="CM24" s="303" t="s">
        <v>371</v>
      </c>
      <c r="CO24" s="109" t="s">
        <v>24</v>
      </c>
      <c r="CP24" s="191">
        <v>97.4</v>
      </c>
      <c r="CS24" s="149" t="s">
        <v>169</v>
      </c>
      <c r="CT24" s="331">
        <v>100</v>
      </c>
      <c r="CW24" s="109" t="s">
        <v>9</v>
      </c>
      <c r="CX24" s="331" t="s">
        <v>371</v>
      </c>
      <c r="DB24" s="253" t="s">
        <v>113</v>
      </c>
      <c r="DC24" s="263">
        <v>0</v>
      </c>
      <c r="DI24" s="253" t="s">
        <v>83</v>
      </c>
      <c r="DJ24" s="263" t="s">
        <v>371</v>
      </c>
      <c r="DP24" s="149" t="s">
        <v>19</v>
      </c>
      <c r="DQ24" s="331">
        <v>97.7</v>
      </c>
      <c r="DV24" s="253" t="s">
        <v>135</v>
      </c>
      <c r="DW24" s="281">
        <v>0.26338893766461807</v>
      </c>
      <c r="EA24" s="346" t="s">
        <v>374</v>
      </c>
      <c r="EB24" s="353">
        <v>100</v>
      </c>
      <c r="EE24" s="355" t="s">
        <v>9</v>
      </c>
      <c r="EF24" s="358" t="s">
        <v>371</v>
      </c>
      <c r="EI24" s="346" t="s">
        <v>317</v>
      </c>
      <c r="EJ24" s="362">
        <v>0</v>
      </c>
      <c r="EM24" s="250" t="s">
        <v>54</v>
      </c>
      <c r="EN24" s="364" t="s">
        <v>371</v>
      </c>
      <c r="EQ24" s="346" t="s">
        <v>169</v>
      </c>
      <c r="ER24" s="303">
        <v>98.3</v>
      </c>
      <c r="EU24" s="346" t="s">
        <v>135</v>
      </c>
      <c r="EV24" s="378">
        <v>0.25817555938037867</v>
      </c>
      <c r="FA24" s="346" t="s">
        <v>11</v>
      </c>
      <c r="FB24" s="383">
        <v>100</v>
      </c>
      <c r="FD24" s="355" t="s">
        <v>195</v>
      </c>
      <c r="FE24" s="390" t="s">
        <v>371</v>
      </c>
      <c r="FG24" s="346" t="s">
        <v>213</v>
      </c>
      <c r="FH24" s="381">
        <v>98.8</v>
      </c>
      <c r="FK24" s="346" t="s">
        <v>127</v>
      </c>
      <c r="FL24" s="410">
        <v>100</v>
      </c>
      <c r="FN24" s="355" t="s">
        <v>195</v>
      </c>
      <c r="FO24" s="418" t="s">
        <v>371</v>
      </c>
      <c r="FQ24" s="355" t="s">
        <v>181</v>
      </c>
      <c r="FR24" s="421">
        <v>0</v>
      </c>
      <c r="FT24" s="361" t="s">
        <v>46</v>
      </c>
      <c r="FU24" s="425" t="s">
        <v>371</v>
      </c>
      <c r="FW24" s="346" t="s">
        <v>213</v>
      </c>
      <c r="FX24" s="410">
        <v>99</v>
      </c>
      <c r="FZ24" s="346" t="s">
        <v>135</v>
      </c>
      <c r="GA24" s="437">
        <v>0.3</v>
      </c>
      <c r="GD24" s="462" t="s">
        <v>163</v>
      </c>
      <c r="GE24" s="448">
        <v>100</v>
      </c>
      <c r="GG24" s="462" t="s">
        <v>299</v>
      </c>
      <c r="GH24" s="479">
        <v>100</v>
      </c>
      <c r="GJ24" s="346" t="s">
        <v>317</v>
      </c>
      <c r="GK24" s="421">
        <v>0</v>
      </c>
      <c r="GM24" s="346" t="s">
        <v>54</v>
      </c>
      <c r="GN24" s="484" t="s">
        <v>371</v>
      </c>
      <c r="GP24" s="462" t="s">
        <v>19</v>
      </c>
      <c r="GQ24" s="503">
        <v>99.1</v>
      </c>
      <c r="GS24" s="346" t="s">
        <v>183</v>
      </c>
      <c r="GT24" s="508">
        <v>1.1930123561994035</v>
      </c>
      <c r="GV24" s="462" t="s">
        <v>108</v>
      </c>
      <c r="GW24" s="479">
        <v>100</v>
      </c>
      <c r="GY24" s="462" t="s">
        <v>17</v>
      </c>
      <c r="GZ24" s="526">
        <v>100</v>
      </c>
      <c r="HB24" s="535" t="s">
        <v>83</v>
      </c>
      <c r="HC24" s="383">
        <v>99.3</v>
      </c>
      <c r="HG24" s="462" t="s">
        <v>127</v>
      </c>
      <c r="HH24" s="383">
        <v>100</v>
      </c>
      <c r="HJ24" s="462" t="s">
        <v>361</v>
      </c>
      <c r="HK24" s="383">
        <v>100</v>
      </c>
      <c r="HM24" s="346" t="s">
        <v>181</v>
      </c>
      <c r="HN24" s="421">
        <v>0</v>
      </c>
      <c r="HP24" s="346" t="s">
        <v>46</v>
      </c>
      <c r="HQ24" s="486" t="s">
        <v>371</v>
      </c>
      <c r="HS24" s="535" t="s">
        <v>91</v>
      </c>
      <c r="HT24" s="383">
        <v>99.4</v>
      </c>
      <c r="HV24" s="346" t="s">
        <v>276</v>
      </c>
      <c r="HW24" s="508">
        <v>0.2</v>
      </c>
      <c r="HY24" s="346" t="s">
        <v>10</v>
      </c>
      <c r="HZ24" s="421">
        <v>0</v>
      </c>
      <c r="IB24" s="566" t="s">
        <v>46</v>
      </c>
      <c r="IC24" s="486" t="s">
        <v>371</v>
      </c>
      <c r="IE24" s="346" t="s">
        <v>318</v>
      </c>
      <c r="IF24" s="508">
        <v>0.2</v>
      </c>
      <c r="IH24" s="576" t="s">
        <v>55</v>
      </c>
      <c r="II24" s="610">
        <v>100</v>
      </c>
      <c r="IK24" s="576" t="s">
        <v>743</v>
      </c>
      <c r="IL24" s="596">
        <v>100</v>
      </c>
      <c r="IN24" s="621" t="s">
        <v>8</v>
      </c>
      <c r="IO24" s="635">
        <v>0</v>
      </c>
      <c r="IQ24" s="621" t="s">
        <v>195</v>
      </c>
      <c r="IR24" s="635" t="s">
        <v>371</v>
      </c>
      <c r="IT24" s="621" t="s">
        <v>229</v>
      </c>
      <c r="IU24" s="652">
        <v>98.8</v>
      </c>
      <c r="IW24" s="621" t="s">
        <v>266</v>
      </c>
      <c r="IX24" s="635">
        <v>0.2</v>
      </c>
      <c r="IZ24" s="576" t="s">
        <v>229</v>
      </c>
      <c r="JA24" s="610">
        <v>100</v>
      </c>
      <c r="JC24" s="664" t="s">
        <v>200</v>
      </c>
      <c r="JD24" s="596">
        <v>100</v>
      </c>
      <c r="JF24" s="621" t="s">
        <v>298</v>
      </c>
      <c r="JG24" s="596">
        <v>0</v>
      </c>
      <c r="JI24" s="621" t="s">
        <v>113</v>
      </c>
      <c r="JJ24" s="596" t="s">
        <v>371</v>
      </c>
      <c r="JL24" s="621" t="s">
        <v>82</v>
      </c>
      <c r="JM24" s="596">
        <v>99.7</v>
      </c>
      <c r="JO24" s="621" t="s">
        <v>73</v>
      </c>
      <c r="JP24" s="596">
        <v>0.2</v>
      </c>
      <c r="JR24" s="576" t="s">
        <v>229</v>
      </c>
      <c r="JS24" s="610">
        <v>100</v>
      </c>
      <c r="JU24" s="664" t="s">
        <v>96</v>
      </c>
      <c r="JV24" s="610">
        <v>100</v>
      </c>
      <c r="JX24" s="621" t="s">
        <v>266</v>
      </c>
      <c r="JY24" s="596">
        <v>0</v>
      </c>
      <c r="KA24" s="621" t="s">
        <v>342</v>
      </c>
      <c r="KB24" s="596">
        <v>0</v>
      </c>
      <c r="KD24" s="621" t="s">
        <v>181</v>
      </c>
      <c r="KE24" s="596">
        <v>99.7</v>
      </c>
      <c r="KG24" s="621" t="s">
        <v>169</v>
      </c>
      <c r="KH24" s="596">
        <v>0</v>
      </c>
      <c r="KJ24" s="576" t="s">
        <v>229</v>
      </c>
      <c r="KK24" s="610">
        <v>100</v>
      </c>
      <c r="KM24" s="664" t="s">
        <v>96</v>
      </c>
      <c r="KN24" s="610">
        <v>100</v>
      </c>
      <c r="KP24" s="621" t="s">
        <v>266</v>
      </c>
      <c r="KQ24" s="596">
        <v>0</v>
      </c>
      <c r="KS24" s="621" t="s">
        <v>141</v>
      </c>
      <c r="KT24" s="596">
        <v>0</v>
      </c>
      <c r="KV24" s="621" t="s">
        <v>8</v>
      </c>
      <c r="KW24" s="596">
        <v>99.9</v>
      </c>
      <c r="KY24" s="622" t="s">
        <v>694</v>
      </c>
      <c r="KZ24" s="598">
        <v>0</v>
      </c>
      <c r="LB24" s="576" t="s">
        <v>318</v>
      </c>
      <c r="LC24" s="610">
        <v>100</v>
      </c>
      <c r="LE24" s="664" t="s">
        <v>104</v>
      </c>
      <c r="LF24" s="610">
        <v>100</v>
      </c>
      <c r="LH24" s="621" t="s">
        <v>8</v>
      </c>
      <c r="LI24" s="596">
        <v>99.9</v>
      </c>
    </row>
    <row r="25" spans="1:321" ht="94.8" x14ac:dyDescent="0.3">
      <c r="A25" s="8" t="s">
        <v>20</v>
      </c>
      <c r="B25" s="15">
        <v>95.652173913043484</v>
      </c>
      <c r="D25" s="20" t="s">
        <v>48</v>
      </c>
      <c r="E25" s="15" t="s">
        <v>371</v>
      </c>
      <c r="G25" s="29" t="s">
        <v>10</v>
      </c>
      <c r="H25" s="32">
        <v>0</v>
      </c>
      <c r="J25" s="37" t="s">
        <v>13</v>
      </c>
      <c r="K25" s="42" t="s">
        <v>371</v>
      </c>
      <c r="M25" s="11" t="s">
        <v>44</v>
      </c>
      <c r="N25" s="15">
        <v>94.024157660521297</v>
      </c>
      <c r="P25" s="29" t="s">
        <v>298</v>
      </c>
      <c r="Q25" s="79">
        <v>0.36596523330283626</v>
      </c>
      <c r="S25" s="8" t="s">
        <v>22</v>
      </c>
      <c r="T25" s="15">
        <v>97.196261682242991</v>
      </c>
      <c r="U25" s="101"/>
      <c r="V25" s="20" t="s">
        <v>48</v>
      </c>
      <c r="W25" s="15" t="s">
        <v>371</v>
      </c>
      <c r="Y25" s="11" t="s">
        <v>83</v>
      </c>
      <c r="Z25" s="15">
        <v>94.2</v>
      </c>
      <c r="AC25" s="109" t="s">
        <v>124</v>
      </c>
      <c r="AD25" s="123">
        <v>96.9</v>
      </c>
      <c r="AF25" s="149" t="s">
        <v>15</v>
      </c>
      <c r="AG25" s="137">
        <v>97.6</v>
      </c>
      <c r="AI25" s="110" t="s">
        <v>243</v>
      </c>
      <c r="AJ25" s="137" t="s">
        <v>371</v>
      </c>
      <c r="AL25" s="109" t="s">
        <v>46</v>
      </c>
      <c r="AM25" s="146" t="s">
        <v>371</v>
      </c>
      <c r="AO25" s="109" t="s">
        <v>28</v>
      </c>
      <c r="AP25" s="146">
        <v>94.6</v>
      </c>
      <c r="AS25" s="149" t="s">
        <v>28</v>
      </c>
      <c r="AT25" s="137">
        <v>95.5</v>
      </c>
      <c r="AX25" s="149" t="s">
        <v>66</v>
      </c>
      <c r="AY25" s="191">
        <v>97.6</v>
      </c>
      <c r="BA25" s="149" t="s">
        <v>54</v>
      </c>
      <c r="BB25" s="207" t="s">
        <v>371</v>
      </c>
      <c r="BD25" s="149" t="s">
        <v>177</v>
      </c>
      <c r="BE25" s="191">
        <v>96.3</v>
      </c>
      <c r="BG25" s="149" t="s">
        <v>19</v>
      </c>
      <c r="BH25" s="209">
        <v>96.5</v>
      </c>
      <c r="BJ25" s="149" t="s">
        <v>49</v>
      </c>
      <c r="BK25" s="233">
        <v>98.7</v>
      </c>
      <c r="BM25" s="149" t="s">
        <v>297</v>
      </c>
      <c r="BN25" s="233" t="s">
        <v>371</v>
      </c>
      <c r="BP25" s="149" t="s">
        <v>52</v>
      </c>
      <c r="BQ25" s="233">
        <v>100</v>
      </c>
      <c r="BS25" s="149" t="s">
        <v>54</v>
      </c>
      <c r="BT25" s="233" t="s">
        <v>371</v>
      </c>
      <c r="BV25" s="29" t="s">
        <v>213</v>
      </c>
      <c r="BW25" s="263">
        <v>0</v>
      </c>
      <c r="BY25" s="29" t="s">
        <v>83</v>
      </c>
      <c r="BZ25" s="263" t="s">
        <v>371</v>
      </c>
      <c r="CB25" s="149" t="s">
        <v>7</v>
      </c>
      <c r="CC25" s="209">
        <v>96.9</v>
      </c>
      <c r="CE25" s="29" t="s">
        <v>27</v>
      </c>
      <c r="CF25" s="281">
        <v>0.27958993476234856</v>
      </c>
      <c r="CI25" s="109" t="s">
        <v>22</v>
      </c>
      <c r="CJ25" s="295">
        <v>100</v>
      </c>
      <c r="CL25" s="109" t="s">
        <v>46</v>
      </c>
      <c r="CM25" s="303" t="s">
        <v>371</v>
      </c>
      <c r="CO25" s="109" t="s">
        <v>31</v>
      </c>
      <c r="CP25" s="191">
        <v>97.2</v>
      </c>
      <c r="CS25" s="149" t="s">
        <v>9</v>
      </c>
      <c r="CT25" s="331">
        <v>100</v>
      </c>
      <c r="CW25" s="109" t="s">
        <v>195</v>
      </c>
      <c r="CX25" s="331" t="s">
        <v>371</v>
      </c>
      <c r="DB25" s="253" t="s">
        <v>46</v>
      </c>
      <c r="DC25" s="263">
        <v>0</v>
      </c>
      <c r="DI25" s="253" t="s">
        <v>243</v>
      </c>
      <c r="DJ25" s="263" t="s">
        <v>371</v>
      </c>
      <c r="DP25" s="149" t="s">
        <v>85</v>
      </c>
      <c r="DQ25" s="331">
        <v>97.4</v>
      </c>
      <c r="DV25" s="253" t="s">
        <v>115</v>
      </c>
      <c r="DW25" s="281">
        <v>0.2652519893899204</v>
      </c>
      <c r="EA25" s="346" t="s">
        <v>8</v>
      </c>
      <c r="EB25" s="353">
        <v>100</v>
      </c>
      <c r="EE25" s="355" t="s">
        <v>195</v>
      </c>
      <c r="EF25" s="358" t="s">
        <v>371</v>
      </c>
      <c r="EI25" s="346" t="s">
        <v>79</v>
      </c>
      <c r="EJ25" s="362">
        <v>0</v>
      </c>
      <c r="EM25" s="250" t="s">
        <v>297</v>
      </c>
      <c r="EN25" s="364" t="s">
        <v>371</v>
      </c>
      <c r="EQ25" s="346" t="s">
        <v>213</v>
      </c>
      <c r="ER25" s="303">
        <v>98</v>
      </c>
      <c r="EU25" s="346" t="s">
        <v>52</v>
      </c>
      <c r="EV25" s="378">
        <v>0.2590673575129534</v>
      </c>
      <c r="FA25" s="346" t="s">
        <v>374</v>
      </c>
      <c r="FB25" s="383">
        <v>100</v>
      </c>
      <c r="FD25" s="355" t="s">
        <v>113</v>
      </c>
      <c r="FE25" s="390" t="s">
        <v>371</v>
      </c>
      <c r="FG25" s="346" t="s">
        <v>83</v>
      </c>
      <c r="FH25" s="381">
        <v>98.3</v>
      </c>
      <c r="FK25" s="346" t="s">
        <v>7</v>
      </c>
      <c r="FL25" s="410">
        <v>100</v>
      </c>
      <c r="FN25" s="355" t="s">
        <v>113</v>
      </c>
      <c r="FO25" s="418" t="s">
        <v>371</v>
      </c>
      <c r="FQ25" s="355" t="s">
        <v>318</v>
      </c>
      <c r="FR25" s="421">
        <v>0</v>
      </c>
      <c r="FT25" s="361" t="s">
        <v>54</v>
      </c>
      <c r="FU25" s="425" t="s">
        <v>371</v>
      </c>
      <c r="FW25" s="346" t="s">
        <v>99</v>
      </c>
      <c r="FX25" s="410">
        <v>98.9</v>
      </c>
      <c r="FZ25" s="346" t="s">
        <v>109</v>
      </c>
      <c r="GA25" s="437">
        <v>0.3</v>
      </c>
      <c r="GD25" s="462" t="s">
        <v>374</v>
      </c>
      <c r="GE25" s="448">
        <v>100</v>
      </c>
      <c r="GG25" s="462" t="s">
        <v>285</v>
      </c>
      <c r="GH25" s="479">
        <v>100</v>
      </c>
      <c r="GJ25" s="346" t="s">
        <v>265</v>
      </c>
      <c r="GK25" s="421">
        <v>0</v>
      </c>
      <c r="GM25" s="346" t="s">
        <v>297</v>
      </c>
      <c r="GN25" s="484" t="s">
        <v>371</v>
      </c>
      <c r="GP25" s="462" t="s">
        <v>321</v>
      </c>
      <c r="GQ25" s="503">
        <v>99.1</v>
      </c>
      <c r="GS25" s="346" t="s">
        <v>205</v>
      </c>
      <c r="GT25" s="508">
        <v>1.4921248963802156</v>
      </c>
      <c r="GV25" s="462" t="s">
        <v>40</v>
      </c>
      <c r="GW25" s="479">
        <v>100</v>
      </c>
      <c r="GY25" s="462" t="s">
        <v>285</v>
      </c>
      <c r="GZ25" s="526">
        <v>100</v>
      </c>
      <c r="HB25" s="535" t="s">
        <v>91</v>
      </c>
      <c r="HC25" s="383">
        <v>99.3</v>
      </c>
      <c r="HG25" s="462" t="s">
        <v>17</v>
      </c>
      <c r="HH25" s="383">
        <v>100</v>
      </c>
      <c r="HJ25" s="462" t="s">
        <v>17</v>
      </c>
      <c r="HK25" s="383">
        <v>100</v>
      </c>
      <c r="HM25" s="346" t="s">
        <v>269</v>
      </c>
      <c r="HN25" s="421">
        <v>0</v>
      </c>
      <c r="HP25" s="346" t="s">
        <v>54</v>
      </c>
      <c r="HQ25" s="486" t="s">
        <v>371</v>
      </c>
      <c r="HS25" s="535" t="s">
        <v>9</v>
      </c>
      <c r="HT25" s="383">
        <v>99.3</v>
      </c>
      <c r="HV25" s="346" t="s">
        <v>109</v>
      </c>
      <c r="HW25" s="508">
        <v>0.2</v>
      </c>
      <c r="HY25" s="346" t="s">
        <v>326</v>
      </c>
      <c r="HZ25" s="421">
        <v>0</v>
      </c>
      <c r="IB25" s="566" t="s">
        <v>54</v>
      </c>
      <c r="IC25" s="486" t="s">
        <v>371</v>
      </c>
      <c r="IE25" s="346" t="s">
        <v>109</v>
      </c>
      <c r="IF25" s="508">
        <v>0.2</v>
      </c>
      <c r="IH25" s="576" t="s">
        <v>166</v>
      </c>
      <c r="II25" s="610">
        <v>100</v>
      </c>
      <c r="IK25" s="576" t="s">
        <v>185</v>
      </c>
      <c r="IL25" s="596">
        <v>100</v>
      </c>
      <c r="IN25" s="621" t="s">
        <v>104</v>
      </c>
      <c r="IO25" s="635">
        <v>0</v>
      </c>
      <c r="IQ25" s="621" t="s">
        <v>113</v>
      </c>
      <c r="IR25" s="635" t="s">
        <v>371</v>
      </c>
      <c r="IT25" s="621" t="s">
        <v>146</v>
      </c>
      <c r="IU25" s="652">
        <v>98.8</v>
      </c>
      <c r="IW25" s="621" t="s">
        <v>155</v>
      </c>
      <c r="IX25" s="635">
        <v>0.2</v>
      </c>
      <c r="IZ25" s="576" t="s">
        <v>317</v>
      </c>
      <c r="JA25" s="610">
        <v>100</v>
      </c>
      <c r="JC25" s="664" t="s">
        <v>35</v>
      </c>
      <c r="JD25" s="596">
        <v>100</v>
      </c>
      <c r="JF25" s="621" t="s">
        <v>8</v>
      </c>
      <c r="JG25" s="596">
        <v>0</v>
      </c>
      <c r="JI25" s="621" t="s">
        <v>54</v>
      </c>
      <c r="JJ25" s="596" t="s">
        <v>371</v>
      </c>
      <c r="JL25" s="621" t="s">
        <v>172</v>
      </c>
      <c r="JM25" s="596">
        <v>99.7</v>
      </c>
      <c r="JO25" s="621" t="s">
        <v>75</v>
      </c>
      <c r="JP25" s="596">
        <v>0.2</v>
      </c>
      <c r="JR25" s="576" t="s">
        <v>100</v>
      </c>
      <c r="JS25" s="610">
        <v>100</v>
      </c>
      <c r="JU25" s="664" t="s">
        <v>303</v>
      </c>
      <c r="JV25" s="610">
        <v>100</v>
      </c>
      <c r="JX25" s="621" t="s">
        <v>205</v>
      </c>
      <c r="JY25" s="596">
        <v>0</v>
      </c>
      <c r="KA25" s="621" t="s">
        <v>358</v>
      </c>
      <c r="KB25" s="596">
        <v>0</v>
      </c>
      <c r="KD25" s="621" t="s">
        <v>82</v>
      </c>
      <c r="KE25" s="596">
        <v>99.7</v>
      </c>
      <c r="KG25" s="622" t="s">
        <v>643</v>
      </c>
      <c r="KH25" s="598">
        <v>0</v>
      </c>
      <c r="KJ25" s="576" t="s">
        <v>100</v>
      </c>
      <c r="KK25" s="610">
        <v>100</v>
      </c>
      <c r="KM25" s="664" t="s">
        <v>431</v>
      </c>
      <c r="KN25" s="610">
        <v>100</v>
      </c>
      <c r="KP25" s="621" t="s">
        <v>205</v>
      </c>
      <c r="KQ25" s="596">
        <v>0</v>
      </c>
      <c r="KS25" s="621" t="s">
        <v>96</v>
      </c>
      <c r="KT25" s="596">
        <v>0</v>
      </c>
      <c r="KV25" s="621" t="s">
        <v>124</v>
      </c>
      <c r="KW25" s="596">
        <v>99.8</v>
      </c>
      <c r="KY25" s="621" t="s">
        <v>223</v>
      </c>
      <c r="KZ25" s="596">
        <v>0</v>
      </c>
      <c r="LB25" s="576" t="s">
        <v>100</v>
      </c>
      <c r="LC25" s="610">
        <v>100</v>
      </c>
      <c r="LE25" s="664" t="s">
        <v>385</v>
      </c>
      <c r="LF25" s="610">
        <v>100</v>
      </c>
      <c r="LH25" s="621" t="s">
        <v>82</v>
      </c>
      <c r="LI25" s="596">
        <v>99.6</v>
      </c>
    </row>
    <row r="26" spans="1:321" ht="43.2" x14ac:dyDescent="0.3">
      <c r="A26" s="8" t="s">
        <v>21</v>
      </c>
      <c r="B26" s="15">
        <v>95.522388059701484</v>
      </c>
      <c r="D26" s="20" t="s">
        <v>271</v>
      </c>
      <c r="E26" s="15" t="s">
        <v>371</v>
      </c>
      <c r="G26" s="29" t="s">
        <v>326</v>
      </c>
      <c r="H26" s="32">
        <v>0</v>
      </c>
      <c r="J26" s="37" t="s">
        <v>77</v>
      </c>
      <c r="K26" s="42" t="s">
        <v>371</v>
      </c>
      <c r="M26" s="11" t="s">
        <v>28</v>
      </c>
      <c r="N26" s="15">
        <v>93.927948866937825</v>
      </c>
      <c r="P26" s="29" t="s">
        <v>10</v>
      </c>
      <c r="Q26" s="79">
        <v>0.37735849056603776</v>
      </c>
      <c r="S26" s="8" t="s">
        <v>9</v>
      </c>
      <c r="T26" s="15">
        <v>96.992481203007515</v>
      </c>
      <c r="U26" s="101"/>
      <c r="V26" s="20" t="s">
        <v>271</v>
      </c>
      <c r="W26" s="15" t="s">
        <v>371</v>
      </c>
      <c r="Y26" s="11" t="s">
        <v>44</v>
      </c>
      <c r="Z26" s="15">
        <v>94.2</v>
      </c>
      <c r="AC26" s="109" t="s">
        <v>16</v>
      </c>
      <c r="AD26" s="123">
        <v>96.4</v>
      </c>
      <c r="AF26" s="149" t="s">
        <v>49</v>
      </c>
      <c r="AG26" s="137">
        <v>97.5</v>
      </c>
      <c r="AI26" s="110" t="s">
        <v>6</v>
      </c>
      <c r="AJ26" s="137" t="s">
        <v>371</v>
      </c>
      <c r="AL26" s="109" t="s">
        <v>54</v>
      </c>
      <c r="AM26" s="146" t="s">
        <v>371</v>
      </c>
      <c r="AO26" s="109" t="s">
        <v>122</v>
      </c>
      <c r="AP26" s="146">
        <v>94.3</v>
      </c>
      <c r="AS26" s="149" t="s">
        <v>206</v>
      </c>
      <c r="AT26" s="137">
        <v>95.3</v>
      </c>
      <c r="AX26" s="149" t="s">
        <v>15</v>
      </c>
      <c r="AY26" s="191">
        <v>97.6</v>
      </c>
      <c r="BA26" s="149" t="s">
        <v>83</v>
      </c>
      <c r="BB26" s="207" t="s">
        <v>371</v>
      </c>
      <c r="BD26" s="149" t="s">
        <v>28</v>
      </c>
      <c r="BE26" s="191">
        <v>96.2</v>
      </c>
      <c r="BG26" s="149" t="s">
        <v>206</v>
      </c>
      <c r="BH26" s="209">
        <v>96</v>
      </c>
      <c r="BJ26" s="149" t="s">
        <v>19</v>
      </c>
      <c r="BK26" s="233">
        <v>98.7</v>
      </c>
      <c r="BM26" s="149" t="s">
        <v>243</v>
      </c>
      <c r="BN26" s="233" t="s">
        <v>371</v>
      </c>
      <c r="BP26" s="149" t="s">
        <v>22</v>
      </c>
      <c r="BQ26" s="233">
        <v>100</v>
      </c>
      <c r="BS26" s="149" t="s">
        <v>83</v>
      </c>
      <c r="BT26" s="233" t="s">
        <v>371</v>
      </c>
      <c r="BV26" s="253" t="s">
        <v>193</v>
      </c>
      <c r="BW26" s="263">
        <v>0</v>
      </c>
      <c r="BY26" s="29" t="s">
        <v>243</v>
      </c>
      <c r="BZ26" s="263" t="s">
        <v>371</v>
      </c>
      <c r="CB26" s="149" t="s">
        <v>374</v>
      </c>
      <c r="CC26" s="209">
        <v>96.7</v>
      </c>
      <c r="CE26" s="29" t="s">
        <v>136</v>
      </c>
      <c r="CF26" s="281">
        <v>0.28530670470756064</v>
      </c>
      <c r="CI26" s="109" t="s">
        <v>26</v>
      </c>
      <c r="CJ26" s="295">
        <v>100</v>
      </c>
      <c r="CL26" s="109" t="s">
        <v>54</v>
      </c>
      <c r="CM26" s="303" t="s">
        <v>371</v>
      </c>
      <c r="CO26" s="109" t="s">
        <v>122</v>
      </c>
      <c r="CP26" s="191">
        <v>97.1</v>
      </c>
      <c r="CS26" s="149" t="s">
        <v>52</v>
      </c>
      <c r="CT26" s="331">
        <v>100</v>
      </c>
      <c r="CW26" s="109" t="s">
        <v>113</v>
      </c>
      <c r="CX26" s="331" t="s">
        <v>371</v>
      </c>
      <c r="DB26" s="253" t="s">
        <v>54</v>
      </c>
      <c r="DC26" s="263">
        <v>0</v>
      </c>
      <c r="DI26" s="253" t="s">
        <v>6</v>
      </c>
      <c r="DJ26" s="263" t="s">
        <v>371</v>
      </c>
      <c r="DP26" s="149" t="s">
        <v>171</v>
      </c>
      <c r="DQ26" s="331">
        <v>97.4</v>
      </c>
      <c r="DV26" s="253" t="s">
        <v>134</v>
      </c>
      <c r="DW26" s="281">
        <v>0.26619343389529726</v>
      </c>
      <c r="EA26" s="346" t="s">
        <v>169</v>
      </c>
      <c r="EB26" s="353">
        <v>100</v>
      </c>
      <c r="EE26" s="355" t="s">
        <v>113</v>
      </c>
      <c r="EF26" s="358" t="s">
        <v>371</v>
      </c>
      <c r="EI26" s="346" t="s">
        <v>125</v>
      </c>
      <c r="EJ26" s="362">
        <v>0</v>
      </c>
      <c r="EM26" s="250" t="s">
        <v>243</v>
      </c>
      <c r="EN26" s="364" t="s">
        <v>371</v>
      </c>
      <c r="EQ26" s="346" t="s">
        <v>86</v>
      </c>
      <c r="ER26" s="303">
        <v>97.9</v>
      </c>
      <c r="EU26" s="346" t="s">
        <v>276</v>
      </c>
      <c r="EV26" s="378">
        <v>0.2635740643120717</v>
      </c>
      <c r="FA26" s="346" t="s">
        <v>380</v>
      </c>
      <c r="FB26" s="383">
        <v>100</v>
      </c>
      <c r="FD26" s="355" t="s">
        <v>46</v>
      </c>
      <c r="FE26" s="390" t="s">
        <v>371</v>
      </c>
      <c r="FG26" s="346" t="s">
        <v>86</v>
      </c>
      <c r="FH26" s="381">
        <v>98.2</v>
      </c>
      <c r="FK26" s="346" t="s">
        <v>11</v>
      </c>
      <c r="FL26" s="410">
        <v>100</v>
      </c>
      <c r="FN26" s="355" t="s">
        <v>46</v>
      </c>
      <c r="FO26" s="418" t="s">
        <v>371</v>
      </c>
      <c r="FQ26" s="355" t="s">
        <v>317</v>
      </c>
      <c r="FR26" s="421">
        <v>0</v>
      </c>
      <c r="FT26" s="361" t="s">
        <v>297</v>
      </c>
      <c r="FU26" s="425" t="s">
        <v>371</v>
      </c>
      <c r="FW26" s="346" t="s">
        <v>374</v>
      </c>
      <c r="FX26" s="410">
        <v>98.8</v>
      </c>
      <c r="FZ26" s="346" t="s">
        <v>103</v>
      </c>
      <c r="GA26" s="437">
        <v>0.3</v>
      </c>
      <c r="GD26" s="462" t="s">
        <v>108</v>
      </c>
      <c r="GE26" s="448">
        <v>100</v>
      </c>
      <c r="GG26" s="462" t="s">
        <v>342</v>
      </c>
      <c r="GH26" s="479">
        <v>100</v>
      </c>
      <c r="GJ26" s="346" t="s">
        <v>311</v>
      </c>
      <c r="GK26" s="421">
        <v>0</v>
      </c>
      <c r="GM26" s="346" t="s">
        <v>243</v>
      </c>
      <c r="GN26" s="484" t="s">
        <v>371</v>
      </c>
      <c r="GP26" s="462" t="s">
        <v>213</v>
      </c>
      <c r="GQ26" s="503">
        <v>99</v>
      </c>
      <c r="GS26" s="346" t="s">
        <v>74</v>
      </c>
      <c r="GT26" s="508">
        <v>0.44631787751053809</v>
      </c>
      <c r="GV26" s="462" t="s">
        <v>55</v>
      </c>
      <c r="GW26" s="479">
        <v>100</v>
      </c>
      <c r="GY26" s="462" t="s">
        <v>342</v>
      </c>
      <c r="GZ26" s="526">
        <v>100</v>
      </c>
      <c r="HB26" s="535" t="s">
        <v>155</v>
      </c>
      <c r="HC26" s="383">
        <v>99.2</v>
      </c>
      <c r="HG26" s="462" t="s">
        <v>163</v>
      </c>
      <c r="HH26" s="383">
        <v>100</v>
      </c>
      <c r="HJ26" s="462" t="s">
        <v>285</v>
      </c>
      <c r="HK26" s="383">
        <v>100</v>
      </c>
      <c r="HM26" s="346" t="s">
        <v>318</v>
      </c>
      <c r="HN26" s="421">
        <v>0</v>
      </c>
      <c r="HP26" s="346" t="s">
        <v>243</v>
      </c>
      <c r="HQ26" s="486" t="s">
        <v>371</v>
      </c>
      <c r="HS26" s="535" t="s">
        <v>321</v>
      </c>
      <c r="HT26" s="383">
        <v>99.3</v>
      </c>
      <c r="HV26" s="346" t="s">
        <v>223</v>
      </c>
      <c r="HW26" s="508">
        <v>0.2</v>
      </c>
      <c r="HY26" s="346" t="s">
        <v>216</v>
      </c>
      <c r="HZ26" s="421">
        <v>0</v>
      </c>
      <c r="IB26" s="566" t="s">
        <v>83</v>
      </c>
      <c r="IC26" s="486" t="s">
        <v>371</v>
      </c>
      <c r="IE26" s="346" t="s">
        <v>263</v>
      </c>
      <c r="IF26" s="508">
        <v>0.2</v>
      </c>
      <c r="IH26" s="576" t="s">
        <v>68</v>
      </c>
      <c r="II26" s="610">
        <v>100</v>
      </c>
      <c r="IK26" s="576" t="s">
        <v>351</v>
      </c>
      <c r="IL26" s="596">
        <v>100</v>
      </c>
      <c r="IN26" s="621" t="s">
        <v>338</v>
      </c>
      <c r="IO26" s="635">
        <v>0</v>
      </c>
      <c r="IQ26" s="621" t="s">
        <v>46</v>
      </c>
      <c r="IR26" s="635" t="s">
        <v>371</v>
      </c>
      <c r="IT26" s="621" t="s">
        <v>166</v>
      </c>
      <c r="IU26" s="652">
        <v>98.7</v>
      </c>
      <c r="IW26" s="621" t="s">
        <v>318</v>
      </c>
      <c r="IX26" s="635">
        <v>0.2</v>
      </c>
      <c r="IZ26" s="576" t="s">
        <v>766</v>
      </c>
      <c r="JA26" s="610">
        <v>100</v>
      </c>
      <c r="JC26" s="664" t="s">
        <v>355</v>
      </c>
      <c r="JD26" s="596">
        <v>100</v>
      </c>
      <c r="JF26" s="621" t="s">
        <v>104</v>
      </c>
      <c r="JG26" s="596">
        <v>0</v>
      </c>
      <c r="JI26" s="621" t="s">
        <v>83</v>
      </c>
      <c r="JJ26" s="596" t="s">
        <v>371</v>
      </c>
      <c r="JL26" s="621" t="s">
        <v>8</v>
      </c>
      <c r="JM26" s="596">
        <v>99.6</v>
      </c>
      <c r="JO26" s="621" t="s">
        <v>337</v>
      </c>
      <c r="JP26" s="596">
        <v>0.2</v>
      </c>
      <c r="JR26" s="576" t="s">
        <v>317</v>
      </c>
      <c r="JS26" s="610">
        <v>100</v>
      </c>
      <c r="JU26" s="664" t="s">
        <v>200</v>
      </c>
      <c r="JV26" s="610">
        <v>100</v>
      </c>
      <c r="JX26" s="621" t="s">
        <v>337</v>
      </c>
      <c r="JY26" s="596">
        <v>0</v>
      </c>
      <c r="KA26" s="621" t="s">
        <v>353</v>
      </c>
      <c r="KB26" s="596">
        <v>0</v>
      </c>
      <c r="KD26" s="621" t="s">
        <v>185</v>
      </c>
      <c r="KE26" s="596">
        <v>99.7</v>
      </c>
      <c r="KG26" s="621" t="s">
        <v>234</v>
      </c>
      <c r="KH26" s="596">
        <v>0.1</v>
      </c>
      <c r="KJ26" s="576" t="s">
        <v>317</v>
      </c>
      <c r="KK26" s="610">
        <v>100</v>
      </c>
      <c r="KM26" s="664" t="s">
        <v>104</v>
      </c>
      <c r="KN26" s="610">
        <v>100</v>
      </c>
      <c r="KP26" s="621" t="s">
        <v>309</v>
      </c>
      <c r="KQ26" s="596">
        <v>0</v>
      </c>
      <c r="KS26" s="621" t="s">
        <v>742</v>
      </c>
      <c r="KT26" s="596">
        <v>0</v>
      </c>
      <c r="KV26" s="621" t="s">
        <v>185</v>
      </c>
      <c r="KW26" s="596">
        <v>99.6</v>
      </c>
      <c r="KY26" s="621" t="s">
        <v>320</v>
      </c>
      <c r="KZ26" s="596">
        <v>0.1</v>
      </c>
      <c r="LB26" s="576" t="s">
        <v>317</v>
      </c>
      <c r="LC26" s="610">
        <v>100</v>
      </c>
      <c r="LE26" s="664" t="s">
        <v>200</v>
      </c>
      <c r="LF26" s="610">
        <v>100</v>
      </c>
      <c r="LH26" s="621" t="s">
        <v>17</v>
      </c>
      <c r="LI26" s="596">
        <v>99.5</v>
      </c>
    </row>
    <row r="27" spans="1:321" ht="68.400000000000006" x14ac:dyDescent="0.3">
      <c r="A27" s="8" t="s">
        <v>22</v>
      </c>
      <c r="B27" s="15">
        <v>95.370370370370367</v>
      </c>
      <c r="D27" s="20" t="s">
        <v>236</v>
      </c>
      <c r="E27" s="15" t="s">
        <v>371</v>
      </c>
      <c r="G27" s="29" t="s">
        <v>123</v>
      </c>
      <c r="H27" s="32">
        <v>0</v>
      </c>
      <c r="J27" s="37" t="s">
        <v>32</v>
      </c>
      <c r="K27" s="42" t="s">
        <v>371</v>
      </c>
      <c r="M27" s="11" t="s">
        <v>83</v>
      </c>
      <c r="N27" s="15">
        <v>93.852813852813853</v>
      </c>
      <c r="P27" s="29" t="s">
        <v>260</v>
      </c>
      <c r="Q27" s="79">
        <v>0.38953811908736785</v>
      </c>
      <c r="S27" s="8" t="s">
        <v>18</v>
      </c>
      <c r="T27" s="15">
        <v>96.551724137931032</v>
      </c>
      <c r="U27" s="101"/>
      <c r="V27" s="20" t="s">
        <v>236</v>
      </c>
      <c r="W27" s="15" t="s">
        <v>371</v>
      </c>
      <c r="Y27" s="11" t="s">
        <v>25</v>
      </c>
      <c r="Z27" s="15">
        <v>94.1</v>
      </c>
      <c r="AC27" s="109" t="s">
        <v>28</v>
      </c>
      <c r="AD27" s="123">
        <v>96.4</v>
      </c>
      <c r="AF27" s="149" t="s">
        <v>28</v>
      </c>
      <c r="AG27" s="137">
        <v>97.5</v>
      </c>
      <c r="AI27" s="110" t="s">
        <v>48</v>
      </c>
      <c r="AJ27" s="137" t="s">
        <v>371</v>
      </c>
      <c r="AL27" s="109" t="s">
        <v>83</v>
      </c>
      <c r="AM27" s="146" t="s">
        <v>371</v>
      </c>
      <c r="AO27" s="109" t="s">
        <v>70</v>
      </c>
      <c r="AP27" s="146">
        <v>94.2</v>
      </c>
      <c r="AS27" s="149" t="s">
        <v>169</v>
      </c>
      <c r="AT27" s="137">
        <v>95.2</v>
      </c>
      <c r="AX27" s="149" t="s">
        <v>10</v>
      </c>
      <c r="AY27" s="191">
        <v>97.5</v>
      </c>
      <c r="BA27" s="149" t="s">
        <v>297</v>
      </c>
      <c r="BB27" s="207" t="s">
        <v>371</v>
      </c>
      <c r="BD27" s="149" t="s">
        <v>102</v>
      </c>
      <c r="BE27" s="191">
        <v>96.1</v>
      </c>
      <c r="BG27" s="149" t="s">
        <v>83</v>
      </c>
      <c r="BH27" s="209">
        <v>95.5</v>
      </c>
      <c r="BJ27" s="149" t="s">
        <v>75</v>
      </c>
      <c r="BK27" s="233">
        <v>98.5</v>
      </c>
      <c r="BM27" s="149" t="s">
        <v>6</v>
      </c>
      <c r="BN27" s="233" t="s">
        <v>371</v>
      </c>
      <c r="BP27" s="149" t="s">
        <v>26</v>
      </c>
      <c r="BQ27" s="233">
        <v>100</v>
      </c>
      <c r="BS27" s="149" t="s">
        <v>297</v>
      </c>
      <c r="BT27" s="233" t="s">
        <v>371</v>
      </c>
      <c r="BV27" s="29" t="s">
        <v>16</v>
      </c>
      <c r="BW27" s="263">
        <v>0</v>
      </c>
      <c r="BY27" s="253" t="s">
        <v>6</v>
      </c>
      <c r="BZ27" s="263" t="s">
        <v>371</v>
      </c>
      <c r="CB27" s="149" t="s">
        <v>19</v>
      </c>
      <c r="CC27" s="209">
        <v>96.5</v>
      </c>
      <c r="CE27" s="29" t="s">
        <v>143</v>
      </c>
      <c r="CF27" s="281">
        <v>0.28653295128939826</v>
      </c>
      <c r="CI27" s="109" t="s">
        <v>13</v>
      </c>
      <c r="CJ27" s="295">
        <v>100</v>
      </c>
      <c r="CL27" s="109" t="s">
        <v>83</v>
      </c>
      <c r="CM27" s="303" t="s">
        <v>371</v>
      </c>
      <c r="CO27" s="109" t="s">
        <v>153</v>
      </c>
      <c r="CP27" s="191">
        <v>97</v>
      </c>
      <c r="CS27" s="149" t="s">
        <v>22</v>
      </c>
      <c r="CT27" s="331">
        <v>100</v>
      </c>
      <c r="CW27" s="109" t="s">
        <v>46</v>
      </c>
      <c r="CX27" s="331" t="s">
        <v>371</v>
      </c>
      <c r="DB27" s="253" t="s">
        <v>83</v>
      </c>
      <c r="DC27" s="263">
        <v>0</v>
      </c>
      <c r="DI27" s="253" t="s">
        <v>48</v>
      </c>
      <c r="DJ27" s="263" t="s">
        <v>371</v>
      </c>
      <c r="DP27" s="149" t="s">
        <v>18</v>
      </c>
      <c r="DQ27" s="331">
        <v>97.4</v>
      </c>
      <c r="DV27" s="253" t="s">
        <v>138</v>
      </c>
      <c r="DW27" s="281">
        <v>0.2785515320334262</v>
      </c>
      <c r="EA27" s="346" t="s">
        <v>9</v>
      </c>
      <c r="EB27" s="353">
        <v>100</v>
      </c>
      <c r="EE27" s="355" t="s">
        <v>46</v>
      </c>
      <c r="EF27" s="358" t="s">
        <v>371</v>
      </c>
      <c r="EI27" s="346" t="s">
        <v>161</v>
      </c>
      <c r="EJ27" s="362">
        <v>0</v>
      </c>
      <c r="EM27" s="250" t="s">
        <v>6</v>
      </c>
      <c r="EN27" s="364" t="s">
        <v>371</v>
      </c>
      <c r="EQ27" s="346" t="s">
        <v>19</v>
      </c>
      <c r="ER27" s="303">
        <v>97.9</v>
      </c>
      <c r="EU27" s="346" t="s">
        <v>377</v>
      </c>
      <c r="EV27" s="378">
        <v>0.26833631484794274</v>
      </c>
      <c r="FA27" s="346" t="s">
        <v>8</v>
      </c>
      <c r="FB27" s="383">
        <v>100</v>
      </c>
      <c r="FD27" s="355" t="s">
        <v>54</v>
      </c>
      <c r="FE27" s="390" t="s">
        <v>371</v>
      </c>
      <c r="FG27" s="346" t="s">
        <v>19</v>
      </c>
      <c r="FH27" s="381">
        <v>98.2</v>
      </c>
      <c r="FK27" s="346" t="s">
        <v>380</v>
      </c>
      <c r="FL27" s="410">
        <v>100</v>
      </c>
      <c r="FN27" s="355" t="s">
        <v>54</v>
      </c>
      <c r="FO27" s="418" t="s">
        <v>371</v>
      </c>
      <c r="FQ27" s="355" t="s">
        <v>265</v>
      </c>
      <c r="FR27" s="421">
        <v>0</v>
      </c>
      <c r="FT27" s="361" t="s">
        <v>243</v>
      </c>
      <c r="FU27" s="425" t="s">
        <v>371</v>
      </c>
      <c r="FW27" s="346" t="s">
        <v>83</v>
      </c>
      <c r="FX27" s="410">
        <v>98.7</v>
      </c>
      <c r="FZ27" s="346" t="s">
        <v>117</v>
      </c>
      <c r="GA27" s="437">
        <v>0.3</v>
      </c>
      <c r="GD27" s="462" t="s">
        <v>171</v>
      </c>
      <c r="GE27" s="448">
        <v>100</v>
      </c>
      <c r="GG27" s="462" t="s">
        <v>282</v>
      </c>
      <c r="GH27" s="479">
        <v>100</v>
      </c>
      <c r="GJ27" s="346" t="s">
        <v>202</v>
      </c>
      <c r="GK27" s="421">
        <v>0</v>
      </c>
      <c r="GM27" s="346" t="s">
        <v>48</v>
      </c>
      <c r="GN27" s="484" t="s">
        <v>371</v>
      </c>
      <c r="GP27" s="462" t="s">
        <v>82</v>
      </c>
      <c r="GQ27" s="503">
        <v>99</v>
      </c>
      <c r="GS27" s="346" t="s">
        <v>75</v>
      </c>
      <c r="GT27" s="508">
        <v>0.49586776859504134</v>
      </c>
      <c r="GV27" s="462" t="s">
        <v>82</v>
      </c>
      <c r="GW27" s="479">
        <v>100</v>
      </c>
      <c r="GY27" s="462" t="s">
        <v>432</v>
      </c>
      <c r="GZ27" s="526">
        <v>100</v>
      </c>
      <c r="HB27" s="535" t="s">
        <v>171</v>
      </c>
      <c r="HC27" s="383">
        <v>99.2</v>
      </c>
      <c r="HG27" s="462" t="s">
        <v>55</v>
      </c>
      <c r="HH27" s="383">
        <v>100</v>
      </c>
      <c r="HJ27" s="462" t="s">
        <v>342</v>
      </c>
      <c r="HK27" s="383">
        <v>100</v>
      </c>
      <c r="HM27" s="346" t="s">
        <v>100</v>
      </c>
      <c r="HN27" s="421">
        <v>0</v>
      </c>
      <c r="HP27" s="346" t="s">
        <v>48</v>
      </c>
      <c r="HQ27" s="486" t="s">
        <v>371</v>
      </c>
      <c r="HS27" s="535" t="s">
        <v>253</v>
      </c>
      <c r="HT27" s="383">
        <v>99.2</v>
      </c>
      <c r="HV27" s="346" t="s">
        <v>170</v>
      </c>
      <c r="HW27" s="508">
        <v>0.2</v>
      </c>
      <c r="HY27" s="346" t="s">
        <v>123</v>
      </c>
      <c r="HZ27" s="421">
        <v>0</v>
      </c>
      <c r="IB27" s="566" t="s">
        <v>243</v>
      </c>
      <c r="IC27" s="486" t="s">
        <v>371</v>
      </c>
      <c r="IE27" s="346" t="s">
        <v>223</v>
      </c>
      <c r="IF27" s="508">
        <v>0.2</v>
      </c>
      <c r="IH27" s="576" t="s">
        <v>82</v>
      </c>
      <c r="II27" s="610">
        <v>100</v>
      </c>
      <c r="IK27" s="576" t="s">
        <v>375</v>
      </c>
      <c r="IL27" s="596">
        <v>100</v>
      </c>
      <c r="IN27" s="621" t="s">
        <v>10</v>
      </c>
      <c r="IO27" s="635">
        <v>0</v>
      </c>
      <c r="IQ27" s="621" t="s">
        <v>54</v>
      </c>
      <c r="IR27" s="635" t="s">
        <v>371</v>
      </c>
      <c r="IT27" s="621" t="s">
        <v>272</v>
      </c>
      <c r="IU27" s="652">
        <v>98.7</v>
      </c>
      <c r="IW27" s="621" t="s">
        <v>100</v>
      </c>
      <c r="IX27" s="635">
        <v>0.2</v>
      </c>
      <c r="IZ27" s="576" t="s">
        <v>83</v>
      </c>
      <c r="JA27" s="610">
        <v>100</v>
      </c>
      <c r="JC27" s="664" t="s">
        <v>115</v>
      </c>
      <c r="JD27" s="596">
        <v>100</v>
      </c>
      <c r="JF27" s="621" t="s">
        <v>338</v>
      </c>
      <c r="JG27" s="596">
        <v>0</v>
      </c>
      <c r="JI27" s="622" t="s">
        <v>696</v>
      </c>
      <c r="JJ27" s="598" t="s">
        <v>371</v>
      </c>
      <c r="JL27" s="621" t="s">
        <v>185</v>
      </c>
      <c r="JM27" s="596">
        <v>99.6</v>
      </c>
      <c r="JO27" s="621" t="s">
        <v>155</v>
      </c>
      <c r="JP27" s="596">
        <v>0.2</v>
      </c>
      <c r="JR27" s="576" t="s">
        <v>297</v>
      </c>
      <c r="JS27" s="610">
        <v>100</v>
      </c>
      <c r="JU27" s="664" t="s">
        <v>35</v>
      </c>
      <c r="JV27" s="610">
        <v>100</v>
      </c>
      <c r="JX27" s="621" t="s">
        <v>309</v>
      </c>
      <c r="JY27" s="596">
        <v>0</v>
      </c>
      <c r="KA27" s="621" t="s">
        <v>344</v>
      </c>
      <c r="KB27" s="596">
        <v>0</v>
      </c>
      <c r="KD27" s="621" t="s">
        <v>172</v>
      </c>
      <c r="KE27" s="596">
        <v>99.7</v>
      </c>
      <c r="KG27" s="621" t="s">
        <v>326</v>
      </c>
      <c r="KH27" s="596">
        <v>0.1</v>
      </c>
      <c r="KJ27" s="576" t="s">
        <v>46</v>
      </c>
      <c r="KK27" s="610">
        <v>100</v>
      </c>
      <c r="KM27" s="664" t="s">
        <v>385</v>
      </c>
      <c r="KN27" s="610">
        <v>100</v>
      </c>
      <c r="KP27" s="621" t="s">
        <v>155</v>
      </c>
      <c r="KQ27" s="596">
        <v>0</v>
      </c>
      <c r="KS27" s="621" t="s">
        <v>104</v>
      </c>
      <c r="KT27" s="596">
        <v>0</v>
      </c>
      <c r="KV27" s="621" t="s">
        <v>181</v>
      </c>
      <c r="KW27" s="596">
        <v>99.4</v>
      </c>
      <c r="KY27" s="621" t="s">
        <v>146</v>
      </c>
      <c r="KZ27" s="596">
        <v>0.1</v>
      </c>
      <c r="LB27" s="576" t="s">
        <v>297</v>
      </c>
      <c r="LC27" s="610">
        <v>100</v>
      </c>
      <c r="LE27" s="664" t="s">
        <v>35</v>
      </c>
      <c r="LF27" s="610">
        <v>100</v>
      </c>
      <c r="LH27" s="621" t="s">
        <v>185</v>
      </c>
      <c r="LI27" s="596">
        <v>99.5</v>
      </c>
    </row>
    <row r="28" spans="1:321" ht="73.8" x14ac:dyDescent="0.3">
      <c r="A28" s="8" t="s">
        <v>23</v>
      </c>
      <c r="B28" s="15">
        <v>95.348837209302332</v>
      </c>
      <c r="D28" s="20" t="s">
        <v>13</v>
      </c>
      <c r="E28" s="15" t="s">
        <v>371</v>
      </c>
      <c r="G28" s="29" t="s">
        <v>373</v>
      </c>
      <c r="H28" s="32">
        <v>0</v>
      </c>
      <c r="J28" s="37" t="s">
        <v>285</v>
      </c>
      <c r="K28" s="42" t="s">
        <v>371</v>
      </c>
      <c r="M28" s="11" t="s">
        <v>25</v>
      </c>
      <c r="N28" s="15">
        <v>93.793793793793796</v>
      </c>
      <c r="P28" s="29" t="s">
        <v>124</v>
      </c>
      <c r="Q28" s="79">
        <v>0.38986354775828458</v>
      </c>
      <c r="S28" s="8" t="s">
        <v>32</v>
      </c>
      <c r="T28" s="15">
        <v>96.478873239436624</v>
      </c>
      <c r="U28" s="101"/>
      <c r="V28" s="20" t="s">
        <v>13</v>
      </c>
      <c r="W28" s="15" t="s">
        <v>371</v>
      </c>
      <c r="Y28" s="11" t="s">
        <v>28</v>
      </c>
      <c r="Z28" s="15">
        <v>94</v>
      </c>
      <c r="AC28" s="109" t="s">
        <v>18</v>
      </c>
      <c r="AD28" s="123">
        <v>96.4</v>
      </c>
      <c r="AF28" s="149" t="s">
        <v>66</v>
      </c>
      <c r="AG28" s="137">
        <v>97.4</v>
      </c>
      <c r="AI28" s="110" t="s">
        <v>271</v>
      </c>
      <c r="AJ28" s="137" t="s">
        <v>371</v>
      </c>
      <c r="AL28" s="109" t="s">
        <v>297</v>
      </c>
      <c r="AM28" s="146" t="s">
        <v>371</v>
      </c>
      <c r="AO28" s="109" t="s">
        <v>206</v>
      </c>
      <c r="AP28" s="146">
        <v>94.2</v>
      </c>
      <c r="AS28" s="149" t="s">
        <v>376</v>
      </c>
      <c r="AT28" s="137">
        <v>95.1</v>
      </c>
      <c r="AX28" s="149" t="s">
        <v>99</v>
      </c>
      <c r="AY28" s="191">
        <v>97.3</v>
      </c>
      <c r="BA28" s="149" t="s">
        <v>243</v>
      </c>
      <c r="BB28" s="207" t="s">
        <v>371</v>
      </c>
      <c r="BD28" s="149" t="s">
        <v>206</v>
      </c>
      <c r="BE28" s="191">
        <v>95.7</v>
      </c>
      <c r="BG28" s="149" t="s">
        <v>376</v>
      </c>
      <c r="BH28" s="209">
        <v>95.4</v>
      </c>
      <c r="BJ28" s="149" t="s">
        <v>234</v>
      </c>
      <c r="BK28" s="233">
        <v>98.2</v>
      </c>
      <c r="BM28" s="149" t="s">
        <v>48</v>
      </c>
      <c r="BN28" s="233" t="s">
        <v>371</v>
      </c>
      <c r="BP28" s="149" t="s">
        <v>13</v>
      </c>
      <c r="BQ28" s="233">
        <v>100</v>
      </c>
      <c r="BS28" s="149" t="s">
        <v>243</v>
      </c>
      <c r="BT28" s="233" t="s">
        <v>371</v>
      </c>
      <c r="BV28" s="29" t="s">
        <v>181</v>
      </c>
      <c r="BW28" s="263">
        <v>0</v>
      </c>
      <c r="BY28" s="29" t="s">
        <v>48</v>
      </c>
      <c r="BZ28" s="263" t="s">
        <v>371</v>
      </c>
      <c r="CB28" s="149" t="s">
        <v>24</v>
      </c>
      <c r="CC28" s="209">
        <v>96.5</v>
      </c>
      <c r="CE28" s="29" t="s">
        <v>317</v>
      </c>
      <c r="CF28" s="281">
        <v>0.29239766081871343</v>
      </c>
      <c r="CI28" s="109" t="s">
        <v>124</v>
      </c>
      <c r="CJ28" s="295">
        <v>100</v>
      </c>
      <c r="CL28" s="109" t="s">
        <v>297</v>
      </c>
      <c r="CM28" s="303" t="s">
        <v>371</v>
      </c>
      <c r="CO28" s="109" t="s">
        <v>177</v>
      </c>
      <c r="CP28" s="191">
        <v>97</v>
      </c>
      <c r="CS28" s="149" t="s">
        <v>185</v>
      </c>
      <c r="CT28" s="331">
        <v>100</v>
      </c>
      <c r="CW28" s="109" t="s">
        <v>54</v>
      </c>
      <c r="CX28" s="331" t="s">
        <v>371</v>
      </c>
      <c r="DB28" s="253" t="s">
        <v>105</v>
      </c>
      <c r="DC28" s="263">
        <v>0</v>
      </c>
      <c r="DI28" s="253" t="s">
        <v>271</v>
      </c>
      <c r="DJ28" s="263" t="s">
        <v>371</v>
      </c>
      <c r="DP28" s="149" t="s">
        <v>169</v>
      </c>
      <c r="DQ28" s="331">
        <v>97.3</v>
      </c>
      <c r="DV28" s="253" t="s">
        <v>123</v>
      </c>
      <c r="DW28" s="281">
        <v>0.28689831048772713</v>
      </c>
      <c r="EA28" s="346" t="s">
        <v>52</v>
      </c>
      <c r="EB28" s="353">
        <v>100</v>
      </c>
      <c r="EE28" s="355" t="s">
        <v>54</v>
      </c>
      <c r="EF28" s="358" t="s">
        <v>371</v>
      </c>
      <c r="EI28" s="346" t="s">
        <v>190</v>
      </c>
      <c r="EJ28" s="362">
        <v>0</v>
      </c>
      <c r="EM28" s="250" t="s">
        <v>48</v>
      </c>
      <c r="EN28" s="364" t="s">
        <v>371</v>
      </c>
      <c r="EQ28" s="346" t="s">
        <v>85</v>
      </c>
      <c r="ER28" s="303">
        <v>97.8</v>
      </c>
      <c r="EU28" s="346" t="s">
        <v>138</v>
      </c>
      <c r="EV28" s="378">
        <v>0.28409090909090912</v>
      </c>
      <c r="FA28" s="346" t="s">
        <v>169</v>
      </c>
      <c r="FB28" s="383">
        <v>100</v>
      </c>
      <c r="FD28" s="355" t="s">
        <v>243</v>
      </c>
      <c r="FE28" s="390" t="s">
        <v>371</v>
      </c>
      <c r="FG28" s="346" t="s">
        <v>229</v>
      </c>
      <c r="FH28" s="381">
        <v>97.9</v>
      </c>
      <c r="FK28" s="346" t="s">
        <v>374</v>
      </c>
      <c r="FL28" s="410">
        <v>100</v>
      </c>
      <c r="FN28" s="355" t="s">
        <v>83</v>
      </c>
      <c r="FO28" s="419" t="s">
        <v>371</v>
      </c>
      <c r="FQ28" s="355" t="s">
        <v>311</v>
      </c>
      <c r="FR28" s="421">
        <v>0</v>
      </c>
      <c r="FT28" s="361" t="s">
        <v>48</v>
      </c>
      <c r="FU28" s="425" t="s">
        <v>371</v>
      </c>
      <c r="FW28" s="346" t="s">
        <v>19</v>
      </c>
      <c r="FX28" s="410">
        <v>98.6</v>
      </c>
      <c r="FZ28" s="346" t="s">
        <v>263</v>
      </c>
      <c r="GA28" s="437">
        <v>0.3</v>
      </c>
      <c r="GD28" s="462" t="s">
        <v>40</v>
      </c>
      <c r="GE28" s="448">
        <v>100</v>
      </c>
      <c r="GG28" s="462" t="s">
        <v>111</v>
      </c>
      <c r="GH28" s="479">
        <v>100</v>
      </c>
      <c r="GJ28" s="346" t="s">
        <v>113</v>
      </c>
      <c r="GK28" s="421">
        <v>0</v>
      </c>
      <c r="GM28" s="346" t="s">
        <v>271</v>
      </c>
      <c r="GN28" s="484" t="s">
        <v>371</v>
      </c>
      <c r="GP28" s="462" t="s">
        <v>83</v>
      </c>
      <c r="GQ28" s="503">
        <v>98.9</v>
      </c>
      <c r="GS28" s="346" t="s">
        <v>337</v>
      </c>
      <c r="GT28" s="508">
        <v>0.95389507154213027</v>
      </c>
      <c r="GV28" s="514" t="s">
        <v>169</v>
      </c>
      <c r="GW28" s="479">
        <v>100</v>
      </c>
      <c r="GY28" s="462" t="s">
        <v>175</v>
      </c>
      <c r="GZ28" s="526">
        <v>100</v>
      </c>
      <c r="HB28" s="535" t="s">
        <v>185</v>
      </c>
      <c r="HC28" s="383">
        <v>99.2</v>
      </c>
      <c r="HG28" s="462" t="s">
        <v>82</v>
      </c>
      <c r="HH28" s="383">
        <v>100</v>
      </c>
      <c r="HJ28" s="462" t="s">
        <v>432</v>
      </c>
      <c r="HK28" s="383">
        <v>100</v>
      </c>
      <c r="HM28" s="346" t="s">
        <v>317</v>
      </c>
      <c r="HN28" s="421">
        <v>0</v>
      </c>
      <c r="HP28" s="346" t="s">
        <v>271</v>
      </c>
      <c r="HQ28" s="486" t="s">
        <v>371</v>
      </c>
      <c r="HS28" s="535" t="s">
        <v>213</v>
      </c>
      <c r="HT28" s="383">
        <v>99.2</v>
      </c>
      <c r="HV28" s="346" t="s">
        <v>135</v>
      </c>
      <c r="HW28" s="508">
        <v>0.3</v>
      </c>
      <c r="HY28" s="346" t="s">
        <v>71</v>
      </c>
      <c r="HZ28" s="421">
        <v>0</v>
      </c>
      <c r="IB28" s="566" t="s">
        <v>48</v>
      </c>
      <c r="IC28" s="486" t="s">
        <v>371</v>
      </c>
      <c r="IE28" s="346" t="s">
        <v>67</v>
      </c>
      <c r="IF28" s="508">
        <v>0.2</v>
      </c>
      <c r="IH28" s="576" t="s">
        <v>185</v>
      </c>
      <c r="II28" s="610">
        <v>100</v>
      </c>
      <c r="IK28" s="576" t="s">
        <v>114</v>
      </c>
      <c r="IL28" s="596">
        <v>100</v>
      </c>
      <c r="IN28" s="621" t="s">
        <v>326</v>
      </c>
      <c r="IO28" s="635">
        <v>0</v>
      </c>
      <c r="IQ28" s="621" t="s">
        <v>83</v>
      </c>
      <c r="IR28" s="635" t="s">
        <v>371</v>
      </c>
      <c r="IT28" s="621" t="s">
        <v>319</v>
      </c>
      <c r="IU28" s="652">
        <v>98.6</v>
      </c>
      <c r="IW28" s="621" t="s">
        <v>79</v>
      </c>
      <c r="IX28" s="635">
        <v>0.2</v>
      </c>
      <c r="IZ28" s="576" t="s">
        <v>173</v>
      </c>
      <c r="JA28" s="610">
        <v>100</v>
      </c>
      <c r="JC28" s="664" t="s">
        <v>297</v>
      </c>
      <c r="JD28" s="596">
        <v>100</v>
      </c>
      <c r="JF28" s="621" t="s">
        <v>10</v>
      </c>
      <c r="JG28" s="596">
        <v>0</v>
      </c>
      <c r="JI28" s="621" t="s">
        <v>243</v>
      </c>
      <c r="JJ28" s="596" t="s">
        <v>371</v>
      </c>
      <c r="JL28" s="621" t="s">
        <v>229</v>
      </c>
      <c r="JM28" s="596">
        <v>99.3</v>
      </c>
      <c r="JO28" s="621" t="s">
        <v>326</v>
      </c>
      <c r="JP28" s="596">
        <v>0.2</v>
      </c>
      <c r="JR28" s="576" t="s">
        <v>85</v>
      </c>
      <c r="JS28" s="610">
        <v>100</v>
      </c>
      <c r="JU28" s="664" t="s">
        <v>805</v>
      </c>
      <c r="JV28" s="610">
        <v>100</v>
      </c>
      <c r="JX28" s="621" t="s">
        <v>155</v>
      </c>
      <c r="JY28" s="596">
        <v>0</v>
      </c>
      <c r="KA28" s="621" t="s">
        <v>349</v>
      </c>
      <c r="KB28" s="596">
        <v>0</v>
      </c>
      <c r="KD28" s="621" t="s">
        <v>17</v>
      </c>
      <c r="KE28" s="596">
        <v>99.4</v>
      </c>
      <c r="KG28" s="621" t="s">
        <v>193</v>
      </c>
      <c r="KH28" s="596">
        <v>0.1</v>
      </c>
      <c r="KJ28" s="576" t="s">
        <v>297</v>
      </c>
      <c r="KK28" s="610">
        <v>100</v>
      </c>
      <c r="KM28" s="664" t="s">
        <v>200</v>
      </c>
      <c r="KN28" s="610">
        <v>100</v>
      </c>
      <c r="KP28" s="621" t="s">
        <v>296</v>
      </c>
      <c r="KQ28" s="596">
        <v>0</v>
      </c>
      <c r="KS28" s="621" t="s">
        <v>385</v>
      </c>
      <c r="KT28" s="596">
        <v>0</v>
      </c>
      <c r="KV28" s="621" t="s">
        <v>17</v>
      </c>
      <c r="KW28" s="596">
        <v>99.4</v>
      </c>
      <c r="KY28" s="621" t="s">
        <v>37</v>
      </c>
      <c r="KZ28" s="596">
        <v>0.1</v>
      </c>
      <c r="LB28" s="710" t="s">
        <v>577</v>
      </c>
      <c r="LC28" s="711">
        <v>100</v>
      </c>
      <c r="LE28" s="664" t="s">
        <v>46</v>
      </c>
      <c r="LF28" s="610">
        <v>100</v>
      </c>
      <c r="LH28" s="621" t="s">
        <v>124</v>
      </c>
      <c r="LI28" s="596">
        <v>99.5</v>
      </c>
    </row>
    <row r="29" spans="1:321" ht="73.8" x14ac:dyDescent="0.3">
      <c r="A29" s="8" t="s">
        <v>24</v>
      </c>
      <c r="B29" s="15">
        <v>95.238095238095227</v>
      </c>
      <c r="D29" s="20" t="s">
        <v>77</v>
      </c>
      <c r="E29" s="15" t="s">
        <v>371</v>
      </c>
      <c r="G29" s="29" t="s">
        <v>181</v>
      </c>
      <c r="H29" s="32">
        <v>0</v>
      </c>
      <c r="J29" s="37" t="s">
        <v>5</v>
      </c>
      <c r="K29" s="42" t="s">
        <v>371</v>
      </c>
      <c r="M29" s="11" t="s">
        <v>242</v>
      </c>
      <c r="N29" s="15">
        <v>93.29660238751147</v>
      </c>
      <c r="P29" s="29" t="s">
        <v>17</v>
      </c>
      <c r="Q29" s="79">
        <v>0.39318479685452157</v>
      </c>
      <c r="S29" s="8" t="s">
        <v>16</v>
      </c>
      <c r="T29" s="15">
        <v>96.428571428571431</v>
      </c>
      <c r="U29" s="101"/>
      <c r="V29" s="20" t="s">
        <v>77</v>
      </c>
      <c r="W29" s="15" t="s">
        <v>371</v>
      </c>
      <c r="Y29" s="11" t="s">
        <v>96</v>
      </c>
      <c r="Z29" s="15">
        <v>93.8</v>
      </c>
      <c r="AC29" s="109" t="s">
        <v>23</v>
      </c>
      <c r="AD29" s="123">
        <v>96.2</v>
      </c>
      <c r="AF29" s="149" t="s">
        <v>22</v>
      </c>
      <c r="AG29" s="137">
        <v>97.1</v>
      </c>
      <c r="AI29" s="110" t="s">
        <v>236</v>
      </c>
      <c r="AJ29" s="137" t="s">
        <v>371</v>
      </c>
      <c r="AL29" s="109" t="s">
        <v>243</v>
      </c>
      <c r="AM29" s="146" t="s">
        <v>371</v>
      </c>
      <c r="AO29" s="109" t="s">
        <v>29</v>
      </c>
      <c r="AP29" s="146">
        <v>94.2</v>
      </c>
      <c r="AS29" s="149" t="s">
        <v>67</v>
      </c>
      <c r="AT29" s="137">
        <v>95</v>
      </c>
      <c r="AX29" s="149" t="s">
        <v>42</v>
      </c>
      <c r="AY29" s="191">
        <v>97.3</v>
      </c>
      <c r="BA29" s="149" t="s">
        <v>6</v>
      </c>
      <c r="BB29" s="207" t="s">
        <v>371</v>
      </c>
      <c r="BD29" s="149" t="s">
        <v>23</v>
      </c>
      <c r="BE29" s="191">
        <v>95.6</v>
      </c>
      <c r="BG29" s="149" t="s">
        <v>24</v>
      </c>
      <c r="BH29" s="209">
        <v>95.3</v>
      </c>
      <c r="BJ29" s="149" t="s">
        <v>337</v>
      </c>
      <c r="BK29" s="233">
        <v>97.8</v>
      </c>
      <c r="BM29" s="149" t="s">
        <v>271</v>
      </c>
      <c r="BN29" s="233" t="s">
        <v>371</v>
      </c>
      <c r="BP29" s="149" t="s">
        <v>14</v>
      </c>
      <c r="BQ29" s="233">
        <v>100</v>
      </c>
      <c r="BS29" s="149" t="s">
        <v>6</v>
      </c>
      <c r="BT29" s="233" t="s">
        <v>371</v>
      </c>
      <c r="BV29" s="253" t="s">
        <v>317</v>
      </c>
      <c r="BW29" s="263">
        <v>0</v>
      </c>
      <c r="BY29" s="29" t="s">
        <v>271</v>
      </c>
      <c r="BZ29" s="263" t="s">
        <v>371</v>
      </c>
      <c r="CB29" s="149" t="s">
        <v>42</v>
      </c>
      <c r="CC29" s="209">
        <v>96.4</v>
      </c>
      <c r="CE29" s="29" t="s">
        <v>220</v>
      </c>
      <c r="CF29" s="281">
        <v>0.29390154298310062</v>
      </c>
      <c r="CI29" s="109" t="s">
        <v>14</v>
      </c>
      <c r="CJ29" s="295">
        <v>100</v>
      </c>
      <c r="CL29" s="109" t="s">
        <v>243</v>
      </c>
      <c r="CM29" s="303" t="s">
        <v>371</v>
      </c>
      <c r="CO29" s="109" t="s">
        <v>116</v>
      </c>
      <c r="CP29" s="191">
        <v>97</v>
      </c>
      <c r="CS29" s="149" t="s">
        <v>26</v>
      </c>
      <c r="CT29" s="331">
        <v>100</v>
      </c>
      <c r="CW29" s="109" t="s">
        <v>83</v>
      </c>
      <c r="CX29" s="331" t="s">
        <v>371</v>
      </c>
      <c r="DB29" s="253" t="s">
        <v>191</v>
      </c>
      <c r="DC29" s="263">
        <v>0</v>
      </c>
      <c r="DI29" s="253" t="s">
        <v>236</v>
      </c>
      <c r="DJ29" s="263" t="s">
        <v>371</v>
      </c>
      <c r="DP29" s="149" t="s">
        <v>76</v>
      </c>
      <c r="DQ29" s="331">
        <v>97.3</v>
      </c>
      <c r="DV29" s="253" t="s">
        <v>8</v>
      </c>
      <c r="DW29" s="281">
        <v>0.29922202274087373</v>
      </c>
      <c r="EA29" s="346" t="s">
        <v>22</v>
      </c>
      <c r="EB29" s="353">
        <v>100</v>
      </c>
      <c r="EE29" s="355" t="s">
        <v>83</v>
      </c>
      <c r="EF29" s="359" t="s">
        <v>371</v>
      </c>
      <c r="EI29" s="346" t="s">
        <v>213</v>
      </c>
      <c r="EJ29" s="362">
        <v>0</v>
      </c>
      <c r="EM29" s="250" t="s">
        <v>271</v>
      </c>
      <c r="EN29" s="364" t="s">
        <v>371</v>
      </c>
      <c r="EQ29" s="346" t="s">
        <v>75</v>
      </c>
      <c r="ER29" s="303">
        <v>97.6</v>
      </c>
      <c r="EU29" s="346" t="s">
        <v>117</v>
      </c>
      <c r="EV29" s="378">
        <v>0.29368575624082233</v>
      </c>
      <c r="FA29" s="346" t="s">
        <v>9</v>
      </c>
      <c r="FB29" s="383">
        <v>100</v>
      </c>
      <c r="FD29" s="355" t="s">
        <v>48</v>
      </c>
      <c r="FE29" s="390" t="s">
        <v>371</v>
      </c>
      <c r="FG29" s="346" t="s">
        <v>85</v>
      </c>
      <c r="FH29" s="381">
        <v>97.9</v>
      </c>
      <c r="FK29" s="346" t="s">
        <v>8</v>
      </c>
      <c r="FL29" s="410">
        <v>100</v>
      </c>
      <c r="FN29" s="355" t="s">
        <v>243</v>
      </c>
      <c r="FO29" s="418" t="s">
        <v>371</v>
      </c>
      <c r="FQ29" s="355" t="s">
        <v>202</v>
      </c>
      <c r="FR29" s="421">
        <v>0</v>
      </c>
      <c r="FT29" s="361" t="s">
        <v>271</v>
      </c>
      <c r="FU29" s="425" t="s">
        <v>371</v>
      </c>
      <c r="FW29" s="346" t="s">
        <v>68</v>
      </c>
      <c r="FX29" s="410">
        <v>98.5</v>
      </c>
      <c r="FZ29" s="346" t="s">
        <v>276</v>
      </c>
      <c r="GA29" s="437">
        <v>0.3</v>
      </c>
      <c r="GD29" s="462" t="s">
        <v>55</v>
      </c>
      <c r="GE29" s="448">
        <v>100</v>
      </c>
      <c r="GG29" s="462" t="s">
        <v>175</v>
      </c>
      <c r="GH29" s="479">
        <v>100</v>
      </c>
      <c r="GJ29" s="346" t="s">
        <v>46</v>
      </c>
      <c r="GK29" s="421">
        <v>0</v>
      </c>
      <c r="GM29" s="346" t="s">
        <v>236</v>
      </c>
      <c r="GN29" s="484" t="s">
        <v>371</v>
      </c>
      <c r="GP29" s="462" t="s">
        <v>99</v>
      </c>
      <c r="GQ29" s="503">
        <v>98.9</v>
      </c>
      <c r="GS29" s="346" t="s">
        <v>309</v>
      </c>
      <c r="GT29" s="508">
        <v>0.80428954423592491</v>
      </c>
      <c r="GV29" s="513" t="s">
        <v>602</v>
      </c>
      <c r="GW29" s="522">
        <v>100</v>
      </c>
      <c r="GY29" s="462" t="s">
        <v>293</v>
      </c>
      <c r="GZ29" s="526">
        <v>100</v>
      </c>
      <c r="HB29" s="535" t="s">
        <v>321</v>
      </c>
      <c r="HC29" s="383">
        <v>99.2</v>
      </c>
      <c r="HG29" s="514" t="s">
        <v>169</v>
      </c>
      <c r="HH29" s="383">
        <v>100</v>
      </c>
      <c r="HJ29" s="462" t="s">
        <v>175</v>
      </c>
      <c r="HK29" s="383">
        <v>100</v>
      </c>
      <c r="HM29" s="346" t="s">
        <v>265</v>
      </c>
      <c r="HN29" s="421">
        <v>0</v>
      </c>
      <c r="HP29" s="346" t="s">
        <v>236</v>
      </c>
      <c r="HQ29" s="486" t="s">
        <v>371</v>
      </c>
      <c r="HS29" s="535" t="s">
        <v>169</v>
      </c>
      <c r="HT29" s="383">
        <v>99.1</v>
      </c>
      <c r="HV29" s="346" t="s">
        <v>253</v>
      </c>
      <c r="HW29" s="508">
        <v>0.3</v>
      </c>
      <c r="HY29" s="346" t="s">
        <v>181</v>
      </c>
      <c r="HZ29" s="421">
        <v>0</v>
      </c>
      <c r="IB29" s="566" t="s">
        <v>271</v>
      </c>
      <c r="IC29" s="486" t="s">
        <v>371</v>
      </c>
      <c r="IE29" s="346" t="s">
        <v>380</v>
      </c>
      <c r="IF29" s="508">
        <v>0.2</v>
      </c>
      <c r="IH29" s="579" t="s">
        <v>410</v>
      </c>
      <c r="II29" s="611">
        <v>100</v>
      </c>
      <c r="IK29" s="576" t="s">
        <v>41</v>
      </c>
      <c r="IL29" s="596">
        <v>100</v>
      </c>
      <c r="IN29" s="621" t="s">
        <v>123</v>
      </c>
      <c r="IO29" s="635">
        <v>0</v>
      </c>
      <c r="IQ29" s="621" t="s">
        <v>243</v>
      </c>
      <c r="IR29" s="635" t="s">
        <v>371</v>
      </c>
      <c r="IT29" s="621" t="s">
        <v>95</v>
      </c>
      <c r="IU29" s="652">
        <v>98.6</v>
      </c>
      <c r="IW29" s="621" t="s">
        <v>109</v>
      </c>
      <c r="IX29" s="635">
        <v>0.2</v>
      </c>
      <c r="IZ29" s="576" t="s">
        <v>85</v>
      </c>
      <c r="JA29" s="610">
        <v>100</v>
      </c>
      <c r="JC29" s="664" t="s">
        <v>279</v>
      </c>
      <c r="JD29" s="596">
        <v>100</v>
      </c>
      <c r="JF29" s="621" t="s">
        <v>78</v>
      </c>
      <c r="JG29" s="596">
        <v>0</v>
      </c>
      <c r="JI29" s="621" t="s">
        <v>6</v>
      </c>
      <c r="JJ29" s="596" t="s">
        <v>371</v>
      </c>
      <c r="JL29" s="621" t="s">
        <v>86</v>
      </c>
      <c r="JM29" s="596">
        <v>99.2</v>
      </c>
      <c r="JO29" s="621" t="s">
        <v>317</v>
      </c>
      <c r="JP29" s="596">
        <v>0.2</v>
      </c>
      <c r="JR29" s="579" t="s">
        <v>810</v>
      </c>
      <c r="JS29" s="611">
        <v>100</v>
      </c>
      <c r="JU29" s="664" t="s">
        <v>46</v>
      </c>
      <c r="JV29" s="610">
        <v>100</v>
      </c>
      <c r="JX29" s="621" t="s">
        <v>296</v>
      </c>
      <c r="JY29" s="596">
        <v>0</v>
      </c>
      <c r="KA29" s="621" t="s">
        <v>279</v>
      </c>
      <c r="KB29" s="596">
        <v>0</v>
      </c>
      <c r="KD29" s="621" t="s">
        <v>229</v>
      </c>
      <c r="KE29" s="596">
        <v>99.3</v>
      </c>
      <c r="KG29" s="621" t="s">
        <v>317</v>
      </c>
      <c r="KH29" s="596">
        <v>0.1</v>
      </c>
      <c r="KJ29" s="576" t="s">
        <v>63</v>
      </c>
      <c r="KK29" s="610">
        <v>100</v>
      </c>
      <c r="KM29" s="664" t="s">
        <v>35</v>
      </c>
      <c r="KN29" s="610">
        <v>100</v>
      </c>
      <c r="KP29" s="621" t="s">
        <v>186</v>
      </c>
      <c r="KQ29" s="596">
        <v>0</v>
      </c>
      <c r="KS29" s="621" t="s">
        <v>218</v>
      </c>
      <c r="KT29" s="596">
        <v>0</v>
      </c>
      <c r="KV29" s="621" t="s">
        <v>82</v>
      </c>
      <c r="KW29" s="596">
        <v>99.4</v>
      </c>
      <c r="KY29" s="621" t="s">
        <v>34</v>
      </c>
      <c r="KZ29" s="596">
        <v>0.1</v>
      </c>
      <c r="LB29" s="576" t="s">
        <v>138</v>
      </c>
      <c r="LC29" s="610">
        <v>100</v>
      </c>
      <c r="LE29" s="664" t="s">
        <v>115</v>
      </c>
      <c r="LF29" s="610">
        <v>100</v>
      </c>
      <c r="LH29" s="621" t="s">
        <v>172</v>
      </c>
      <c r="LI29" s="596">
        <v>99.4</v>
      </c>
    </row>
    <row r="30" spans="1:321" ht="73.8" x14ac:dyDescent="0.3">
      <c r="A30" s="8" t="s">
        <v>25</v>
      </c>
      <c r="B30" s="15">
        <v>95.238095238095227</v>
      </c>
      <c r="D30" s="20" t="s">
        <v>32</v>
      </c>
      <c r="E30" s="15" t="s">
        <v>371</v>
      </c>
      <c r="G30" s="29" t="s">
        <v>317</v>
      </c>
      <c r="H30" s="32">
        <v>0</v>
      </c>
      <c r="J30" s="37" t="s">
        <v>64</v>
      </c>
      <c r="K30" s="42" t="s">
        <v>371</v>
      </c>
      <c r="M30" s="11" t="s">
        <v>298</v>
      </c>
      <c r="N30" s="15">
        <v>92.887383573243014</v>
      </c>
      <c r="P30" s="29" t="s">
        <v>56</v>
      </c>
      <c r="Q30" s="79">
        <v>0.4028197381671702</v>
      </c>
      <c r="S30" s="8" t="s">
        <v>338</v>
      </c>
      <c r="T30" s="15">
        <v>96.330275229357795</v>
      </c>
      <c r="U30" s="101"/>
      <c r="V30" s="20" t="s">
        <v>32</v>
      </c>
      <c r="W30" s="15" t="s">
        <v>371</v>
      </c>
      <c r="Y30" s="11" t="s">
        <v>298</v>
      </c>
      <c r="Z30" s="15">
        <v>93.4</v>
      </c>
      <c r="AC30" s="109" t="s">
        <v>49</v>
      </c>
      <c r="AD30" s="123">
        <v>96.1</v>
      </c>
      <c r="AF30" s="149" t="s">
        <v>124</v>
      </c>
      <c r="AG30" s="137">
        <v>96.8</v>
      </c>
      <c r="AI30" s="110" t="s">
        <v>13</v>
      </c>
      <c r="AJ30" s="137" t="s">
        <v>371</v>
      </c>
      <c r="AL30" s="109" t="s">
        <v>6</v>
      </c>
      <c r="AM30" s="146" t="s">
        <v>371</v>
      </c>
      <c r="AO30" s="109" t="s">
        <v>25</v>
      </c>
      <c r="AP30" s="146">
        <v>94.1</v>
      </c>
      <c r="AS30" s="149" t="s">
        <v>83</v>
      </c>
      <c r="AT30" s="137">
        <v>94.6</v>
      </c>
      <c r="AX30" s="149" t="s">
        <v>23</v>
      </c>
      <c r="AY30" s="191">
        <v>96.9</v>
      </c>
      <c r="BA30" s="149" t="s">
        <v>48</v>
      </c>
      <c r="BB30" s="207" t="s">
        <v>371</v>
      </c>
      <c r="BD30" s="149" t="s">
        <v>320</v>
      </c>
      <c r="BE30" s="191">
        <v>95.431931252826772</v>
      </c>
      <c r="BG30" s="149" t="s">
        <v>102</v>
      </c>
      <c r="BH30" s="209">
        <v>95.3</v>
      </c>
      <c r="BJ30" s="149" t="s">
        <v>15</v>
      </c>
      <c r="BK30" s="233">
        <v>97.6</v>
      </c>
      <c r="BM30" s="149" t="s">
        <v>236</v>
      </c>
      <c r="BN30" s="233" t="s">
        <v>371</v>
      </c>
      <c r="BP30" s="149" t="s">
        <v>49</v>
      </c>
      <c r="BQ30" s="233">
        <v>98.7</v>
      </c>
      <c r="BS30" s="149" t="s">
        <v>48</v>
      </c>
      <c r="BT30" s="233" t="s">
        <v>371</v>
      </c>
      <c r="BV30" s="29" t="s">
        <v>9</v>
      </c>
      <c r="BW30" s="263">
        <v>0</v>
      </c>
      <c r="BY30" s="29" t="s">
        <v>236</v>
      </c>
      <c r="BZ30" s="263" t="s">
        <v>371</v>
      </c>
      <c r="CB30" s="149" t="s">
        <v>109</v>
      </c>
      <c r="CC30" s="209">
        <v>96.3</v>
      </c>
      <c r="CE30" s="29" t="s">
        <v>141</v>
      </c>
      <c r="CF30" s="281">
        <v>0.29965753424657532</v>
      </c>
      <c r="CI30" s="109" t="s">
        <v>171</v>
      </c>
      <c r="CJ30" s="295">
        <v>99.1</v>
      </c>
      <c r="CL30" s="109" t="s">
        <v>48</v>
      </c>
      <c r="CM30" s="303" t="s">
        <v>371</v>
      </c>
      <c r="CO30" s="109" t="s">
        <v>18</v>
      </c>
      <c r="CP30" s="191">
        <v>96.9</v>
      </c>
      <c r="CS30" s="149" t="s">
        <v>13</v>
      </c>
      <c r="CT30" s="331">
        <v>100</v>
      </c>
      <c r="CW30" s="109" t="s">
        <v>297</v>
      </c>
      <c r="CX30" s="331" t="s">
        <v>371</v>
      </c>
      <c r="DB30" s="253" t="s">
        <v>6</v>
      </c>
      <c r="DC30" s="263">
        <v>0</v>
      </c>
      <c r="DI30" s="253" t="s">
        <v>13</v>
      </c>
      <c r="DJ30" s="263" t="s">
        <v>371</v>
      </c>
      <c r="DP30" s="149" t="s">
        <v>75</v>
      </c>
      <c r="DQ30" s="331">
        <v>97.2</v>
      </c>
      <c r="DV30" s="253" t="s">
        <v>155</v>
      </c>
      <c r="DW30" s="281">
        <v>0.3048780487804878</v>
      </c>
      <c r="EA30" s="346" t="s">
        <v>108</v>
      </c>
      <c r="EB30" s="353">
        <v>100</v>
      </c>
      <c r="EE30" s="355" t="s">
        <v>297</v>
      </c>
      <c r="EF30" s="358" t="s">
        <v>371</v>
      </c>
      <c r="EI30" s="346" t="s">
        <v>318</v>
      </c>
      <c r="EJ30" s="362">
        <v>0</v>
      </c>
      <c r="EM30" s="250" t="s">
        <v>236</v>
      </c>
      <c r="EN30" s="364" t="s">
        <v>371</v>
      </c>
      <c r="EQ30" s="346" t="s">
        <v>31</v>
      </c>
      <c r="ER30" s="303">
        <v>97.6</v>
      </c>
      <c r="EU30" s="346" t="s">
        <v>155</v>
      </c>
      <c r="EV30" s="378">
        <v>0.30211480362537763</v>
      </c>
      <c r="FA30" s="346" t="s">
        <v>52</v>
      </c>
      <c r="FB30" s="383">
        <v>100</v>
      </c>
      <c r="FD30" s="355" t="s">
        <v>271</v>
      </c>
      <c r="FE30" s="390" t="s">
        <v>371</v>
      </c>
      <c r="FG30" s="346" t="s">
        <v>317</v>
      </c>
      <c r="FH30" s="381">
        <v>97.7</v>
      </c>
      <c r="FK30" s="346" t="s">
        <v>169</v>
      </c>
      <c r="FL30" s="410">
        <v>100</v>
      </c>
      <c r="FN30" s="355" t="s">
        <v>48</v>
      </c>
      <c r="FO30" s="418" t="s">
        <v>371</v>
      </c>
      <c r="FQ30" s="355" t="s">
        <v>113</v>
      </c>
      <c r="FR30" s="421">
        <v>0</v>
      </c>
      <c r="FT30" s="361" t="s">
        <v>236</v>
      </c>
      <c r="FU30" s="425" t="s">
        <v>371</v>
      </c>
      <c r="FW30" s="346" t="s">
        <v>86</v>
      </c>
      <c r="FX30" s="410">
        <v>98.4</v>
      </c>
      <c r="FZ30" s="346" t="s">
        <v>84</v>
      </c>
      <c r="GA30" s="437">
        <v>0.3</v>
      </c>
      <c r="GD30" s="462" t="s">
        <v>82</v>
      </c>
      <c r="GE30" s="448">
        <v>100</v>
      </c>
      <c r="GG30" s="462" t="s">
        <v>194</v>
      </c>
      <c r="GH30" s="479">
        <v>100</v>
      </c>
      <c r="GJ30" s="346" t="s">
        <v>54</v>
      </c>
      <c r="GK30" s="421">
        <v>0</v>
      </c>
      <c r="GM30" s="346" t="s">
        <v>13</v>
      </c>
      <c r="GN30" s="484" t="s">
        <v>371</v>
      </c>
      <c r="GP30" s="462" t="s">
        <v>155</v>
      </c>
      <c r="GQ30" s="503">
        <v>98.6</v>
      </c>
      <c r="GS30" s="346" t="s">
        <v>155</v>
      </c>
      <c r="GT30" s="508">
        <v>0.45454545454545453</v>
      </c>
      <c r="GV30" s="462" t="s">
        <v>25</v>
      </c>
      <c r="GW30" s="479">
        <v>100</v>
      </c>
      <c r="GY30" s="462" t="s">
        <v>55</v>
      </c>
      <c r="GZ30" s="526">
        <v>100</v>
      </c>
      <c r="HB30" s="535" t="s">
        <v>99</v>
      </c>
      <c r="HC30" s="383">
        <v>98.9</v>
      </c>
      <c r="HG30" s="513" t="s">
        <v>602</v>
      </c>
      <c r="HH30" s="544">
        <v>100</v>
      </c>
      <c r="HJ30" s="462" t="s">
        <v>293</v>
      </c>
      <c r="HK30" s="383">
        <v>100</v>
      </c>
      <c r="HM30" s="346" t="s">
        <v>311</v>
      </c>
      <c r="HN30" s="421">
        <v>0</v>
      </c>
      <c r="HP30" s="346" t="s">
        <v>13</v>
      </c>
      <c r="HQ30" s="486" t="s">
        <v>371</v>
      </c>
      <c r="HS30" s="535" t="s">
        <v>171</v>
      </c>
      <c r="HT30" s="383">
        <v>99</v>
      </c>
      <c r="HV30" s="346" t="s">
        <v>171</v>
      </c>
      <c r="HW30" s="508">
        <v>0.4</v>
      </c>
      <c r="HY30" s="346" t="s">
        <v>269</v>
      </c>
      <c r="HZ30" s="421">
        <v>0</v>
      </c>
      <c r="IB30" s="566" t="s">
        <v>236</v>
      </c>
      <c r="IC30" s="486" t="s">
        <v>371</v>
      </c>
      <c r="IE30" s="346" t="s">
        <v>666</v>
      </c>
      <c r="IF30" s="508">
        <v>0.2</v>
      </c>
      <c r="IH30" s="576" t="s">
        <v>162</v>
      </c>
      <c r="II30" s="610">
        <v>100</v>
      </c>
      <c r="IK30" s="576" t="s">
        <v>11</v>
      </c>
      <c r="IL30" s="596">
        <v>100</v>
      </c>
      <c r="IN30" s="621" t="s">
        <v>16</v>
      </c>
      <c r="IO30" s="635">
        <v>0</v>
      </c>
      <c r="IQ30" s="621" t="s">
        <v>6</v>
      </c>
      <c r="IR30" s="635" t="s">
        <v>371</v>
      </c>
      <c r="IT30" s="621" t="s">
        <v>42</v>
      </c>
      <c r="IU30" s="652">
        <v>98.6</v>
      </c>
      <c r="IW30" s="621" t="s">
        <v>374</v>
      </c>
      <c r="IX30" s="635">
        <v>0.2</v>
      </c>
      <c r="IZ30" s="576" t="s">
        <v>6</v>
      </c>
      <c r="JA30" s="610">
        <v>100</v>
      </c>
      <c r="JC30" s="664" t="s">
        <v>354</v>
      </c>
      <c r="JD30" s="596">
        <v>100</v>
      </c>
      <c r="JF30" s="621" t="s">
        <v>123</v>
      </c>
      <c r="JG30" s="596">
        <v>0</v>
      </c>
      <c r="JI30" s="621" t="s">
        <v>48</v>
      </c>
      <c r="JJ30" s="596" t="s">
        <v>371</v>
      </c>
      <c r="JL30" s="621" t="s">
        <v>272</v>
      </c>
      <c r="JM30" s="596">
        <v>99.1</v>
      </c>
      <c r="JO30" s="621" t="s">
        <v>113</v>
      </c>
      <c r="JP30" s="596">
        <v>0.2</v>
      </c>
      <c r="JR30" s="576" t="s">
        <v>6</v>
      </c>
      <c r="JS30" s="610">
        <v>100</v>
      </c>
      <c r="JU30" s="664" t="s">
        <v>355</v>
      </c>
      <c r="JV30" s="610">
        <v>100</v>
      </c>
      <c r="JX30" s="621" t="s">
        <v>96</v>
      </c>
      <c r="JY30" s="596">
        <v>0</v>
      </c>
      <c r="KA30" s="621" t="s">
        <v>345</v>
      </c>
      <c r="KB30" s="596">
        <v>0</v>
      </c>
      <c r="KD30" s="621" t="s">
        <v>86</v>
      </c>
      <c r="KE30" s="596">
        <v>99.3</v>
      </c>
      <c r="KG30" s="621" t="s">
        <v>109</v>
      </c>
      <c r="KH30" s="596">
        <v>0.1</v>
      </c>
      <c r="KJ30" s="579" t="s">
        <v>577</v>
      </c>
      <c r="KK30" s="611">
        <v>100</v>
      </c>
      <c r="KM30" s="664" t="s">
        <v>46</v>
      </c>
      <c r="KN30" s="610">
        <v>100</v>
      </c>
      <c r="KP30" s="621" t="s">
        <v>119</v>
      </c>
      <c r="KQ30" s="596">
        <v>0</v>
      </c>
      <c r="KS30" s="621" t="s">
        <v>303</v>
      </c>
      <c r="KT30" s="596">
        <v>0</v>
      </c>
      <c r="KV30" s="621" t="s">
        <v>172</v>
      </c>
      <c r="KW30" s="596">
        <v>99.4</v>
      </c>
      <c r="KY30" s="621" t="s">
        <v>67</v>
      </c>
      <c r="KZ30" s="596">
        <v>0.1</v>
      </c>
      <c r="LB30" s="576" t="s">
        <v>222</v>
      </c>
      <c r="LC30" s="610">
        <v>100</v>
      </c>
      <c r="LE30" s="664" t="s">
        <v>279</v>
      </c>
      <c r="LF30" s="610">
        <v>100</v>
      </c>
      <c r="LH30" s="621" t="s">
        <v>86</v>
      </c>
      <c r="LI30" s="596">
        <v>99.3</v>
      </c>
    </row>
    <row r="31" spans="1:321" ht="73.8" x14ac:dyDescent="0.3">
      <c r="A31" s="8" t="s">
        <v>26</v>
      </c>
      <c r="B31" s="15">
        <v>95.238095238095227</v>
      </c>
      <c r="D31" s="20" t="s">
        <v>5</v>
      </c>
      <c r="E31" s="15" t="s">
        <v>371</v>
      </c>
      <c r="G31" s="29" t="s">
        <v>265</v>
      </c>
      <c r="H31" s="32">
        <v>0</v>
      </c>
      <c r="J31" s="37" t="s">
        <v>14</v>
      </c>
      <c r="K31" s="42" t="s">
        <v>371</v>
      </c>
      <c r="M31" s="11" t="s">
        <v>100</v>
      </c>
      <c r="N31" s="15">
        <v>92.697594501718214</v>
      </c>
      <c r="P31" s="29" t="s">
        <v>115</v>
      </c>
      <c r="Q31" s="79">
        <v>0.40595399188092013</v>
      </c>
      <c r="S31" s="8" t="s">
        <v>124</v>
      </c>
      <c r="T31" s="15">
        <v>96</v>
      </c>
      <c r="U31" s="101"/>
      <c r="V31" s="20" t="s">
        <v>5</v>
      </c>
      <c r="W31" s="15" t="s">
        <v>371</v>
      </c>
      <c r="Y31" s="11" t="s">
        <v>177</v>
      </c>
      <c r="Z31" s="15">
        <v>93.4</v>
      </c>
      <c r="AC31" s="109" t="s">
        <v>20</v>
      </c>
      <c r="AD31" s="123">
        <v>95.8</v>
      </c>
      <c r="AF31" s="149" t="s">
        <v>16</v>
      </c>
      <c r="AG31" s="137">
        <v>96.3</v>
      </c>
      <c r="AI31" s="110" t="s">
        <v>77</v>
      </c>
      <c r="AJ31" s="137" t="s">
        <v>371</v>
      </c>
      <c r="AL31" s="109" t="s">
        <v>48</v>
      </c>
      <c r="AM31" s="146" t="s">
        <v>371</v>
      </c>
      <c r="AO31" s="109" t="s">
        <v>83</v>
      </c>
      <c r="AP31" s="146">
        <v>94</v>
      </c>
      <c r="AS31" s="149" t="s">
        <v>31</v>
      </c>
      <c r="AT31" s="137">
        <v>94.5</v>
      </c>
      <c r="AX31" s="149" t="s">
        <v>124</v>
      </c>
      <c r="AY31" s="191">
        <v>96.9</v>
      </c>
      <c r="BA31" s="149" t="s">
        <v>271</v>
      </c>
      <c r="BB31" s="207" t="s">
        <v>371</v>
      </c>
      <c r="BD31" s="149" t="s">
        <v>169</v>
      </c>
      <c r="BE31" s="191">
        <v>95.2</v>
      </c>
      <c r="BG31" s="149" t="s">
        <v>100</v>
      </c>
      <c r="BH31" s="209">
        <v>95.1</v>
      </c>
      <c r="BJ31" s="149" t="s">
        <v>23</v>
      </c>
      <c r="BK31" s="233">
        <v>97.5</v>
      </c>
      <c r="BM31" s="149" t="s">
        <v>13</v>
      </c>
      <c r="BN31" s="233" t="s">
        <v>371</v>
      </c>
      <c r="BP31" s="149" t="s">
        <v>9</v>
      </c>
      <c r="BQ31" s="233">
        <v>98.4</v>
      </c>
      <c r="BS31" s="149" t="s">
        <v>271</v>
      </c>
      <c r="BT31" s="233" t="s">
        <v>371</v>
      </c>
      <c r="BV31" s="29" t="s">
        <v>113</v>
      </c>
      <c r="BW31" s="263">
        <v>0</v>
      </c>
      <c r="BY31" s="29" t="s">
        <v>13</v>
      </c>
      <c r="BZ31" s="263" t="s">
        <v>371</v>
      </c>
      <c r="CB31" s="149" t="s">
        <v>169</v>
      </c>
      <c r="CC31" s="209">
        <v>96.3</v>
      </c>
      <c r="CE31" s="29" t="s">
        <v>25</v>
      </c>
      <c r="CF31" s="281">
        <v>0.30181086519114686</v>
      </c>
      <c r="CI31" s="109" t="s">
        <v>320</v>
      </c>
      <c r="CJ31" s="295">
        <v>99</v>
      </c>
      <c r="CL31" s="109" t="s">
        <v>271</v>
      </c>
      <c r="CM31" s="303" t="s">
        <v>371</v>
      </c>
      <c r="CO31" s="109" t="s">
        <v>76</v>
      </c>
      <c r="CP31" s="191">
        <v>96.8</v>
      </c>
      <c r="CS31" s="149" t="s">
        <v>124</v>
      </c>
      <c r="CT31" s="331">
        <v>100</v>
      </c>
      <c r="CW31" s="109" t="s">
        <v>243</v>
      </c>
      <c r="CX31" s="331" t="s">
        <v>371</v>
      </c>
      <c r="DB31" s="253" t="s">
        <v>30</v>
      </c>
      <c r="DC31" s="263">
        <v>0</v>
      </c>
      <c r="DI31" s="253" t="s">
        <v>77</v>
      </c>
      <c r="DJ31" s="263" t="s">
        <v>371</v>
      </c>
      <c r="DP31" s="149" t="s">
        <v>337</v>
      </c>
      <c r="DQ31" s="331">
        <v>97.2</v>
      </c>
      <c r="DV31" s="253" t="s">
        <v>340</v>
      </c>
      <c r="DW31" s="281">
        <v>0.30674846625766872</v>
      </c>
      <c r="EA31" s="346" t="s">
        <v>185</v>
      </c>
      <c r="EB31" s="353">
        <v>100</v>
      </c>
      <c r="EE31" s="355" t="s">
        <v>243</v>
      </c>
      <c r="EF31" s="358" t="s">
        <v>371</v>
      </c>
      <c r="EI31" s="346" t="s">
        <v>52</v>
      </c>
      <c r="EJ31" s="362">
        <v>0</v>
      </c>
      <c r="EM31" s="250" t="s">
        <v>13</v>
      </c>
      <c r="EN31" s="364" t="s">
        <v>371</v>
      </c>
      <c r="EQ31" s="346" t="s">
        <v>83</v>
      </c>
      <c r="ER31" s="303">
        <v>97.5</v>
      </c>
      <c r="EU31" s="346" t="s">
        <v>109</v>
      </c>
      <c r="EV31" s="378">
        <v>0.30211480362537763</v>
      </c>
      <c r="FA31" s="346" t="s">
        <v>22</v>
      </c>
      <c r="FB31" s="383">
        <v>100</v>
      </c>
      <c r="FD31" s="355" t="s">
        <v>236</v>
      </c>
      <c r="FE31" s="390" t="s">
        <v>371</v>
      </c>
      <c r="FG31" s="346" t="s">
        <v>122</v>
      </c>
      <c r="FH31" s="381">
        <v>97.7</v>
      </c>
      <c r="FK31" s="346" t="s">
        <v>9</v>
      </c>
      <c r="FL31" s="410">
        <v>100</v>
      </c>
      <c r="FN31" s="355" t="s">
        <v>271</v>
      </c>
      <c r="FO31" s="418" t="s">
        <v>371</v>
      </c>
      <c r="FQ31" s="355" t="s">
        <v>46</v>
      </c>
      <c r="FR31" s="421">
        <v>0</v>
      </c>
      <c r="FT31" s="361" t="s">
        <v>13</v>
      </c>
      <c r="FU31" s="425" t="s">
        <v>371</v>
      </c>
      <c r="FW31" s="346" t="s">
        <v>319</v>
      </c>
      <c r="FX31" s="410">
        <v>98.4</v>
      </c>
      <c r="FZ31" s="346" t="s">
        <v>144</v>
      </c>
      <c r="GA31" s="437">
        <v>0.3</v>
      </c>
      <c r="GD31" s="463" t="s">
        <v>425</v>
      </c>
      <c r="GE31" s="449">
        <v>100</v>
      </c>
      <c r="GG31" s="462" t="s">
        <v>293</v>
      </c>
      <c r="GH31" s="479">
        <v>100</v>
      </c>
      <c r="GJ31" s="346" t="s">
        <v>115</v>
      </c>
      <c r="GK31" s="421">
        <v>0</v>
      </c>
      <c r="GM31" s="346" t="s">
        <v>77</v>
      </c>
      <c r="GN31" s="484" t="s">
        <v>371</v>
      </c>
      <c r="GP31" s="462" t="s">
        <v>374</v>
      </c>
      <c r="GQ31" s="503">
        <v>98.6</v>
      </c>
      <c r="GS31" s="346" t="s">
        <v>141</v>
      </c>
      <c r="GT31" s="508">
        <v>0.58846606512357791</v>
      </c>
      <c r="GV31" s="462" t="s">
        <v>52</v>
      </c>
      <c r="GW31" s="479">
        <v>100</v>
      </c>
      <c r="GY31" s="462" t="s">
        <v>185</v>
      </c>
      <c r="GZ31" s="526">
        <v>100</v>
      </c>
      <c r="HB31" s="535" t="s">
        <v>319</v>
      </c>
      <c r="HC31" s="383">
        <v>98.9</v>
      </c>
      <c r="HG31" s="462" t="s">
        <v>25</v>
      </c>
      <c r="HH31" s="383">
        <v>100</v>
      </c>
      <c r="HJ31" s="462" t="s">
        <v>55</v>
      </c>
      <c r="HK31" s="383">
        <v>100</v>
      </c>
      <c r="HM31" s="346" t="s">
        <v>202</v>
      </c>
      <c r="HN31" s="421">
        <v>0</v>
      </c>
      <c r="HP31" s="346" t="s">
        <v>77</v>
      </c>
      <c r="HQ31" s="486" t="s">
        <v>371</v>
      </c>
      <c r="HS31" s="535" t="s">
        <v>86</v>
      </c>
      <c r="HT31" s="383">
        <v>98.9</v>
      </c>
      <c r="HV31" s="346" t="s">
        <v>123</v>
      </c>
      <c r="HW31" s="508">
        <v>0.3</v>
      </c>
      <c r="HY31" s="346" t="s">
        <v>318</v>
      </c>
      <c r="HZ31" s="421">
        <v>0</v>
      </c>
      <c r="IB31" s="566" t="s">
        <v>13</v>
      </c>
      <c r="IC31" s="486" t="s">
        <v>371</v>
      </c>
      <c r="IE31" s="346" t="s">
        <v>156</v>
      </c>
      <c r="IF31" s="508">
        <v>0.3</v>
      </c>
      <c r="IH31" s="576" t="s">
        <v>315</v>
      </c>
      <c r="II31" s="610">
        <v>100</v>
      </c>
      <c r="IK31" s="576" t="s">
        <v>215</v>
      </c>
      <c r="IL31" s="596">
        <v>100</v>
      </c>
      <c r="IN31" s="621" t="s">
        <v>269</v>
      </c>
      <c r="IO31" s="635">
        <v>0</v>
      </c>
      <c r="IQ31" s="621" t="s">
        <v>48</v>
      </c>
      <c r="IR31" s="635" t="s">
        <v>371</v>
      </c>
      <c r="IT31" s="621" t="s">
        <v>17</v>
      </c>
      <c r="IU31" s="652">
        <v>98.6</v>
      </c>
      <c r="IW31" s="621" t="s">
        <v>175</v>
      </c>
      <c r="IX31" s="635">
        <v>0.2</v>
      </c>
      <c r="IZ31" s="576" t="s">
        <v>30</v>
      </c>
      <c r="JA31" s="610">
        <v>100</v>
      </c>
      <c r="JC31" s="665" t="s">
        <v>775</v>
      </c>
      <c r="JD31" s="598">
        <v>100</v>
      </c>
      <c r="JF31" s="621" t="s">
        <v>16</v>
      </c>
      <c r="JG31" s="596">
        <v>0</v>
      </c>
      <c r="JI31" s="621" t="s">
        <v>271</v>
      </c>
      <c r="JJ31" s="596" t="s">
        <v>371</v>
      </c>
      <c r="JL31" s="621" t="s">
        <v>17</v>
      </c>
      <c r="JM31" s="596">
        <v>99</v>
      </c>
      <c r="JO31" s="621" t="s">
        <v>54</v>
      </c>
      <c r="JP31" s="596">
        <v>0.2</v>
      </c>
      <c r="JR31" s="576" t="s">
        <v>30</v>
      </c>
      <c r="JS31" s="610">
        <v>100</v>
      </c>
      <c r="JU31" s="664" t="s">
        <v>115</v>
      </c>
      <c r="JV31" s="610">
        <v>100</v>
      </c>
      <c r="JX31" s="621" t="s">
        <v>186</v>
      </c>
      <c r="JY31" s="596">
        <v>0</v>
      </c>
      <c r="KA31" s="621" t="s">
        <v>348</v>
      </c>
      <c r="KB31" s="596">
        <v>0</v>
      </c>
      <c r="KD31" s="621" t="s">
        <v>272</v>
      </c>
      <c r="KE31" s="596">
        <v>99.1</v>
      </c>
      <c r="KG31" s="621" t="s">
        <v>374</v>
      </c>
      <c r="KH31" s="596">
        <v>0</v>
      </c>
      <c r="KJ31" s="576" t="s">
        <v>6</v>
      </c>
      <c r="KK31" s="610">
        <v>100</v>
      </c>
      <c r="KM31" s="664" t="s">
        <v>115</v>
      </c>
      <c r="KN31" s="610">
        <v>100</v>
      </c>
      <c r="KP31" s="621" t="s">
        <v>104</v>
      </c>
      <c r="KQ31" s="596">
        <v>0</v>
      </c>
      <c r="KS31" s="621" t="s">
        <v>200</v>
      </c>
      <c r="KT31" s="596">
        <v>0</v>
      </c>
      <c r="KV31" s="621" t="s">
        <v>272</v>
      </c>
      <c r="KW31" s="596">
        <v>99.2</v>
      </c>
      <c r="KY31" s="621" t="s">
        <v>22</v>
      </c>
      <c r="KZ31" s="596">
        <v>0.1</v>
      </c>
      <c r="LB31" s="576" t="s">
        <v>6</v>
      </c>
      <c r="LC31" s="610">
        <v>100</v>
      </c>
      <c r="LE31" s="664" t="s">
        <v>354</v>
      </c>
      <c r="LF31" s="610">
        <v>100</v>
      </c>
      <c r="LH31" s="621" t="s">
        <v>272</v>
      </c>
      <c r="LI31" s="596">
        <v>99.3</v>
      </c>
    </row>
    <row r="32" spans="1:321" ht="73.8" x14ac:dyDescent="0.3">
      <c r="A32" s="8" t="s">
        <v>27</v>
      </c>
      <c r="B32" s="15">
        <v>95</v>
      </c>
      <c r="D32" s="20" t="s">
        <v>64</v>
      </c>
      <c r="E32" s="15" t="s">
        <v>371</v>
      </c>
      <c r="G32" s="29" t="s">
        <v>148</v>
      </c>
      <c r="H32" s="32">
        <v>0</v>
      </c>
      <c r="J32" s="37" t="s">
        <v>175</v>
      </c>
      <c r="K32" s="42" t="s">
        <v>371</v>
      </c>
      <c r="M32" s="11" t="s">
        <v>95</v>
      </c>
      <c r="N32" s="15">
        <v>92.69212635549269</v>
      </c>
      <c r="P32" s="29" t="s">
        <v>266</v>
      </c>
      <c r="Q32" s="79">
        <v>0.41237113402061859</v>
      </c>
      <c r="S32" s="8" t="s">
        <v>20</v>
      </c>
      <c r="T32" s="15">
        <v>95.945945945945937</v>
      </c>
      <c r="U32" s="101"/>
      <c r="V32" s="20" t="s">
        <v>108</v>
      </c>
      <c r="W32" s="15" t="s">
        <v>371</v>
      </c>
      <c r="Y32" s="11" t="s">
        <v>122</v>
      </c>
      <c r="Z32" s="15">
        <v>93.3</v>
      </c>
      <c r="AC32" s="109" t="s">
        <v>41</v>
      </c>
      <c r="AD32" s="123">
        <v>95.5</v>
      </c>
      <c r="AF32" s="149" t="s">
        <v>12</v>
      </c>
      <c r="AG32" s="137">
        <v>96.3</v>
      </c>
      <c r="AI32" s="110" t="s">
        <v>32</v>
      </c>
      <c r="AJ32" s="137" t="s">
        <v>371</v>
      </c>
      <c r="AL32" s="109" t="s">
        <v>271</v>
      </c>
      <c r="AM32" s="146" t="s">
        <v>371</v>
      </c>
      <c r="AO32" s="109" t="s">
        <v>44</v>
      </c>
      <c r="AP32" s="146">
        <v>93.9</v>
      </c>
      <c r="AS32" s="149" t="s">
        <v>222</v>
      </c>
      <c r="AT32" s="137">
        <v>94.3</v>
      </c>
      <c r="AX32" s="149" t="s">
        <v>28</v>
      </c>
      <c r="AY32" s="191">
        <v>96.7</v>
      </c>
      <c r="BA32" s="149" t="s">
        <v>236</v>
      </c>
      <c r="BB32" s="207" t="s">
        <v>371</v>
      </c>
      <c r="BD32" s="149" t="s">
        <v>49</v>
      </c>
      <c r="BE32" s="191">
        <v>95.1</v>
      </c>
      <c r="BG32" s="149" t="s">
        <v>374</v>
      </c>
      <c r="BH32" s="209">
        <v>95.1</v>
      </c>
      <c r="BJ32" s="149" t="s">
        <v>102</v>
      </c>
      <c r="BK32" s="233">
        <v>97.4</v>
      </c>
      <c r="BM32" s="149" t="s">
        <v>77</v>
      </c>
      <c r="BN32" s="233" t="s">
        <v>371</v>
      </c>
      <c r="BP32" s="149" t="s">
        <v>75</v>
      </c>
      <c r="BQ32" s="233">
        <v>98.3</v>
      </c>
      <c r="BS32" s="149" t="s">
        <v>236</v>
      </c>
      <c r="BT32" s="233" t="s">
        <v>371</v>
      </c>
      <c r="BV32" s="29" t="s">
        <v>242</v>
      </c>
      <c r="BW32" s="263">
        <v>0</v>
      </c>
      <c r="BY32" s="29" t="s">
        <v>77</v>
      </c>
      <c r="BZ32" s="263" t="s">
        <v>371</v>
      </c>
      <c r="CB32" s="149" t="s">
        <v>116</v>
      </c>
      <c r="CC32" s="209">
        <v>96</v>
      </c>
      <c r="CE32" s="29" t="s">
        <v>115</v>
      </c>
      <c r="CF32" s="281">
        <v>0.30634573304157547</v>
      </c>
      <c r="CI32" s="109" t="s">
        <v>92</v>
      </c>
      <c r="CJ32" s="295">
        <v>99</v>
      </c>
      <c r="CL32" s="109" t="s">
        <v>236</v>
      </c>
      <c r="CM32" s="303" t="s">
        <v>371</v>
      </c>
      <c r="CO32" s="109" t="s">
        <v>109</v>
      </c>
      <c r="CP32" s="191">
        <v>96.7</v>
      </c>
      <c r="CS32" s="149" t="s">
        <v>14</v>
      </c>
      <c r="CT32" s="331">
        <v>100</v>
      </c>
      <c r="CW32" s="109" t="s">
        <v>48</v>
      </c>
      <c r="CX32" s="331" t="s">
        <v>371</v>
      </c>
      <c r="DB32" s="253" t="s">
        <v>159</v>
      </c>
      <c r="DC32" s="263">
        <v>0</v>
      </c>
      <c r="DI32" s="253" t="s">
        <v>32</v>
      </c>
      <c r="DJ32" s="263" t="s">
        <v>371</v>
      </c>
      <c r="DP32" s="149" t="s">
        <v>31</v>
      </c>
      <c r="DQ32" s="331">
        <v>97.2</v>
      </c>
      <c r="DV32" s="253" t="s">
        <v>206</v>
      </c>
      <c r="DW32" s="281">
        <v>0.31185031185031187</v>
      </c>
      <c r="EA32" s="346" t="s">
        <v>13</v>
      </c>
      <c r="EB32" s="353">
        <v>100</v>
      </c>
      <c r="EE32" s="355" t="s">
        <v>48</v>
      </c>
      <c r="EF32" s="358" t="s">
        <v>371</v>
      </c>
      <c r="EI32" s="346" t="s">
        <v>227</v>
      </c>
      <c r="EJ32" s="362">
        <v>0</v>
      </c>
      <c r="EM32" s="250" t="s">
        <v>77</v>
      </c>
      <c r="EN32" s="364" t="s">
        <v>371</v>
      </c>
      <c r="EQ32" s="346" t="s">
        <v>22</v>
      </c>
      <c r="ER32" s="303">
        <v>97.5</v>
      </c>
      <c r="EU32" s="346" t="s">
        <v>134</v>
      </c>
      <c r="EV32" s="378">
        <v>0.30303030303030304</v>
      </c>
      <c r="FA32" s="346" t="s">
        <v>108</v>
      </c>
      <c r="FB32" s="383">
        <v>100</v>
      </c>
      <c r="FD32" s="355" t="s">
        <v>13</v>
      </c>
      <c r="FE32" s="390" t="s">
        <v>371</v>
      </c>
      <c r="FG32" s="346" t="s">
        <v>22</v>
      </c>
      <c r="FH32" s="381">
        <v>97.7</v>
      </c>
      <c r="FK32" s="346" t="s">
        <v>43</v>
      </c>
      <c r="FL32" s="410">
        <v>100</v>
      </c>
      <c r="FN32" s="355" t="s">
        <v>236</v>
      </c>
      <c r="FO32" s="418" t="s">
        <v>371</v>
      </c>
      <c r="FQ32" s="355" t="s">
        <v>54</v>
      </c>
      <c r="FR32" s="421">
        <v>0</v>
      </c>
      <c r="FT32" s="361" t="s">
        <v>77</v>
      </c>
      <c r="FU32" s="425" t="s">
        <v>371</v>
      </c>
      <c r="FW32" s="346" t="s">
        <v>199</v>
      </c>
      <c r="FX32" s="410">
        <v>98.2</v>
      </c>
      <c r="FZ32" s="346" t="s">
        <v>220</v>
      </c>
      <c r="GA32" s="437">
        <v>0.3</v>
      </c>
      <c r="GD32" s="462" t="s">
        <v>25</v>
      </c>
      <c r="GE32" s="448">
        <v>100</v>
      </c>
      <c r="GG32" s="462" t="s">
        <v>55</v>
      </c>
      <c r="GH32" s="479">
        <v>100</v>
      </c>
      <c r="GJ32" s="346" t="s">
        <v>83</v>
      </c>
      <c r="GK32" s="421">
        <v>0</v>
      </c>
      <c r="GM32" s="346" t="s">
        <v>32</v>
      </c>
      <c r="GN32" s="484" t="s">
        <v>371</v>
      </c>
      <c r="GP32" s="462" t="s">
        <v>319</v>
      </c>
      <c r="GQ32" s="503">
        <v>98.6</v>
      </c>
      <c r="GS32" s="346" t="s">
        <v>296</v>
      </c>
      <c r="GT32" s="508">
        <v>0.97719869706840379</v>
      </c>
      <c r="GV32" s="462" t="s">
        <v>315</v>
      </c>
      <c r="GW32" s="479">
        <v>100</v>
      </c>
      <c r="GY32" s="462" t="s">
        <v>263</v>
      </c>
      <c r="GZ32" s="526">
        <v>100</v>
      </c>
      <c r="HB32" s="535" t="s">
        <v>17</v>
      </c>
      <c r="HC32" s="383">
        <v>98.8</v>
      </c>
      <c r="HG32" s="462" t="s">
        <v>376</v>
      </c>
      <c r="HH32" s="383">
        <v>100</v>
      </c>
      <c r="HJ32" s="462" t="s">
        <v>260</v>
      </c>
      <c r="HK32" s="383">
        <v>100</v>
      </c>
      <c r="HM32" s="346" t="s">
        <v>113</v>
      </c>
      <c r="HN32" s="421">
        <v>0</v>
      </c>
      <c r="HP32" s="346" t="s">
        <v>32</v>
      </c>
      <c r="HQ32" s="486" t="s">
        <v>371</v>
      </c>
      <c r="HS32" s="535" t="s">
        <v>319</v>
      </c>
      <c r="HT32" s="383">
        <v>98.9</v>
      </c>
      <c r="HV32" s="346" t="s">
        <v>194</v>
      </c>
      <c r="HW32" s="508">
        <v>0.3</v>
      </c>
      <c r="HY32" s="346" t="s">
        <v>317</v>
      </c>
      <c r="HZ32" s="421">
        <v>0</v>
      </c>
      <c r="IB32" s="566" t="s">
        <v>77</v>
      </c>
      <c r="IC32" s="486" t="s">
        <v>371</v>
      </c>
      <c r="IE32" s="346" t="s">
        <v>8</v>
      </c>
      <c r="IF32" s="508">
        <v>0.3</v>
      </c>
      <c r="IH32" s="576" t="s">
        <v>11</v>
      </c>
      <c r="II32" s="610">
        <v>100</v>
      </c>
      <c r="IK32" s="576" t="s">
        <v>256</v>
      </c>
      <c r="IL32" s="596">
        <v>100</v>
      </c>
      <c r="IN32" s="621" t="s">
        <v>318</v>
      </c>
      <c r="IO32" s="635">
        <v>0</v>
      </c>
      <c r="IQ32" s="621" t="s">
        <v>271</v>
      </c>
      <c r="IR32" s="635" t="s">
        <v>371</v>
      </c>
      <c r="IT32" s="621" t="s">
        <v>91</v>
      </c>
      <c r="IU32" s="652">
        <v>98.4</v>
      </c>
      <c r="IW32" s="621" t="s">
        <v>27</v>
      </c>
      <c r="IX32" s="635">
        <v>0.2</v>
      </c>
      <c r="IZ32" s="576" t="s">
        <v>135</v>
      </c>
      <c r="JA32" s="610">
        <v>100</v>
      </c>
      <c r="JC32" s="664" t="s">
        <v>30</v>
      </c>
      <c r="JD32" s="596">
        <v>100</v>
      </c>
      <c r="JF32" s="621" t="s">
        <v>318</v>
      </c>
      <c r="JG32" s="596">
        <v>0</v>
      </c>
      <c r="JI32" s="621" t="s">
        <v>143</v>
      </c>
      <c r="JJ32" s="596" t="s">
        <v>371</v>
      </c>
      <c r="JL32" s="621" t="s">
        <v>790</v>
      </c>
      <c r="JM32" s="596">
        <v>99</v>
      </c>
      <c r="JO32" s="621" t="s">
        <v>30</v>
      </c>
      <c r="JP32" s="596">
        <v>0.2</v>
      </c>
      <c r="JR32" s="576" t="s">
        <v>135</v>
      </c>
      <c r="JS32" s="610">
        <v>100</v>
      </c>
      <c r="JU32" s="664" t="s">
        <v>297</v>
      </c>
      <c r="JV32" s="610">
        <v>100</v>
      </c>
      <c r="JX32" s="621" t="s">
        <v>119</v>
      </c>
      <c r="JY32" s="596">
        <v>0</v>
      </c>
      <c r="KA32" s="621" t="s">
        <v>364</v>
      </c>
      <c r="KB32" s="596">
        <v>0</v>
      </c>
      <c r="KD32" s="621" t="s">
        <v>95</v>
      </c>
      <c r="KE32" s="596">
        <v>99</v>
      </c>
      <c r="KG32" s="621" t="s">
        <v>146</v>
      </c>
      <c r="KH32" s="596">
        <v>0.1</v>
      </c>
      <c r="KJ32" s="576" t="s">
        <v>30</v>
      </c>
      <c r="KK32" s="610">
        <v>100</v>
      </c>
      <c r="KM32" s="664" t="s">
        <v>279</v>
      </c>
      <c r="KN32" s="610">
        <v>100</v>
      </c>
      <c r="KP32" s="621" t="s">
        <v>10</v>
      </c>
      <c r="KQ32" s="596">
        <v>0</v>
      </c>
      <c r="KS32" s="621" t="s">
        <v>35</v>
      </c>
      <c r="KT32" s="596">
        <v>0</v>
      </c>
      <c r="KV32" s="621" t="s">
        <v>229</v>
      </c>
      <c r="KW32" s="596">
        <v>99.1</v>
      </c>
      <c r="KY32" s="621" t="s">
        <v>337</v>
      </c>
      <c r="KZ32" s="596">
        <v>0.2</v>
      </c>
      <c r="LB32" s="576" t="s">
        <v>30</v>
      </c>
      <c r="LC32" s="610">
        <v>100</v>
      </c>
      <c r="LE32" s="713" t="s">
        <v>775</v>
      </c>
      <c r="LF32" s="715">
        <v>100</v>
      </c>
      <c r="LH32" s="621" t="s">
        <v>181</v>
      </c>
      <c r="LI32" s="596">
        <v>99.1</v>
      </c>
    </row>
    <row r="33" spans="1:321" ht="68.400000000000006" x14ac:dyDescent="0.3">
      <c r="A33" s="8" t="s">
        <v>28</v>
      </c>
      <c r="B33" s="15">
        <v>95</v>
      </c>
      <c r="D33" s="20" t="s">
        <v>14</v>
      </c>
      <c r="E33" s="15" t="s">
        <v>371</v>
      </c>
      <c r="G33" s="29" t="s">
        <v>46</v>
      </c>
      <c r="H33" s="32">
        <v>0</v>
      </c>
      <c r="J33" s="37" t="s">
        <v>62</v>
      </c>
      <c r="K33" s="42" t="s">
        <v>371</v>
      </c>
      <c r="M33" s="11" t="s">
        <v>127</v>
      </c>
      <c r="N33" s="15">
        <v>92.658730158730165</v>
      </c>
      <c r="P33" s="29" t="s">
        <v>244</v>
      </c>
      <c r="Q33" s="79">
        <v>0.41303350160624142</v>
      </c>
      <c r="S33" s="8" t="s">
        <v>28</v>
      </c>
      <c r="T33" s="15">
        <v>95.876288659793815</v>
      </c>
      <c r="U33" s="101"/>
      <c r="V33" s="20" t="s">
        <v>64</v>
      </c>
      <c r="W33" s="15" t="s">
        <v>371</v>
      </c>
      <c r="Y33" s="11" t="s">
        <v>17</v>
      </c>
      <c r="Z33" s="15">
        <v>93.2</v>
      </c>
      <c r="AC33" s="109" t="s">
        <v>37</v>
      </c>
      <c r="AD33" s="123">
        <v>95.2</v>
      </c>
      <c r="AF33" s="149" t="s">
        <v>23</v>
      </c>
      <c r="AG33" s="137">
        <v>96.2</v>
      </c>
      <c r="AI33" s="110" t="s">
        <v>5</v>
      </c>
      <c r="AJ33" s="137" t="s">
        <v>371</v>
      </c>
      <c r="AL33" s="109" t="s">
        <v>236</v>
      </c>
      <c r="AM33" s="146" t="s">
        <v>371</v>
      </c>
      <c r="AO33" s="109" t="s">
        <v>96</v>
      </c>
      <c r="AP33" s="146">
        <v>93.8</v>
      </c>
      <c r="AS33" s="149" t="s">
        <v>25</v>
      </c>
      <c r="AT33" s="137">
        <v>94.3</v>
      </c>
      <c r="AX33" s="149" t="s">
        <v>30</v>
      </c>
      <c r="AY33" s="191">
        <v>96.6</v>
      </c>
      <c r="BA33" s="149" t="s">
        <v>13</v>
      </c>
      <c r="BB33" s="207" t="s">
        <v>371</v>
      </c>
      <c r="BD33" s="149" t="s">
        <v>376</v>
      </c>
      <c r="BE33" s="191">
        <v>95</v>
      </c>
      <c r="BG33" s="149" t="s">
        <v>109</v>
      </c>
      <c r="BH33" s="209">
        <v>94.9</v>
      </c>
      <c r="BJ33" s="149" t="s">
        <v>42</v>
      </c>
      <c r="BK33" s="233">
        <v>97.2</v>
      </c>
      <c r="BM33" s="149" t="s">
        <v>32</v>
      </c>
      <c r="BN33" s="233" t="s">
        <v>371</v>
      </c>
      <c r="BP33" s="149" t="s">
        <v>17</v>
      </c>
      <c r="BQ33" s="233">
        <v>98.3</v>
      </c>
      <c r="BS33" s="149" t="s">
        <v>13</v>
      </c>
      <c r="BT33" s="233" t="s">
        <v>371</v>
      </c>
      <c r="BV33" s="29" t="s">
        <v>46</v>
      </c>
      <c r="BW33" s="263">
        <v>0</v>
      </c>
      <c r="BY33" s="29" t="s">
        <v>32</v>
      </c>
      <c r="BZ33" s="263" t="s">
        <v>371</v>
      </c>
      <c r="CB33" s="149" t="s">
        <v>100</v>
      </c>
      <c r="CC33" s="209">
        <v>95.7</v>
      </c>
      <c r="CE33" s="29" t="s">
        <v>8</v>
      </c>
      <c r="CF33" s="281">
        <v>0.3209242618741977</v>
      </c>
      <c r="CI33" s="109" t="s">
        <v>234</v>
      </c>
      <c r="CJ33" s="295">
        <v>98.8</v>
      </c>
      <c r="CL33" s="109" t="s">
        <v>13</v>
      </c>
      <c r="CM33" s="303" t="s">
        <v>371</v>
      </c>
      <c r="CO33" s="109" t="s">
        <v>85</v>
      </c>
      <c r="CP33" s="191">
        <v>96.6</v>
      </c>
      <c r="CS33" s="149" t="s">
        <v>171</v>
      </c>
      <c r="CT33" s="331">
        <v>99.1</v>
      </c>
      <c r="CW33" s="109" t="s">
        <v>271</v>
      </c>
      <c r="CX33" s="331" t="s">
        <v>371</v>
      </c>
      <c r="DB33" s="253" t="s">
        <v>130</v>
      </c>
      <c r="DC33" s="263">
        <v>0</v>
      </c>
      <c r="DI33" s="253" t="s">
        <v>5</v>
      </c>
      <c r="DJ33" s="263" t="s">
        <v>371</v>
      </c>
      <c r="DP33" s="149" t="s">
        <v>122</v>
      </c>
      <c r="DQ33" s="331">
        <v>97.1</v>
      </c>
      <c r="DV33" s="253" t="s">
        <v>25</v>
      </c>
      <c r="DW33" s="281">
        <v>0.31712473572938688</v>
      </c>
      <c r="EA33" s="346" t="s">
        <v>124</v>
      </c>
      <c r="EB33" s="353">
        <v>100</v>
      </c>
      <c r="EE33" s="355" t="s">
        <v>271</v>
      </c>
      <c r="EF33" s="358" t="s">
        <v>371</v>
      </c>
      <c r="EI33" s="346" t="s">
        <v>257</v>
      </c>
      <c r="EJ33" s="362">
        <v>0</v>
      </c>
      <c r="EM33" s="250" t="s">
        <v>32</v>
      </c>
      <c r="EN33" s="364" t="s">
        <v>371</v>
      </c>
      <c r="EQ33" s="346" t="s">
        <v>28</v>
      </c>
      <c r="ER33" s="303">
        <v>97.5</v>
      </c>
      <c r="EU33" s="346" t="s">
        <v>115</v>
      </c>
      <c r="EV33" s="378">
        <v>0.30823425803610743</v>
      </c>
      <c r="FA33" s="346" t="s">
        <v>13</v>
      </c>
      <c r="FB33" s="383">
        <v>100</v>
      </c>
      <c r="FD33" s="355" t="s">
        <v>77</v>
      </c>
      <c r="FE33" s="390" t="s">
        <v>371</v>
      </c>
      <c r="FG33" s="346" t="s">
        <v>75</v>
      </c>
      <c r="FH33" s="381">
        <v>97.6</v>
      </c>
      <c r="FK33" s="346" t="s">
        <v>52</v>
      </c>
      <c r="FL33" s="410">
        <v>100</v>
      </c>
      <c r="FN33" s="355" t="s">
        <v>13</v>
      </c>
      <c r="FO33" s="418" t="s">
        <v>371</v>
      </c>
      <c r="FQ33" s="355" t="s">
        <v>83</v>
      </c>
      <c r="FR33" s="421">
        <v>0</v>
      </c>
      <c r="FT33" s="361" t="s">
        <v>32</v>
      </c>
      <c r="FU33" s="425" t="s">
        <v>371</v>
      </c>
      <c r="FW33" s="346" t="s">
        <v>155</v>
      </c>
      <c r="FX33" s="410">
        <v>98.1</v>
      </c>
      <c r="FZ33" s="346" t="s">
        <v>340</v>
      </c>
      <c r="GA33" s="437">
        <v>0.3</v>
      </c>
      <c r="GD33" s="462" t="s">
        <v>52</v>
      </c>
      <c r="GE33" s="448">
        <v>100</v>
      </c>
      <c r="GG33" s="462" t="s">
        <v>185</v>
      </c>
      <c r="GH33" s="479">
        <v>100</v>
      </c>
      <c r="GJ33" s="346" t="s">
        <v>241</v>
      </c>
      <c r="GK33" s="421">
        <v>0</v>
      </c>
      <c r="GM33" s="346" t="s">
        <v>5</v>
      </c>
      <c r="GN33" s="484" t="s">
        <v>371</v>
      </c>
      <c r="GP33" s="462" t="s">
        <v>199</v>
      </c>
      <c r="GQ33" s="503">
        <v>98.3</v>
      </c>
      <c r="GS33" s="346" t="s">
        <v>94</v>
      </c>
      <c r="GT33" s="508">
        <v>1.8363939899833055</v>
      </c>
      <c r="GV33" s="462" t="s">
        <v>11</v>
      </c>
      <c r="GW33" s="479">
        <v>100</v>
      </c>
      <c r="GY33" s="462" t="s">
        <v>39</v>
      </c>
      <c r="GZ33" s="526">
        <v>100</v>
      </c>
      <c r="HB33" s="535" t="s">
        <v>82</v>
      </c>
      <c r="HC33" s="383">
        <v>98.7</v>
      </c>
      <c r="HG33" s="462" t="s">
        <v>286</v>
      </c>
      <c r="HH33" s="383">
        <v>100</v>
      </c>
      <c r="HJ33" s="462" t="s">
        <v>185</v>
      </c>
      <c r="HK33" s="383">
        <v>100</v>
      </c>
      <c r="HM33" s="346" t="s">
        <v>242</v>
      </c>
      <c r="HN33" s="421">
        <v>0</v>
      </c>
      <c r="HP33" s="346" t="s">
        <v>379</v>
      </c>
      <c r="HQ33" s="486" t="s">
        <v>371</v>
      </c>
      <c r="HS33" s="535" t="s">
        <v>82</v>
      </c>
      <c r="HT33" s="383">
        <v>98.7</v>
      </c>
      <c r="HV33" s="346" t="s">
        <v>99</v>
      </c>
      <c r="HW33" s="508">
        <v>0.3</v>
      </c>
      <c r="HY33" s="346" t="s">
        <v>265</v>
      </c>
      <c r="HZ33" s="421">
        <v>0</v>
      </c>
      <c r="IB33" s="566" t="s">
        <v>32</v>
      </c>
      <c r="IC33" s="486" t="s">
        <v>371</v>
      </c>
      <c r="IE33" s="346" t="s">
        <v>104</v>
      </c>
      <c r="IF33" s="508">
        <v>0.3</v>
      </c>
      <c r="IH33" s="576" t="s">
        <v>65</v>
      </c>
      <c r="II33" s="610">
        <v>100</v>
      </c>
      <c r="IK33" s="576" t="s">
        <v>307</v>
      </c>
      <c r="IL33" s="596">
        <v>100</v>
      </c>
      <c r="IN33" s="621" t="s">
        <v>317</v>
      </c>
      <c r="IO33" s="635">
        <v>0</v>
      </c>
      <c r="IQ33" s="621" t="s">
        <v>236</v>
      </c>
      <c r="IR33" s="635" t="s">
        <v>371</v>
      </c>
      <c r="IT33" s="621" t="s">
        <v>253</v>
      </c>
      <c r="IU33" s="652">
        <v>98.3</v>
      </c>
      <c r="IW33" s="621" t="s">
        <v>278</v>
      </c>
      <c r="IX33" s="635">
        <v>0.2</v>
      </c>
      <c r="IZ33" s="576" t="s">
        <v>48</v>
      </c>
      <c r="JA33" s="610">
        <v>100</v>
      </c>
      <c r="JC33" s="664" t="s">
        <v>17</v>
      </c>
      <c r="JD33" s="596">
        <v>100</v>
      </c>
      <c r="JF33" s="621" t="s">
        <v>317</v>
      </c>
      <c r="JG33" s="596">
        <v>0</v>
      </c>
      <c r="JI33" s="621" t="s">
        <v>236</v>
      </c>
      <c r="JJ33" s="596" t="s">
        <v>371</v>
      </c>
      <c r="JL33" s="621" t="s">
        <v>169</v>
      </c>
      <c r="JM33" s="596">
        <v>98.9</v>
      </c>
      <c r="JO33" s="621" t="s">
        <v>109</v>
      </c>
      <c r="JP33" s="596">
        <v>0.2</v>
      </c>
      <c r="JR33" s="576" t="s">
        <v>48</v>
      </c>
      <c r="JS33" s="610">
        <v>100</v>
      </c>
      <c r="JU33" s="664" t="s">
        <v>279</v>
      </c>
      <c r="JV33" s="610">
        <v>100</v>
      </c>
      <c r="JX33" s="621" t="s">
        <v>8</v>
      </c>
      <c r="JY33" s="596">
        <v>0</v>
      </c>
      <c r="KA33" s="621" t="s">
        <v>386</v>
      </c>
      <c r="KB33" s="596">
        <v>0</v>
      </c>
      <c r="KD33" s="622" t="s">
        <v>696</v>
      </c>
      <c r="KE33" s="598">
        <v>98.4</v>
      </c>
      <c r="KG33" s="621" t="s">
        <v>211</v>
      </c>
      <c r="KH33" s="596">
        <v>0.1</v>
      </c>
      <c r="KJ33" s="576" t="s">
        <v>135</v>
      </c>
      <c r="KK33" s="610">
        <v>100</v>
      </c>
      <c r="KM33" s="664" t="s">
        <v>354</v>
      </c>
      <c r="KN33" s="610">
        <v>100</v>
      </c>
      <c r="KP33" s="621" t="s">
        <v>326</v>
      </c>
      <c r="KQ33" s="596">
        <v>0</v>
      </c>
      <c r="KS33" s="621" t="s">
        <v>349</v>
      </c>
      <c r="KT33" s="596">
        <v>0</v>
      </c>
      <c r="KV33" s="621" t="s">
        <v>86</v>
      </c>
      <c r="KW33" s="596">
        <v>99</v>
      </c>
      <c r="KY33" s="621" t="s">
        <v>119</v>
      </c>
      <c r="KZ33" s="596">
        <v>0.2</v>
      </c>
      <c r="LB33" s="576" t="s">
        <v>135</v>
      </c>
      <c r="LC33" s="610">
        <v>100</v>
      </c>
      <c r="LE33" s="664" t="s">
        <v>143</v>
      </c>
      <c r="LF33" s="610">
        <v>100</v>
      </c>
      <c r="LH33" s="621" t="s">
        <v>95</v>
      </c>
      <c r="LI33" s="596">
        <v>98.9</v>
      </c>
    </row>
    <row r="34" spans="1:321" ht="73.8" x14ac:dyDescent="0.3">
      <c r="A34" s="8" t="s">
        <v>29</v>
      </c>
      <c r="B34" s="15">
        <v>94.897959183673478</v>
      </c>
      <c r="D34" s="20" t="s">
        <v>62</v>
      </c>
      <c r="E34" s="15" t="s">
        <v>371</v>
      </c>
      <c r="G34" s="29" t="s">
        <v>83</v>
      </c>
      <c r="H34" s="32">
        <v>0</v>
      </c>
      <c r="J34" s="37" t="s">
        <v>291</v>
      </c>
      <c r="K34" s="42" t="s">
        <v>371</v>
      </c>
      <c r="M34" s="11" t="s">
        <v>96</v>
      </c>
      <c r="N34" s="15">
        <v>92.65306122448979</v>
      </c>
      <c r="P34" s="29" t="s">
        <v>215</v>
      </c>
      <c r="Q34" s="79">
        <v>0.41961130742049474</v>
      </c>
      <c r="S34" s="8" t="s">
        <v>17</v>
      </c>
      <c r="T34" s="15">
        <v>95.588235294117652</v>
      </c>
      <c r="U34" s="101"/>
      <c r="V34" s="20" t="s">
        <v>14</v>
      </c>
      <c r="W34" s="15" t="s">
        <v>371</v>
      </c>
      <c r="Y34" s="11" t="s">
        <v>206</v>
      </c>
      <c r="Z34" s="15">
        <v>93.2</v>
      </c>
      <c r="AC34" s="109" t="s">
        <v>40</v>
      </c>
      <c r="AD34" s="123">
        <v>95.2</v>
      </c>
      <c r="AF34" s="149" t="s">
        <v>21</v>
      </c>
      <c r="AG34" s="137">
        <v>95.7</v>
      </c>
      <c r="AI34" s="110" t="s">
        <v>108</v>
      </c>
      <c r="AJ34" s="137" t="s">
        <v>371</v>
      </c>
      <c r="AL34" s="109" t="s">
        <v>13</v>
      </c>
      <c r="AM34" s="146" t="s">
        <v>371</v>
      </c>
      <c r="AO34" s="109" t="s">
        <v>59</v>
      </c>
      <c r="AP34" s="146">
        <v>93.5</v>
      </c>
      <c r="AS34" s="149" t="s">
        <v>96</v>
      </c>
      <c r="AT34" s="137">
        <v>94</v>
      </c>
      <c r="AX34" s="149" t="s">
        <v>16</v>
      </c>
      <c r="AY34" s="191">
        <v>96.4</v>
      </c>
      <c r="BA34" s="149" t="s">
        <v>77</v>
      </c>
      <c r="BB34" s="207" t="s">
        <v>371</v>
      </c>
      <c r="BD34" s="149" t="s">
        <v>83</v>
      </c>
      <c r="BE34" s="191">
        <v>94.9</v>
      </c>
      <c r="BG34" s="149" t="s">
        <v>23</v>
      </c>
      <c r="BH34" s="209">
        <v>94.9</v>
      </c>
      <c r="BJ34" s="149" t="s">
        <v>320</v>
      </c>
      <c r="BK34" s="233">
        <v>97.2</v>
      </c>
      <c r="BM34" s="149" t="s">
        <v>5</v>
      </c>
      <c r="BN34" s="233" t="s">
        <v>371</v>
      </c>
      <c r="BP34" s="149" t="s">
        <v>194</v>
      </c>
      <c r="BQ34" s="233">
        <v>98</v>
      </c>
      <c r="BS34" s="149" t="s">
        <v>77</v>
      </c>
      <c r="BT34" s="233" t="s">
        <v>371</v>
      </c>
      <c r="BV34" s="29" t="s">
        <v>54</v>
      </c>
      <c r="BW34" s="263">
        <v>0</v>
      </c>
      <c r="BY34" s="29" t="s">
        <v>5</v>
      </c>
      <c r="BZ34" s="263" t="s">
        <v>371</v>
      </c>
      <c r="CB34" s="149" t="s">
        <v>83</v>
      </c>
      <c r="CC34" s="209">
        <v>95.7</v>
      </c>
      <c r="CE34" s="29" t="s">
        <v>145</v>
      </c>
      <c r="CF34" s="281">
        <v>0.32095369096744614</v>
      </c>
      <c r="CI34" s="109" t="s">
        <v>18</v>
      </c>
      <c r="CJ34" s="295">
        <v>98.5</v>
      </c>
      <c r="CL34" s="109" t="s">
        <v>77</v>
      </c>
      <c r="CM34" s="303" t="s">
        <v>371</v>
      </c>
      <c r="CO34" s="109" t="s">
        <v>169</v>
      </c>
      <c r="CP34" s="191">
        <v>96.6</v>
      </c>
      <c r="CS34" s="149" t="s">
        <v>320</v>
      </c>
      <c r="CT34" s="331">
        <v>98.9</v>
      </c>
      <c r="CW34" s="109" t="s">
        <v>236</v>
      </c>
      <c r="CX34" s="331" t="s">
        <v>371</v>
      </c>
      <c r="DB34" s="253" t="s">
        <v>271</v>
      </c>
      <c r="DC34" s="263">
        <v>0</v>
      </c>
      <c r="DI34" s="253" t="s">
        <v>108</v>
      </c>
      <c r="DJ34" s="263" t="s">
        <v>371</v>
      </c>
      <c r="DP34" s="149" t="s">
        <v>24</v>
      </c>
      <c r="DQ34" s="331">
        <v>97.1</v>
      </c>
      <c r="DV34" s="253" t="s">
        <v>106</v>
      </c>
      <c r="DW34" s="281">
        <v>0.31847133757961787</v>
      </c>
      <c r="EA34" s="346" t="s">
        <v>320</v>
      </c>
      <c r="EB34" s="353">
        <v>99.5</v>
      </c>
      <c r="EE34" s="355" t="s">
        <v>143</v>
      </c>
      <c r="EF34" s="359" t="s">
        <v>371</v>
      </c>
      <c r="EI34" s="346" t="s">
        <v>265</v>
      </c>
      <c r="EJ34" s="362">
        <v>0</v>
      </c>
      <c r="EM34" s="250" t="s">
        <v>5</v>
      </c>
      <c r="EN34" s="364" t="s">
        <v>371</v>
      </c>
      <c r="EQ34" s="346" t="s">
        <v>122</v>
      </c>
      <c r="ER34" s="303">
        <v>97.4</v>
      </c>
      <c r="EU34" s="346" t="s">
        <v>206</v>
      </c>
      <c r="EV34" s="378">
        <v>0.31479538300104931</v>
      </c>
      <c r="FA34" s="346" t="s">
        <v>171</v>
      </c>
      <c r="FB34" s="383">
        <v>99.047619047619051</v>
      </c>
      <c r="FD34" s="355" t="s">
        <v>32</v>
      </c>
      <c r="FE34" s="390" t="s">
        <v>371</v>
      </c>
      <c r="FG34" s="346" t="s">
        <v>155</v>
      </c>
      <c r="FH34" s="381">
        <v>97.4</v>
      </c>
      <c r="FK34" s="346" t="s">
        <v>22</v>
      </c>
      <c r="FL34" s="410">
        <v>100</v>
      </c>
      <c r="FN34" s="355" t="s">
        <v>77</v>
      </c>
      <c r="FO34" s="418" t="s">
        <v>371</v>
      </c>
      <c r="FQ34" s="355" t="s">
        <v>241</v>
      </c>
      <c r="FR34" s="421">
        <v>0</v>
      </c>
      <c r="FT34" s="361" t="s">
        <v>5</v>
      </c>
      <c r="FU34" s="425" t="s">
        <v>371</v>
      </c>
      <c r="FW34" s="346" t="s">
        <v>382</v>
      </c>
      <c r="FX34" s="410">
        <v>97.8</v>
      </c>
      <c r="FZ34" s="346" t="s">
        <v>134</v>
      </c>
      <c r="GA34" s="437">
        <v>0.3</v>
      </c>
      <c r="GD34" s="462" t="s">
        <v>11</v>
      </c>
      <c r="GE34" s="448">
        <v>100</v>
      </c>
      <c r="GG34" s="462" t="s">
        <v>263</v>
      </c>
      <c r="GH34" s="479">
        <v>100</v>
      </c>
      <c r="GJ34" s="346" t="s">
        <v>85</v>
      </c>
      <c r="GK34" s="421">
        <v>0</v>
      </c>
      <c r="GM34" s="346" t="s">
        <v>108</v>
      </c>
      <c r="GN34" s="484" t="s">
        <v>371</v>
      </c>
      <c r="GP34" s="462" t="s">
        <v>86</v>
      </c>
      <c r="GQ34" s="503">
        <v>98.3</v>
      </c>
      <c r="GS34" s="346" t="s">
        <v>120</v>
      </c>
      <c r="GT34" s="508">
        <v>1.2017710309930425</v>
      </c>
      <c r="GV34" s="462" t="s">
        <v>65</v>
      </c>
      <c r="GW34" s="479">
        <v>100</v>
      </c>
      <c r="GY34" s="462" t="s">
        <v>375</v>
      </c>
      <c r="GZ34" s="526">
        <v>100</v>
      </c>
      <c r="HB34" s="535" t="s">
        <v>374</v>
      </c>
      <c r="HC34" s="383">
        <v>98.6</v>
      </c>
      <c r="HG34" s="462" t="s">
        <v>315</v>
      </c>
      <c r="HH34" s="383">
        <v>100</v>
      </c>
      <c r="HJ34" s="462" t="s">
        <v>263</v>
      </c>
      <c r="HK34" s="383">
        <v>100</v>
      </c>
      <c r="HM34" s="346" t="s">
        <v>217</v>
      </c>
      <c r="HN34" s="421">
        <v>0</v>
      </c>
      <c r="HP34" s="346" t="s">
        <v>5</v>
      </c>
      <c r="HQ34" s="486" t="s">
        <v>371</v>
      </c>
      <c r="HS34" s="535" t="s">
        <v>99</v>
      </c>
      <c r="HT34" s="383">
        <v>98.7</v>
      </c>
      <c r="HV34" s="346" t="s">
        <v>326</v>
      </c>
      <c r="HW34" s="508">
        <v>0.6</v>
      </c>
      <c r="HY34" s="346" t="s">
        <v>80</v>
      </c>
      <c r="HZ34" s="421">
        <v>0</v>
      </c>
      <c r="IB34" s="566" t="s">
        <v>379</v>
      </c>
      <c r="IC34" s="486" t="s">
        <v>371</v>
      </c>
      <c r="IE34" s="346" t="s">
        <v>216</v>
      </c>
      <c r="IF34" s="508">
        <v>0.3</v>
      </c>
      <c r="IH34" s="576" t="s">
        <v>22</v>
      </c>
      <c r="II34" s="610">
        <v>100</v>
      </c>
      <c r="IK34" s="576" t="s">
        <v>228</v>
      </c>
      <c r="IL34" s="596">
        <v>100</v>
      </c>
      <c r="IN34" s="621" t="s">
        <v>265</v>
      </c>
      <c r="IO34" s="635">
        <v>0</v>
      </c>
      <c r="IQ34" s="621" t="s">
        <v>13</v>
      </c>
      <c r="IR34" s="635" t="s">
        <v>371</v>
      </c>
      <c r="IT34" s="621" t="s">
        <v>662</v>
      </c>
      <c r="IU34" s="652">
        <v>98.3</v>
      </c>
      <c r="IW34" s="621" t="s">
        <v>144</v>
      </c>
      <c r="IX34" s="635">
        <v>0.2</v>
      </c>
      <c r="IZ34" s="576" t="s">
        <v>13</v>
      </c>
      <c r="JA34" s="610">
        <v>100</v>
      </c>
      <c r="JC34" s="664" t="s">
        <v>379</v>
      </c>
      <c r="JD34" s="596">
        <v>100</v>
      </c>
      <c r="JF34" s="621" t="s">
        <v>265</v>
      </c>
      <c r="JG34" s="596">
        <v>0</v>
      </c>
      <c r="JI34" s="621" t="s">
        <v>13</v>
      </c>
      <c r="JJ34" s="596" t="s">
        <v>371</v>
      </c>
      <c r="JL34" s="621" t="s">
        <v>19</v>
      </c>
      <c r="JM34" s="596">
        <v>98.9</v>
      </c>
      <c r="JO34" s="621" t="s">
        <v>374</v>
      </c>
      <c r="JP34" s="596">
        <v>0.2</v>
      </c>
      <c r="JR34" s="576" t="s">
        <v>236</v>
      </c>
      <c r="JS34" s="610">
        <v>100</v>
      </c>
      <c r="JU34" s="664" t="s">
        <v>354</v>
      </c>
      <c r="JV34" s="610">
        <v>100</v>
      </c>
      <c r="JX34" s="621" t="s">
        <v>104</v>
      </c>
      <c r="JY34" s="596">
        <v>0</v>
      </c>
      <c r="KA34" s="621" t="s">
        <v>352</v>
      </c>
      <c r="KB34" s="596">
        <v>0</v>
      </c>
      <c r="KD34" s="621" t="s">
        <v>146</v>
      </c>
      <c r="KE34" s="596">
        <v>98.3</v>
      </c>
      <c r="KG34" s="621" t="s">
        <v>27</v>
      </c>
      <c r="KH34" s="596">
        <v>0.1</v>
      </c>
      <c r="KJ34" s="576" t="s">
        <v>48</v>
      </c>
      <c r="KK34" s="610">
        <v>100</v>
      </c>
      <c r="KM34" s="665" t="s">
        <v>567</v>
      </c>
      <c r="KN34" s="611">
        <v>100</v>
      </c>
      <c r="KP34" s="621" t="s">
        <v>193</v>
      </c>
      <c r="KQ34" s="596">
        <v>0</v>
      </c>
      <c r="KS34" s="621" t="s">
        <v>46</v>
      </c>
      <c r="KT34" s="596">
        <v>0</v>
      </c>
      <c r="KV34" s="621" t="s">
        <v>95</v>
      </c>
      <c r="KW34" s="596">
        <v>98.9</v>
      </c>
      <c r="KY34" s="621" t="s">
        <v>244</v>
      </c>
      <c r="KZ34" s="596">
        <v>0.2</v>
      </c>
      <c r="LB34" s="576" t="s">
        <v>48</v>
      </c>
      <c r="LC34" s="610">
        <v>100</v>
      </c>
      <c r="LE34" s="664" t="s">
        <v>17</v>
      </c>
      <c r="LF34" s="610">
        <v>100</v>
      </c>
      <c r="LH34" s="621" t="s">
        <v>89</v>
      </c>
      <c r="LI34" s="596">
        <v>98.7</v>
      </c>
    </row>
    <row r="35" spans="1:321" ht="73.8" x14ac:dyDescent="0.3">
      <c r="A35" s="8" t="s">
        <v>30</v>
      </c>
      <c r="B35" s="15">
        <v>94.642857142857139</v>
      </c>
      <c r="D35" s="20" t="s">
        <v>291</v>
      </c>
      <c r="E35" s="15" t="s">
        <v>371</v>
      </c>
      <c r="G35" s="29" t="s">
        <v>231</v>
      </c>
      <c r="H35" s="32">
        <v>0</v>
      </c>
      <c r="J35" s="37" t="s">
        <v>70</v>
      </c>
      <c r="K35" s="42" t="s">
        <v>371</v>
      </c>
      <c r="M35" s="11" t="s">
        <v>206</v>
      </c>
      <c r="N35" s="15">
        <v>92.645444566410546</v>
      </c>
      <c r="P35" s="29" t="s">
        <v>291</v>
      </c>
      <c r="Q35" s="79">
        <v>0.41972717733473242</v>
      </c>
      <c r="S35" s="8" t="s">
        <v>21</v>
      </c>
      <c r="T35" s="15">
        <v>95.522388059701484</v>
      </c>
      <c r="U35" s="101"/>
      <c r="V35" s="20" t="s">
        <v>62</v>
      </c>
      <c r="W35" s="15" t="s">
        <v>371</v>
      </c>
      <c r="Y35" s="11" t="s">
        <v>8</v>
      </c>
      <c r="Z35" s="15">
        <v>92.9</v>
      </c>
      <c r="AC35" s="109" t="s">
        <v>48</v>
      </c>
      <c r="AD35" s="123">
        <v>95.1</v>
      </c>
      <c r="AF35" s="149" t="s">
        <v>44</v>
      </c>
      <c r="AG35" s="137">
        <v>95.7</v>
      </c>
      <c r="AI35" s="110" t="s">
        <v>64</v>
      </c>
      <c r="AJ35" s="137" t="s">
        <v>371</v>
      </c>
      <c r="AL35" s="109" t="s">
        <v>77</v>
      </c>
      <c r="AM35" s="146" t="s">
        <v>371</v>
      </c>
      <c r="AO35" s="109" t="s">
        <v>95</v>
      </c>
      <c r="AP35" s="146">
        <v>93.5</v>
      </c>
      <c r="AS35" s="149" t="s">
        <v>146</v>
      </c>
      <c r="AT35" s="137">
        <v>94</v>
      </c>
      <c r="AX35" s="149" t="s">
        <v>234</v>
      </c>
      <c r="AY35" s="191">
        <v>96.3</v>
      </c>
      <c r="BA35" s="149" t="s">
        <v>32</v>
      </c>
      <c r="BB35" s="207" t="s">
        <v>371</v>
      </c>
      <c r="BD35" s="149" t="s">
        <v>24</v>
      </c>
      <c r="BE35" s="191">
        <v>94.6</v>
      </c>
      <c r="BG35" s="149" t="s">
        <v>67</v>
      </c>
      <c r="BH35" s="209">
        <v>94.8</v>
      </c>
      <c r="BJ35" s="149" t="s">
        <v>66</v>
      </c>
      <c r="BK35" s="233">
        <v>97.1</v>
      </c>
      <c r="BM35" s="149" t="s">
        <v>108</v>
      </c>
      <c r="BN35" s="233" t="s">
        <v>371</v>
      </c>
      <c r="BP35" s="149" t="s">
        <v>337</v>
      </c>
      <c r="BQ35" s="233">
        <v>97.8</v>
      </c>
      <c r="BS35" s="149" t="s">
        <v>32</v>
      </c>
      <c r="BT35" s="233" t="s">
        <v>371</v>
      </c>
      <c r="BV35" s="29" t="s">
        <v>83</v>
      </c>
      <c r="BW35" s="263">
        <v>0</v>
      </c>
      <c r="BY35" s="29" t="s">
        <v>108</v>
      </c>
      <c r="BZ35" s="263" t="s">
        <v>371</v>
      </c>
      <c r="CB35" s="149" t="s">
        <v>6</v>
      </c>
      <c r="CC35" s="209">
        <v>95.7</v>
      </c>
      <c r="CE35" s="29" t="s">
        <v>206</v>
      </c>
      <c r="CF35" s="281">
        <v>0.3236245954692557</v>
      </c>
      <c r="CI35" s="109" t="s">
        <v>75</v>
      </c>
      <c r="CJ35" s="295">
        <v>98.3</v>
      </c>
      <c r="CL35" s="109" t="s">
        <v>32</v>
      </c>
      <c r="CM35" s="303" t="s">
        <v>371</v>
      </c>
      <c r="CO35" s="109" t="s">
        <v>83</v>
      </c>
      <c r="CP35" s="191">
        <v>96.5</v>
      </c>
      <c r="CS35" s="149" t="s">
        <v>234</v>
      </c>
      <c r="CT35" s="331">
        <v>98.9</v>
      </c>
      <c r="CW35" s="109" t="s">
        <v>13</v>
      </c>
      <c r="CX35" s="331" t="s">
        <v>371</v>
      </c>
      <c r="DB35" s="253" t="s">
        <v>143</v>
      </c>
      <c r="DC35" s="263">
        <v>0</v>
      </c>
      <c r="DI35" s="253" t="s">
        <v>64</v>
      </c>
      <c r="DJ35" s="263" t="s">
        <v>371</v>
      </c>
      <c r="DP35" s="149" t="s">
        <v>116</v>
      </c>
      <c r="DQ35" s="331">
        <v>97.1</v>
      </c>
      <c r="DV35" s="253" t="s">
        <v>81</v>
      </c>
      <c r="DW35" s="281">
        <v>0.32299741602067183</v>
      </c>
      <c r="EA35" s="346" t="s">
        <v>171</v>
      </c>
      <c r="EB35" s="353">
        <v>99</v>
      </c>
      <c r="EE35" s="355" t="s">
        <v>236</v>
      </c>
      <c r="EF35" s="358" t="s">
        <v>371</v>
      </c>
      <c r="EI35" s="346" t="s">
        <v>229</v>
      </c>
      <c r="EJ35" s="362">
        <v>0</v>
      </c>
      <c r="EM35" s="250" t="s">
        <v>108</v>
      </c>
      <c r="EN35" s="364" t="s">
        <v>371</v>
      </c>
      <c r="EQ35" s="346" t="s">
        <v>317</v>
      </c>
      <c r="ER35" s="303">
        <v>97.3</v>
      </c>
      <c r="EU35" s="346" t="s">
        <v>125</v>
      </c>
      <c r="EV35" s="378">
        <v>0.31897926634768742</v>
      </c>
      <c r="FA35" s="346" t="s">
        <v>49</v>
      </c>
      <c r="FB35" s="383">
        <v>98.76543209876543</v>
      </c>
      <c r="FD35" s="355" t="s">
        <v>379</v>
      </c>
      <c r="FE35" s="390" t="s">
        <v>371</v>
      </c>
      <c r="FG35" s="346" t="s">
        <v>382</v>
      </c>
      <c r="FH35" s="381">
        <v>97.4</v>
      </c>
      <c r="FK35" s="346" t="s">
        <v>108</v>
      </c>
      <c r="FL35" s="410">
        <v>100</v>
      </c>
      <c r="FN35" s="355" t="s">
        <v>32</v>
      </c>
      <c r="FO35" s="418" t="s">
        <v>371</v>
      </c>
      <c r="FQ35" s="355" t="s">
        <v>85</v>
      </c>
      <c r="FR35" s="421">
        <v>0</v>
      </c>
      <c r="FT35" s="361" t="s">
        <v>108</v>
      </c>
      <c r="FU35" s="425" t="s">
        <v>371</v>
      </c>
      <c r="FW35" s="346" t="s">
        <v>75</v>
      </c>
      <c r="FX35" s="410">
        <v>97.7</v>
      </c>
      <c r="FZ35" s="355" t="s">
        <v>253</v>
      </c>
      <c r="GA35" s="437">
        <v>0.4</v>
      </c>
      <c r="GD35" s="462" t="s">
        <v>65</v>
      </c>
      <c r="GE35" s="448">
        <v>100</v>
      </c>
      <c r="GG35" s="462" t="s">
        <v>39</v>
      </c>
      <c r="GH35" s="479">
        <v>100</v>
      </c>
      <c r="GJ35" s="346" t="s">
        <v>191</v>
      </c>
      <c r="GK35" s="421">
        <v>0</v>
      </c>
      <c r="GM35" s="346" t="s">
        <v>64</v>
      </c>
      <c r="GN35" s="484" t="s">
        <v>371</v>
      </c>
      <c r="GP35" s="462" t="s">
        <v>169</v>
      </c>
      <c r="GQ35" s="503">
        <v>98.3</v>
      </c>
      <c r="GS35" s="346" t="s">
        <v>96</v>
      </c>
      <c r="GT35" s="508">
        <v>0.73671285739343972</v>
      </c>
      <c r="GV35" s="462" t="s">
        <v>380</v>
      </c>
      <c r="GW35" s="479">
        <v>100</v>
      </c>
      <c r="GY35" s="462" t="s">
        <v>41</v>
      </c>
      <c r="GZ35" s="526">
        <v>100</v>
      </c>
      <c r="HB35" s="535" t="s">
        <v>86</v>
      </c>
      <c r="HC35" s="383">
        <v>98.6</v>
      </c>
      <c r="HG35" s="462" t="s">
        <v>11</v>
      </c>
      <c r="HH35" s="383">
        <v>100</v>
      </c>
      <c r="HJ35" s="462" t="s">
        <v>276</v>
      </c>
      <c r="HK35" s="383">
        <v>100</v>
      </c>
      <c r="HM35" s="346" t="s">
        <v>54</v>
      </c>
      <c r="HN35" s="421">
        <v>0</v>
      </c>
      <c r="HP35" s="346" t="s">
        <v>108</v>
      </c>
      <c r="HQ35" s="486" t="s">
        <v>371</v>
      </c>
      <c r="HS35" s="535" t="s">
        <v>317</v>
      </c>
      <c r="HT35" s="383">
        <v>98.6</v>
      </c>
      <c r="HV35" s="346" t="s">
        <v>143</v>
      </c>
      <c r="HW35" s="508">
        <v>0.3</v>
      </c>
      <c r="HY35" s="346" t="s">
        <v>202</v>
      </c>
      <c r="HZ35" s="421">
        <v>0</v>
      </c>
      <c r="IB35" s="566" t="s">
        <v>5</v>
      </c>
      <c r="IC35" s="486" t="s">
        <v>371</v>
      </c>
      <c r="IE35" s="346" t="s">
        <v>244</v>
      </c>
      <c r="IF35" s="508">
        <v>0.3</v>
      </c>
      <c r="IH35" s="576" t="s">
        <v>99</v>
      </c>
      <c r="II35" s="610">
        <v>100</v>
      </c>
      <c r="IK35" s="576" t="s">
        <v>160</v>
      </c>
      <c r="IL35" s="596">
        <v>100</v>
      </c>
      <c r="IN35" s="621" t="s">
        <v>113</v>
      </c>
      <c r="IO35" s="635">
        <v>0</v>
      </c>
      <c r="IQ35" s="621" t="s">
        <v>77</v>
      </c>
      <c r="IR35" s="635" t="s">
        <v>371</v>
      </c>
      <c r="IT35" s="621" t="s">
        <v>26</v>
      </c>
      <c r="IU35" s="652">
        <v>98.1</v>
      </c>
      <c r="IW35" s="621" t="s">
        <v>112</v>
      </c>
      <c r="IX35" s="635">
        <v>0.2</v>
      </c>
      <c r="IZ35" s="576" t="s">
        <v>17</v>
      </c>
      <c r="JA35" s="610">
        <v>100</v>
      </c>
      <c r="JC35" s="664" t="s">
        <v>342</v>
      </c>
      <c r="JD35" s="596">
        <v>100</v>
      </c>
      <c r="JF35" s="621" t="s">
        <v>148</v>
      </c>
      <c r="JG35" s="596">
        <v>0</v>
      </c>
      <c r="JI35" s="621" t="s">
        <v>77</v>
      </c>
      <c r="JJ35" s="596" t="s">
        <v>371</v>
      </c>
      <c r="JL35" s="621" t="s">
        <v>95</v>
      </c>
      <c r="JM35" s="596">
        <v>98.8</v>
      </c>
      <c r="JO35" s="621" t="s">
        <v>117</v>
      </c>
      <c r="JP35" s="596">
        <v>0.2</v>
      </c>
      <c r="JR35" s="576" t="s">
        <v>13</v>
      </c>
      <c r="JS35" s="610">
        <v>100</v>
      </c>
      <c r="JU35" s="665" t="s">
        <v>567</v>
      </c>
      <c r="JV35" s="611">
        <v>100</v>
      </c>
      <c r="JX35" s="621" t="s">
        <v>338</v>
      </c>
      <c r="JY35" s="596">
        <v>0</v>
      </c>
      <c r="KA35" s="621" t="s">
        <v>355</v>
      </c>
      <c r="KB35" s="596">
        <v>0</v>
      </c>
      <c r="KD35" s="621" t="s">
        <v>19</v>
      </c>
      <c r="KE35" s="596">
        <v>98.3</v>
      </c>
      <c r="KG35" s="621" t="s">
        <v>92</v>
      </c>
      <c r="KH35" s="596">
        <v>0.1</v>
      </c>
      <c r="KJ35" s="576" t="s">
        <v>236</v>
      </c>
      <c r="KK35" s="610">
        <v>100</v>
      </c>
      <c r="KM35" s="664" t="s">
        <v>17</v>
      </c>
      <c r="KN35" s="610">
        <v>100</v>
      </c>
      <c r="KP35" s="621" t="s">
        <v>318</v>
      </c>
      <c r="KQ35" s="596">
        <v>0</v>
      </c>
      <c r="KS35" s="621" t="s">
        <v>355</v>
      </c>
      <c r="KT35" s="596">
        <v>0</v>
      </c>
      <c r="KV35" s="621" t="s">
        <v>160</v>
      </c>
      <c r="KW35" s="596">
        <v>98.1</v>
      </c>
      <c r="KY35" s="621" t="s">
        <v>279</v>
      </c>
      <c r="KZ35" s="596">
        <v>0.2</v>
      </c>
      <c r="LB35" s="576" t="s">
        <v>236</v>
      </c>
      <c r="LC35" s="610">
        <v>100</v>
      </c>
      <c r="LE35" s="664" t="s">
        <v>433</v>
      </c>
      <c r="LF35" s="610">
        <v>100</v>
      </c>
      <c r="LH35" s="621" t="s">
        <v>7</v>
      </c>
      <c r="LI35" s="596">
        <v>98.6</v>
      </c>
    </row>
    <row r="36" spans="1:321" ht="39.6" x14ac:dyDescent="0.3">
      <c r="A36" s="8" t="s">
        <v>31</v>
      </c>
      <c r="B36" s="15">
        <v>94.642857142857139</v>
      </c>
      <c r="D36" s="20" t="s">
        <v>70</v>
      </c>
      <c r="E36" s="15" t="s">
        <v>371</v>
      </c>
      <c r="G36" s="29" t="s">
        <v>105</v>
      </c>
      <c r="H36" s="32">
        <v>0</v>
      </c>
      <c r="J36" s="37" t="s">
        <v>310</v>
      </c>
      <c r="K36" s="42" t="s">
        <v>371</v>
      </c>
      <c r="M36" s="11" t="s">
        <v>218</v>
      </c>
      <c r="N36" s="15">
        <v>92.211055276381913</v>
      </c>
      <c r="P36" s="29" t="s">
        <v>190</v>
      </c>
      <c r="Q36" s="79">
        <v>0.4329004329004329</v>
      </c>
      <c r="S36" s="8" t="s">
        <v>23</v>
      </c>
      <c r="T36" s="15">
        <v>95.238095238095227</v>
      </c>
      <c r="U36" s="101"/>
      <c r="V36" s="20" t="s">
        <v>40</v>
      </c>
      <c r="W36" s="15" t="s">
        <v>371</v>
      </c>
      <c r="Y36" s="11" t="s">
        <v>59</v>
      </c>
      <c r="Z36" s="15">
        <v>92.9</v>
      </c>
      <c r="AC36" s="109" t="s">
        <v>338</v>
      </c>
      <c r="AD36" s="123">
        <v>95.1</v>
      </c>
      <c r="AF36" s="149" t="s">
        <v>18</v>
      </c>
      <c r="AG36" s="137">
        <v>95.7</v>
      </c>
      <c r="AI36" s="110" t="s">
        <v>14</v>
      </c>
      <c r="AJ36" s="137" t="s">
        <v>371</v>
      </c>
      <c r="AL36" s="109" t="s">
        <v>32</v>
      </c>
      <c r="AM36" s="146" t="s">
        <v>371</v>
      </c>
      <c r="AO36" s="109" t="s">
        <v>295</v>
      </c>
      <c r="AP36" s="146">
        <v>93.4</v>
      </c>
      <c r="AS36" s="149" t="s">
        <v>44</v>
      </c>
      <c r="AT36" s="137">
        <v>94</v>
      </c>
      <c r="AX36" s="149" t="s">
        <v>83</v>
      </c>
      <c r="AY36" s="191">
        <v>96.3</v>
      </c>
      <c r="BA36" s="149" t="s">
        <v>5</v>
      </c>
      <c r="BB36" s="207" t="s">
        <v>371</v>
      </c>
      <c r="BD36" s="149" t="s">
        <v>100</v>
      </c>
      <c r="BE36" s="191">
        <v>94.4</v>
      </c>
      <c r="BG36" s="149" t="s">
        <v>169</v>
      </c>
      <c r="BH36" s="209">
        <v>94.7</v>
      </c>
      <c r="BJ36" s="149" t="s">
        <v>52</v>
      </c>
      <c r="BK36" s="233">
        <v>97.1</v>
      </c>
      <c r="BM36" s="149" t="s">
        <v>64</v>
      </c>
      <c r="BN36" s="233" t="s">
        <v>371</v>
      </c>
      <c r="BP36" s="149" t="s">
        <v>320</v>
      </c>
      <c r="BQ36" s="233">
        <v>97.8</v>
      </c>
      <c r="BS36" s="149" t="s">
        <v>5</v>
      </c>
      <c r="BT36" s="233" t="s">
        <v>371</v>
      </c>
      <c r="BV36" s="29" t="s">
        <v>105</v>
      </c>
      <c r="BW36" s="263">
        <v>0</v>
      </c>
      <c r="BY36" s="29" t="s">
        <v>64</v>
      </c>
      <c r="BZ36" s="263" t="s">
        <v>371</v>
      </c>
      <c r="CB36" s="149" t="s">
        <v>102</v>
      </c>
      <c r="CC36" s="209">
        <v>95.6</v>
      </c>
      <c r="CE36" s="29" t="s">
        <v>155</v>
      </c>
      <c r="CF36" s="281">
        <v>0.32573289902280134</v>
      </c>
      <c r="CI36" s="109" t="s">
        <v>83</v>
      </c>
      <c r="CJ36" s="295">
        <v>98.2</v>
      </c>
      <c r="CL36" s="109" t="s">
        <v>5</v>
      </c>
      <c r="CM36" s="303" t="s">
        <v>371</v>
      </c>
      <c r="CO36" s="109" t="s">
        <v>318</v>
      </c>
      <c r="CP36" s="191">
        <v>96.4</v>
      </c>
      <c r="CS36" s="149" t="s">
        <v>108</v>
      </c>
      <c r="CT36" s="331">
        <v>98.7</v>
      </c>
      <c r="CW36" s="109" t="s">
        <v>77</v>
      </c>
      <c r="CX36" s="331" t="s">
        <v>371</v>
      </c>
      <c r="DB36" s="253" t="s">
        <v>219</v>
      </c>
      <c r="DC36" s="263">
        <v>0</v>
      </c>
      <c r="DI36" s="253" t="s">
        <v>14</v>
      </c>
      <c r="DJ36" s="263" t="s">
        <v>371</v>
      </c>
      <c r="DP36" s="149" t="s">
        <v>83</v>
      </c>
      <c r="DQ36" s="331">
        <v>97</v>
      </c>
      <c r="DV36" s="253" t="s">
        <v>253</v>
      </c>
      <c r="DW36" s="281">
        <v>0.32327586206896552</v>
      </c>
      <c r="EA36" s="346" t="s">
        <v>234</v>
      </c>
      <c r="EB36" s="353">
        <v>98.9</v>
      </c>
      <c r="EE36" s="355" t="s">
        <v>13</v>
      </c>
      <c r="EF36" s="358" t="s">
        <v>371</v>
      </c>
      <c r="EI36" s="346" t="s">
        <v>84</v>
      </c>
      <c r="EJ36" s="362">
        <v>0</v>
      </c>
      <c r="EM36" s="250" t="s">
        <v>64</v>
      </c>
      <c r="EN36" s="364" t="s">
        <v>371</v>
      </c>
      <c r="EQ36" s="346" t="s">
        <v>76</v>
      </c>
      <c r="ER36" s="303">
        <v>97.3</v>
      </c>
      <c r="EU36" s="346" t="s">
        <v>141</v>
      </c>
      <c r="EV36" s="378">
        <v>0.31987205117952822</v>
      </c>
      <c r="FA36" s="346" t="s">
        <v>185</v>
      </c>
      <c r="FB36" s="383">
        <v>98.68421052631578</v>
      </c>
      <c r="FD36" s="355" t="s">
        <v>5</v>
      </c>
      <c r="FE36" s="390" t="s">
        <v>371</v>
      </c>
      <c r="FG36" s="346" t="s">
        <v>169</v>
      </c>
      <c r="FH36" s="381">
        <v>97.4</v>
      </c>
      <c r="FK36" s="346" t="s">
        <v>31</v>
      </c>
      <c r="FL36" s="410">
        <v>100</v>
      </c>
      <c r="FN36" s="355" t="s">
        <v>379</v>
      </c>
      <c r="FO36" s="418" t="s">
        <v>371</v>
      </c>
      <c r="FQ36" s="355" t="s">
        <v>191</v>
      </c>
      <c r="FR36" s="421">
        <v>0</v>
      </c>
      <c r="FT36" s="361" t="s">
        <v>64</v>
      </c>
      <c r="FU36" s="425" t="s">
        <v>371</v>
      </c>
      <c r="FW36" s="346" t="s">
        <v>181</v>
      </c>
      <c r="FX36" s="410">
        <v>97.7</v>
      </c>
      <c r="FZ36" s="346" t="s">
        <v>74</v>
      </c>
      <c r="GA36" s="437">
        <v>0.4</v>
      </c>
      <c r="GD36" s="462" t="s">
        <v>380</v>
      </c>
      <c r="GE36" s="448">
        <v>100</v>
      </c>
      <c r="GG36" s="462" t="s">
        <v>375</v>
      </c>
      <c r="GH36" s="479">
        <v>100</v>
      </c>
      <c r="GJ36" s="356" t="s">
        <v>613</v>
      </c>
      <c r="GK36" s="384">
        <v>0</v>
      </c>
      <c r="GM36" s="346" t="s">
        <v>14</v>
      </c>
      <c r="GN36" s="484" t="s">
        <v>371</v>
      </c>
      <c r="GP36" s="462" t="s">
        <v>13</v>
      </c>
      <c r="GQ36" s="503">
        <v>97.9</v>
      </c>
      <c r="GS36" s="346" t="s">
        <v>250</v>
      </c>
      <c r="GT36" s="508">
        <v>1.9222367846221056</v>
      </c>
      <c r="GV36" s="462" t="s">
        <v>22</v>
      </c>
      <c r="GW36" s="479">
        <v>100</v>
      </c>
      <c r="GY36" s="462" t="s">
        <v>11</v>
      </c>
      <c r="GZ36" s="526">
        <v>100</v>
      </c>
      <c r="HB36" s="535" t="s">
        <v>169</v>
      </c>
      <c r="HC36" s="383">
        <v>98.2</v>
      </c>
      <c r="HG36" s="462" t="s">
        <v>65</v>
      </c>
      <c r="HH36" s="383">
        <v>100</v>
      </c>
      <c r="HJ36" s="462" t="s">
        <v>39</v>
      </c>
      <c r="HK36" s="383">
        <v>100</v>
      </c>
      <c r="HM36" s="346" t="s">
        <v>241</v>
      </c>
      <c r="HN36" s="421">
        <v>0</v>
      </c>
      <c r="HP36" s="346" t="s">
        <v>64</v>
      </c>
      <c r="HQ36" s="486" t="s">
        <v>371</v>
      </c>
      <c r="HS36" s="535" t="s">
        <v>17</v>
      </c>
      <c r="HT36" s="383">
        <v>98.6</v>
      </c>
      <c r="HV36" s="346" t="s">
        <v>340</v>
      </c>
      <c r="HW36" s="508">
        <v>0.3</v>
      </c>
      <c r="HY36" s="346" t="s">
        <v>113</v>
      </c>
      <c r="HZ36" s="421">
        <v>0</v>
      </c>
      <c r="IB36" s="566" t="s">
        <v>108</v>
      </c>
      <c r="IC36" s="486" t="s">
        <v>371</v>
      </c>
      <c r="IE36" s="346" t="s">
        <v>135</v>
      </c>
      <c r="IF36" s="508">
        <v>0.3</v>
      </c>
      <c r="IH36" s="576" t="s">
        <v>168</v>
      </c>
      <c r="II36" s="610">
        <v>100</v>
      </c>
      <c r="IK36" s="576" t="s">
        <v>90</v>
      </c>
      <c r="IL36" s="596">
        <v>100</v>
      </c>
      <c r="IN36" s="621" t="s">
        <v>242</v>
      </c>
      <c r="IO36" s="635">
        <v>0</v>
      </c>
      <c r="IQ36" s="621" t="s">
        <v>32</v>
      </c>
      <c r="IR36" s="635" t="s">
        <v>371</v>
      </c>
      <c r="IT36" s="621" t="s">
        <v>16</v>
      </c>
      <c r="IU36" s="652">
        <v>98.1</v>
      </c>
      <c r="IW36" s="621" t="s">
        <v>270</v>
      </c>
      <c r="IX36" s="635">
        <v>0.2</v>
      </c>
      <c r="IZ36" s="576" t="s">
        <v>58</v>
      </c>
      <c r="JA36" s="610">
        <v>100</v>
      </c>
      <c r="JC36" s="664" t="s">
        <v>33</v>
      </c>
      <c r="JD36" s="596">
        <v>100</v>
      </c>
      <c r="JF36" s="621" t="s">
        <v>311</v>
      </c>
      <c r="JG36" s="596">
        <v>0</v>
      </c>
      <c r="JI36" s="621" t="s">
        <v>32</v>
      </c>
      <c r="JJ36" s="596" t="s">
        <v>371</v>
      </c>
      <c r="JL36" s="621" t="s">
        <v>83</v>
      </c>
      <c r="JM36" s="596">
        <v>98.5</v>
      </c>
      <c r="JO36" s="621" t="s">
        <v>278</v>
      </c>
      <c r="JP36" s="596">
        <v>0.2</v>
      </c>
      <c r="JR36" s="576" t="s">
        <v>17</v>
      </c>
      <c r="JS36" s="610">
        <v>100</v>
      </c>
      <c r="JU36" s="664" t="s">
        <v>30</v>
      </c>
      <c r="JV36" s="610">
        <v>100</v>
      </c>
      <c r="JX36" s="621" t="s">
        <v>10</v>
      </c>
      <c r="JY36" s="596">
        <v>0</v>
      </c>
      <c r="KA36" s="621" t="s">
        <v>385</v>
      </c>
      <c r="KB36" s="596">
        <v>0</v>
      </c>
      <c r="KD36" s="621" t="s">
        <v>160</v>
      </c>
      <c r="KE36" s="596">
        <v>98.2</v>
      </c>
      <c r="KG36" s="621" t="s">
        <v>266</v>
      </c>
      <c r="KH36" s="596">
        <v>0.2</v>
      </c>
      <c r="KJ36" s="576" t="s">
        <v>13</v>
      </c>
      <c r="KK36" s="610">
        <v>100</v>
      </c>
      <c r="KM36" s="664" t="s">
        <v>433</v>
      </c>
      <c r="KN36" s="610">
        <v>100</v>
      </c>
      <c r="KP36" s="621" t="s">
        <v>80</v>
      </c>
      <c r="KQ36" s="596">
        <v>0</v>
      </c>
      <c r="KS36" s="621" t="s">
        <v>115</v>
      </c>
      <c r="KT36" s="596">
        <v>0</v>
      </c>
      <c r="KV36" s="621" t="s">
        <v>89</v>
      </c>
      <c r="KW36" s="596">
        <v>98</v>
      </c>
      <c r="KY36" s="621" t="s">
        <v>382</v>
      </c>
      <c r="KZ36" s="596">
        <v>0.2</v>
      </c>
      <c r="LB36" s="576" t="s">
        <v>13</v>
      </c>
      <c r="LC36" s="610">
        <v>100</v>
      </c>
      <c r="LE36" s="664" t="s">
        <v>341</v>
      </c>
      <c r="LF36" s="610">
        <v>100</v>
      </c>
      <c r="LH36" s="621" t="s">
        <v>381</v>
      </c>
      <c r="LI36" s="596">
        <v>98.5</v>
      </c>
    </row>
    <row r="37" spans="1:321" ht="57.6" x14ac:dyDescent="0.3">
      <c r="A37" s="8" t="s">
        <v>32</v>
      </c>
      <c r="B37" s="15">
        <v>94.594594594594597</v>
      </c>
      <c r="D37" s="20" t="s">
        <v>310</v>
      </c>
      <c r="E37" s="15" t="s">
        <v>371</v>
      </c>
      <c r="G37" s="29" t="s">
        <v>191</v>
      </c>
      <c r="H37" s="32">
        <v>0</v>
      </c>
      <c r="J37" s="37" t="s">
        <v>187</v>
      </c>
      <c r="K37" s="42" t="s">
        <v>371</v>
      </c>
      <c r="M37" s="11" t="s">
        <v>21</v>
      </c>
      <c r="N37" s="15">
        <v>92.209178228388481</v>
      </c>
      <c r="P37" s="29" t="s">
        <v>123</v>
      </c>
      <c r="Q37" s="79">
        <v>0.43541364296081275</v>
      </c>
      <c r="S37" s="8" t="s">
        <v>37</v>
      </c>
      <c r="T37" s="15">
        <v>95.121951219512198</v>
      </c>
      <c r="U37" s="101"/>
      <c r="V37" s="20" t="s">
        <v>291</v>
      </c>
      <c r="W37" s="15" t="s">
        <v>371</v>
      </c>
      <c r="Y37" s="11" t="s">
        <v>100</v>
      </c>
      <c r="Z37" s="15">
        <v>92.8</v>
      </c>
      <c r="AC37" s="109" t="s">
        <v>65</v>
      </c>
      <c r="AD37" s="123">
        <v>94.7</v>
      </c>
      <c r="AF37" s="149" t="s">
        <v>37</v>
      </c>
      <c r="AG37" s="137">
        <v>95.3</v>
      </c>
      <c r="AI37" s="110" t="s">
        <v>146</v>
      </c>
      <c r="AJ37" s="137" t="s">
        <v>371</v>
      </c>
      <c r="AL37" s="109" t="s">
        <v>5</v>
      </c>
      <c r="AM37" s="146" t="s">
        <v>371</v>
      </c>
      <c r="AO37" s="109" t="s">
        <v>222</v>
      </c>
      <c r="AP37" s="146">
        <v>93.3</v>
      </c>
      <c r="AS37" s="149" t="s">
        <v>295</v>
      </c>
      <c r="AT37" s="137">
        <v>93.9</v>
      </c>
      <c r="AX37" s="149" t="s">
        <v>12</v>
      </c>
      <c r="AY37" s="191">
        <v>96.3</v>
      </c>
      <c r="BA37" s="149" t="s">
        <v>108</v>
      </c>
      <c r="BB37" s="207" t="s">
        <v>371</v>
      </c>
      <c r="BD37" s="149" t="s">
        <v>67</v>
      </c>
      <c r="BE37" s="191">
        <v>94.3</v>
      </c>
      <c r="BG37" s="149" t="s">
        <v>17</v>
      </c>
      <c r="BH37" s="209">
        <v>94.6</v>
      </c>
      <c r="BJ37" s="149" t="s">
        <v>124</v>
      </c>
      <c r="BK37" s="233">
        <v>97.1</v>
      </c>
      <c r="BM37" s="149" t="s">
        <v>14</v>
      </c>
      <c r="BN37" s="233" t="s">
        <v>371</v>
      </c>
      <c r="BP37" s="149" t="s">
        <v>185</v>
      </c>
      <c r="BQ37" s="233">
        <v>97.8</v>
      </c>
      <c r="BS37" s="149" t="s">
        <v>108</v>
      </c>
      <c r="BT37" s="233" t="s">
        <v>371</v>
      </c>
      <c r="BV37" s="29" t="s">
        <v>191</v>
      </c>
      <c r="BW37" s="263">
        <v>0</v>
      </c>
      <c r="BY37" s="29" t="s">
        <v>14</v>
      </c>
      <c r="BZ37" s="263" t="s">
        <v>371</v>
      </c>
      <c r="CB37" s="149" t="s">
        <v>206</v>
      </c>
      <c r="CC37" s="209">
        <v>95.5</v>
      </c>
      <c r="CE37" s="29" t="s">
        <v>171</v>
      </c>
      <c r="CF37" s="281">
        <v>0.33266799733865599</v>
      </c>
      <c r="CI37" s="109" t="s">
        <v>235</v>
      </c>
      <c r="CJ37" s="295">
        <v>98.1</v>
      </c>
      <c r="CL37" s="109" t="s">
        <v>108</v>
      </c>
      <c r="CM37" s="303" t="s">
        <v>371</v>
      </c>
      <c r="CO37" s="109" t="s">
        <v>382</v>
      </c>
      <c r="CP37" s="191">
        <v>96.3</v>
      </c>
      <c r="CS37" s="149" t="s">
        <v>253</v>
      </c>
      <c r="CT37" s="331">
        <v>98.6</v>
      </c>
      <c r="CW37" s="109" t="s">
        <v>32</v>
      </c>
      <c r="CX37" s="331" t="s">
        <v>371</v>
      </c>
      <c r="DB37" s="253" t="s">
        <v>204</v>
      </c>
      <c r="DC37" s="263">
        <v>0</v>
      </c>
      <c r="DI37" s="253" t="s">
        <v>146</v>
      </c>
      <c r="DJ37" s="263" t="s">
        <v>371</v>
      </c>
      <c r="DP37" s="149" t="s">
        <v>153</v>
      </c>
      <c r="DQ37" s="331">
        <v>97</v>
      </c>
      <c r="DV37" s="253" t="s">
        <v>19</v>
      </c>
      <c r="DW37" s="281">
        <v>0.32653061224489799</v>
      </c>
      <c r="EA37" s="346" t="s">
        <v>98</v>
      </c>
      <c r="EB37" s="353">
        <v>98.7</v>
      </c>
      <c r="EE37" s="355" t="s">
        <v>77</v>
      </c>
      <c r="EF37" s="358" t="s">
        <v>371</v>
      </c>
      <c r="EI37" s="346" t="s">
        <v>124</v>
      </c>
      <c r="EJ37" s="362">
        <v>0</v>
      </c>
      <c r="EM37" s="250" t="s">
        <v>14</v>
      </c>
      <c r="EN37" s="364" t="s">
        <v>371</v>
      </c>
      <c r="EQ37" s="346" t="s">
        <v>337</v>
      </c>
      <c r="ER37" s="303">
        <v>97.1</v>
      </c>
      <c r="EU37" s="346" t="s">
        <v>151</v>
      </c>
      <c r="EV37" s="378">
        <v>0.32637075718015662</v>
      </c>
      <c r="FA37" s="346" t="s">
        <v>129</v>
      </c>
      <c r="FB37" s="383">
        <v>98.571428571428584</v>
      </c>
      <c r="FD37" s="355" t="s">
        <v>108</v>
      </c>
      <c r="FE37" s="390" t="s">
        <v>371</v>
      </c>
      <c r="FG37" s="346" t="s">
        <v>76</v>
      </c>
      <c r="FH37" s="381">
        <v>97.4</v>
      </c>
      <c r="FK37" s="346" t="s">
        <v>13</v>
      </c>
      <c r="FL37" s="410">
        <v>100</v>
      </c>
      <c r="FN37" s="355" t="s">
        <v>5</v>
      </c>
      <c r="FO37" s="418" t="s">
        <v>371</v>
      </c>
      <c r="FQ37" s="356" t="s">
        <v>567</v>
      </c>
      <c r="FR37" s="384">
        <v>0</v>
      </c>
      <c r="FT37" s="361" t="s">
        <v>14</v>
      </c>
      <c r="FU37" s="425" t="s">
        <v>371</v>
      </c>
      <c r="FW37" s="346" t="s">
        <v>317</v>
      </c>
      <c r="FX37" s="410">
        <v>97.7</v>
      </c>
      <c r="FZ37" s="346" t="s">
        <v>298</v>
      </c>
      <c r="GA37" s="437">
        <v>0.4</v>
      </c>
      <c r="GD37" s="462" t="s">
        <v>22</v>
      </c>
      <c r="GE37" s="448">
        <v>100</v>
      </c>
      <c r="GG37" s="462" t="s">
        <v>41</v>
      </c>
      <c r="GH37" s="479">
        <v>100</v>
      </c>
      <c r="GJ37" s="346" t="s">
        <v>138</v>
      </c>
      <c r="GK37" s="421">
        <v>0</v>
      </c>
      <c r="GM37" s="346" t="s">
        <v>146</v>
      </c>
      <c r="GN37" s="484" t="s">
        <v>371</v>
      </c>
      <c r="GP37" s="462" t="s">
        <v>122</v>
      </c>
      <c r="GQ37" s="503">
        <v>97.8</v>
      </c>
      <c r="GS37" s="346" t="s">
        <v>186</v>
      </c>
      <c r="GT37" s="508">
        <v>1.1453744493392071</v>
      </c>
      <c r="GV37" s="462" t="s">
        <v>99</v>
      </c>
      <c r="GW37" s="479">
        <v>100</v>
      </c>
      <c r="GY37" s="462" t="s">
        <v>50</v>
      </c>
      <c r="GZ37" s="526">
        <v>100</v>
      </c>
      <c r="HB37" s="535" t="s">
        <v>665</v>
      </c>
      <c r="HC37" s="383">
        <v>98.1</v>
      </c>
      <c r="HG37" s="462" t="s">
        <v>380</v>
      </c>
      <c r="HH37" s="383">
        <v>100</v>
      </c>
      <c r="HJ37" s="462" t="s">
        <v>375</v>
      </c>
      <c r="HK37" s="383">
        <v>100</v>
      </c>
      <c r="HM37" s="346" t="s">
        <v>85</v>
      </c>
      <c r="HN37" s="421">
        <v>0</v>
      </c>
      <c r="HP37" s="346" t="s">
        <v>14</v>
      </c>
      <c r="HQ37" s="486" t="s">
        <v>371</v>
      </c>
      <c r="HS37" s="535" t="s">
        <v>374</v>
      </c>
      <c r="HT37" s="383">
        <v>98.4</v>
      </c>
      <c r="HV37" s="346" t="s">
        <v>244</v>
      </c>
      <c r="HW37" s="508">
        <v>0.3</v>
      </c>
      <c r="HY37" s="346" t="s">
        <v>242</v>
      </c>
      <c r="HZ37" s="421">
        <v>0</v>
      </c>
      <c r="IB37" s="566" t="s">
        <v>64</v>
      </c>
      <c r="IC37" s="486" t="s">
        <v>371</v>
      </c>
      <c r="IE37" s="346" t="s">
        <v>79</v>
      </c>
      <c r="IF37" s="508">
        <v>0.3</v>
      </c>
      <c r="IH37" s="576" t="s">
        <v>19</v>
      </c>
      <c r="II37" s="610">
        <v>100</v>
      </c>
      <c r="IK37" s="576" t="s">
        <v>262</v>
      </c>
      <c r="IL37" s="596">
        <v>100</v>
      </c>
      <c r="IN37" s="621" t="s">
        <v>46</v>
      </c>
      <c r="IO37" s="635">
        <v>0</v>
      </c>
      <c r="IQ37" s="621" t="s">
        <v>379</v>
      </c>
      <c r="IR37" s="635" t="s">
        <v>371</v>
      </c>
      <c r="IT37" s="621" t="s">
        <v>382</v>
      </c>
      <c r="IU37" s="652">
        <v>97.9</v>
      </c>
      <c r="IW37" s="621" t="s">
        <v>283</v>
      </c>
      <c r="IX37" s="635">
        <v>0.2</v>
      </c>
      <c r="IZ37" s="576" t="s">
        <v>219</v>
      </c>
      <c r="JA37" s="610">
        <v>100</v>
      </c>
      <c r="JC37" s="664" t="s">
        <v>55</v>
      </c>
      <c r="JD37" s="596">
        <v>100</v>
      </c>
      <c r="JF37" s="621" t="s">
        <v>113</v>
      </c>
      <c r="JG37" s="596">
        <v>0</v>
      </c>
      <c r="JI37" s="621" t="s">
        <v>379</v>
      </c>
      <c r="JJ37" s="596" t="s">
        <v>371</v>
      </c>
      <c r="JL37" s="621" t="s">
        <v>188</v>
      </c>
      <c r="JM37" s="596">
        <v>98.3</v>
      </c>
      <c r="JO37" s="621" t="s">
        <v>124</v>
      </c>
      <c r="JP37" s="596">
        <v>0.2</v>
      </c>
      <c r="JR37" s="576" t="s">
        <v>58</v>
      </c>
      <c r="JS37" s="610">
        <v>100</v>
      </c>
      <c r="JU37" s="664" t="s">
        <v>17</v>
      </c>
      <c r="JV37" s="610">
        <v>100</v>
      </c>
      <c r="JX37" s="621" t="s">
        <v>78</v>
      </c>
      <c r="JY37" s="596">
        <v>0</v>
      </c>
      <c r="KA37" s="621" t="s">
        <v>741</v>
      </c>
      <c r="KB37" s="596">
        <v>0</v>
      </c>
      <c r="KD37" s="621" t="s">
        <v>76</v>
      </c>
      <c r="KE37" s="596">
        <v>97.9</v>
      </c>
      <c r="KG37" s="621" t="s">
        <v>75</v>
      </c>
      <c r="KH37" s="596">
        <v>0.2</v>
      </c>
      <c r="KJ37" s="576" t="s">
        <v>17</v>
      </c>
      <c r="KK37" s="610">
        <v>100</v>
      </c>
      <c r="KM37" s="664" t="s">
        <v>341</v>
      </c>
      <c r="KN37" s="610">
        <v>100</v>
      </c>
      <c r="KP37" s="621" t="s">
        <v>311</v>
      </c>
      <c r="KQ37" s="596">
        <v>0</v>
      </c>
      <c r="KS37" s="621" t="s">
        <v>741</v>
      </c>
      <c r="KT37" s="596">
        <v>0</v>
      </c>
      <c r="KV37" s="621" t="s">
        <v>108</v>
      </c>
      <c r="KW37" s="596">
        <v>97.9</v>
      </c>
      <c r="KY37" s="621" t="s">
        <v>109</v>
      </c>
      <c r="KZ37" s="596">
        <v>0.2</v>
      </c>
      <c r="LB37" s="576" t="s">
        <v>17</v>
      </c>
      <c r="LC37" s="610">
        <v>100</v>
      </c>
      <c r="LE37" s="664" t="s">
        <v>379</v>
      </c>
      <c r="LF37" s="610">
        <v>100</v>
      </c>
      <c r="LH37" s="621" t="s">
        <v>337</v>
      </c>
      <c r="LI37" s="596">
        <v>98.3</v>
      </c>
    </row>
    <row r="38" spans="1:321" ht="43.2" x14ac:dyDescent="0.3">
      <c r="A38" s="8" t="s">
        <v>33</v>
      </c>
      <c r="B38" s="15">
        <v>94.562647754137117</v>
      </c>
      <c r="D38" s="20" t="s">
        <v>187</v>
      </c>
      <c r="E38" s="15" t="s">
        <v>371</v>
      </c>
      <c r="G38" s="29" t="s">
        <v>56</v>
      </c>
      <c r="H38" s="32">
        <v>0</v>
      </c>
      <c r="J38" s="37" t="s">
        <v>339</v>
      </c>
      <c r="K38" s="42" t="s">
        <v>371</v>
      </c>
      <c r="M38" s="11" t="s">
        <v>6</v>
      </c>
      <c r="N38" s="15">
        <v>92.010309278350505</v>
      </c>
      <c r="P38" s="29" t="s">
        <v>311</v>
      </c>
      <c r="Q38" s="79">
        <v>0.4437869822485207</v>
      </c>
      <c r="S38" s="8" t="s">
        <v>29</v>
      </c>
      <c r="T38" s="15">
        <v>95.098039215686271</v>
      </c>
      <c r="U38" s="101"/>
      <c r="V38" s="20" t="s">
        <v>70</v>
      </c>
      <c r="W38" s="15" t="s">
        <v>371</v>
      </c>
      <c r="Y38" s="11" t="s">
        <v>242</v>
      </c>
      <c r="Z38" s="15">
        <v>92.8</v>
      </c>
      <c r="AC38" s="109" t="s">
        <v>25</v>
      </c>
      <c r="AD38" s="123">
        <v>94.7</v>
      </c>
      <c r="AF38" s="149" t="s">
        <v>40</v>
      </c>
      <c r="AG38" s="137">
        <v>95.2</v>
      </c>
      <c r="AI38" s="110" t="s">
        <v>62</v>
      </c>
      <c r="AJ38" s="137" t="s">
        <v>371</v>
      </c>
      <c r="AL38" s="109" t="s">
        <v>108</v>
      </c>
      <c r="AM38" s="146" t="s">
        <v>371</v>
      </c>
      <c r="AO38" s="109" t="s">
        <v>17</v>
      </c>
      <c r="AP38" s="146">
        <v>93.3</v>
      </c>
      <c r="AS38" s="110" t="s">
        <v>443</v>
      </c>
      <c r="AT38" s="161">
        <v>93.9</v>
      </c>
      <c r="AX38" s="180" t="s">
        <v>320</v>
      </c>
      <c r="AY38" s="192">
        <v>96.25</v>
      </c>
      <c r="BA38" s="149" t="s">
        <v>64</v>
      </c>
      <c r="BB38" s="207" t="s">
        <v>371</v>
      </c>
      <c r="BD38" s="149" t="s">
        <v>109</v>
      </c>
      <c r="BE38" s="191">
        <v>94.1</v>
      </c>
      <c r="BG38" s="149" t="s">
        <v>15</v>
      </c>
      <c r="BH38" s="209">
        <v>94.5</v>
      </c>
      <c r="BJ38" s="149" t="s">
        <v>67</v>
      </c>
      <c r="BK38" s="233">
        <v>96.9</v>
      </c>
      <c r="BM38" s="149" t="s">
        <v>146</v>
      </c>
      <c r="BN38" s="233" t="s">
        <v>371</v>
      </c>
      <c r="BP38" s="149" t="s">
        <v>235</v>
      </c>
      <c r="BQ38" s="233">
        <v>97.7</v>
      </c>
      <c r="BS38" s="149" t="s">
        <v>64</v>
      </c>
      <c r="BT38" s="233" t="s">
        <v>371</v>
      </c>
      <c r="BV38" s="29" t="s">
        <v>6</v>
      </c>
      <c r="BW38" s="263">
        <v>0</v>
      </c>
      <c r="BY38" s="29" t="s">
        <v>146</v>
      </c>
      <c r="BZ38" s="263" t="s">
        <v>371</v>
      </c>
      <c r="CB38" s="149" t="s">
        <v>382</v>
      </c>
      <c r="CC38" s="209">
        <v>95.4</v>
      </c>
      <c r="CE38" s="29" t="s">
        <v>30</v>
      </c>
      <c r="CF38" s="281">
        <v>0.34340659340659341</v>
      </c>
      <c r="CI38" s="109" t="s">
        <v>44</v>
      </c>
      <c r="CJ38" s="295">
        <v>98.1</v>
      </c>
      <c r="CL38" s="109" t="s">
        <v>64</v>
      </c>
      <c r="CM38" s="303" t="s">
        <v>371</v>
      </c>
      <c r="CO38" s="109" t="s">
        <v>22</v>
      </c>
      <c r="CP38" s="191">
        <v>96.1</v>
      </c>
      <c r="CS38" s="149" t="s">
        <v>83</v>
      </c>
      <c r="CT38" s="331">
        <v>98.4</v>
      </c>
      <c r="CW38" s="109" t="s">
        <v>5</v>
      </c>
      <c r="CX38" s="331" t="s">
        <v>371</v>
      </c>
      <c r="DB38" s="253" t="s">
        <v>374</v>
      </c>
      <c r="DC38" s="263">
        <v>0</v>
      </c>
      <c r="DI38" s="253" t="s">
        <v>62</v>
      </c>
      <c r="DJ38" s="263" t="s">
        <v>371</v>
      </c>
      <c r="DP38" s="149" t="s">
        <v>22</v>
      </c>
      <c r="DQ38" s="331">
        <v>96.9</v>
      </c>
      <c r="DV38" s="253" t="s">
        <v>119</v>
      </c>
      <c r="DW38" s="281">
        <v>0.32858707557502737</v>
      </c>
      <c r="EA38" s="346" t="s">
        <v>17</v>
      </c>
      <c r="EB38" s="353">
        <v>98.5</v>
      </c>
      <c r="EE38" s="355" t="s">
        <v>32</v>
      </c>
      <c r="EF38" s="358" t="s">
        <v>371</v>
      </c>
      <c r="EI38" s="346" t="s">
        <v>374</v>
      </c>
      <c r="EJ38" s="362">
        <v>0</v>
      </c>
      <c r="EM38" s="250" t="s">
        <v>146</v>
      </c>
      <c r="EN38" s="364" t="s">
        <v>371</v>
      </c>
      <c r="EQ38" s="346" t="s">
        <v>116</v>
      </c>
      <c r="ER38" s="303">
        <v>97.1</v>
      </c>
      <c r="EU38" s="346" t="s">
        <v>298</v>
      </c>
      <c r="EV38" s="378">
        <v>0.32706459525756337</v>
      </c>
      <c r="FA38" s="346" t="s">
        <v>155</v>
      </c>
      <c r="FB38" s="383">
        <v>98.611111111111114</v>
      </c>
      <c r="FD38" s="355" t="s">
        <v>14</v>
      </c>
      <c r="FE38" s="390" t="s">
        <v>371</v>
      </c>
      <c r="FG38" s="346" t="s">
        <v>319</v>
      </c>
      <c r="FH38" s="381">
        <v>97.4</v>
      </c>
      <c r="FK38" s="346" t="s">
        <v>317</v>
      </c>
      <c r="FL38" s="410">
        <v>100</v>
      </c>
      <c r="FN38" s="355" t="s">
        <v>108</v>
      </c>
      <c r="FO38" s="418" t="s">
        <v>371</v>
      </c>
      <c r="FQ38" s="355" t="s">
        <v>138</v>
      </c>
      <c r="FR38" s="421">
        <v>0</v>
      </c>
      <c r="FT38" s="361" t="s">
        <v>146</v>
      </c>
      <c r="FU38" s="425" t="s">
        <v>371</v>
      </c>
      <c r="FW38" s="346" t="s">
        <v>85</v>
      </c>
      <c r="FX38" s="410">
        <v>97.6</v>
      </c>
      <c r="FZ38" s="346" t="s">
        <v>227</v>
      </c>
      <c r="GA38" s="437">
        <v>0.4</v>
      </c>
      <c r="GD38" s="462" t="s">
        <v>99</v>
      </c>
      <c r="GE38" s="448">
        <v>100</v>
      </c>
      <c r="GG38" s="462" t="s">
        <v>11</v>
      </c>
      <c r="GH38" s="479">
        <v>100</v>
      </c>
      <c r="GJ38" s="346" t="s">
        <v>56</v>
      </c>
      <c r="GK38" s="421">
        <v>0</v>
      </c>
      <c r="GM38" s="346" t="s">
        <v>62</v>
      </c>
      <c r="GN38" s="484" t="s">
        <v>371</v>
      </c>
      <c r="GP38" s="462" t="s">
        <v>75</v>
      </c>
      <c r="GQ38" s="503">
        <v>97.7</v>
      </c>
      <c r="GS38" s="346" t="s">
        <v>301</v>
      </c>
      <c r="GT38" s="508">
        <v>2.1001272804412388</v>
      </c>
      <c r="GV38" s="462" t="s">
        <v>666</v>
      </c>
      <c r="GW38" s="479">
        <v>100</v>
      </c>
      <c r="GY38" s="462" t="s">
        <v>107</v>
      </c>
      <c r="GZ38" s="526">
        <v>100</v>
      </c>
      <c r="HB38" s="535" t="s">
        <v>22</v>
      </c>
      <c r="HC38" s="383">
        <v>97.9</v>
      </c>
      <c r="HG38" s="462" t="s">
        <v>22</v>
      </c>
      <c r="HH38" s="383">
        <v>100</v>
      </c>
      <c r="HJ38" s="462" t="s">
        <v>41</v>
      </c>
      <c r="HK38" s="383">
        <v>100</v>
      </c>
      <c r="HM38" s="346" t="s">
        <v>191</v>
      </c>
      <c r="HN38" s="421">
        <v>0</v>
      </c>
      <c r="HP38" s="346" t="s">
        <v>146</v>
      </c>
      <c r="HQ38" s="486" t="s">
        <v>371</v>
      </c>
      <c r="HS38" s="535" t="s">
        <v>665</v>
      </c>
      <c r="HT38" s="383">
        <v>98.4</v>
      </c>
      <c r="HV38" s="346" t="s">
        <v>75</v>
      </c>
      <c r="HW38" s="508">
        <v>0.3</v>
      </c>
      <c r="HY38" s="346" t="s">
        <v>217</v>
      </c>
      <c r="HZ38" s="421">
        <v>0</v>
      </c>
      <c r="IB38" s="566" t="s">
        <v>14</v>
      </c>
      <c r="IC38" s="486" t="s">
        <v>371</v>
      </c>
      <c r="IE38" s="346" t="s">
        <v>143</v>
      </c>
      <c r="IF38" s="508">
        <v>0.3</v>
      </c>
      <c r="IH38" s="576" t="s">
        <v>106</v>
      </c>
      <c r="II38" s="610">
        <v>100</v>
      </c>
      <c r="IK38" s="576" t="s">
        <v>57</v>
      </c>
      <c r="IL38" s="596">
        <v>100</v>
      </c>
      <c r="IN38" s="621" t="s">
        <v>217</v>
      </c>
      <c r="IO38" s="635">
        <v>0</v>
      </c>
      <c r="IQ38" s="621" t="s">
        <v>5</v>
      </c>
      <c r="IR38" s="635" t="s">
        <v>371</v>
      </c>
      <c r="IT38" s="621" t="s">
        <v>268</v>
      </c>
      <c r="IU38" s="652">
        <v>97.8</v>
      </c>
      <c r="IW38" s="621" t="s">
        <v>189</v>
      </c>
      <c r="IX38" s="635">
        <v>0.2</v>
      </c>
      <c r="IZ38" s="576" t="s">
        <v>5</v>
      </c>
      <c r="JA38" s="610">
        <v>100</v>
      </c>
      <c r="JC38" s="664" t="s">
        <v>260</v>
      </c>
      <c r="JD38" s="596">
        <v>100</v>
      </c>
      <c r="JF38" s="621" t="s">
        <v>242</v>
      </c>
      <c r="JG38" s="596">
        <v>0</v>
      </c>
      <c r="JI38" s="621" t="s">
        <v>5</v>
      </c>
      <c r="JJ38" s="596" t="s">
        <v>371</v>
      </c>
      <c r="JL38" s="621" t="s">
        <v>146</v>
      </c>
      <c r="JM38" s="596">
        <v>98.2</v>
      </c>
      <c r="JO38" s="621" t="s">
        <v>294</v>
      </c>
      <c r="JP38" s="596">
        <v>0.2</v>
      </c>
      <c r="JR38" s="576" t="s">
        <v>219</v>
      </c>
      <c r="JS38" s="610">
        <v>100</v>
      </c>
      <c r="JU38" s="664" t="s">
        <v>379</v>
      </c>
      <c r="JV38" s="610">
        <v>100</v>
      </c>
      <c r="JX38" s="621" t="s">
        <v>213</v>
      </c>
      <c r="JY38" s="596">
        <v>0</v>
      </c>
      <c r="KA38" s="621" t="s">
        <v>35</v>
      </c>
      <c r="KB38" s="596">
        <v>0</v>
      </c>
      <c r="KD38" s="621" t="s">
        <v>108</v>
      </c>
      <c r="KE38" s="596">
        <v>97.8</v>
      </c>
      <c r="KG38" s="621" t="s">
        <v>155</v>
      </c>
      <c r="KH38" s="596">
        <v>0.2</v>
      </c>
      <c r="KJ38" s="576" t="s">
        <v>219</v>
      </c>
      <c r="KK38" s="610">
        <v>100</v>
      </c>
      <c r="KM38" s="664" t="s">
        <v>379</v>
      </c>
      <c r="KN38" s="610">
        <v>100</v>
      </c>
      <c r="KP38" s="621" t="s">
        <v>202</v>
      </c>
      <c r="KQ38" s="596">
        <v>0</v>
      </c>
      <c r="KS38" s="621" t="s">
        <v>297</v>
      </c>
      <c r="KT38" s="596">
        <v>0</v>
      </c>
      <c r="KV38" s="621" t="s">
        <v>19</v>
      </c>
      <c r="KW38" s="596">
        <v>97.9</v>
      </c>
      <c r="KY38" s="621" t="s">
        <v>374</v>
      </c>
      <c r="KZ38" s="596">
        <v>0.2</v>
      </c>
      <c r="LB38" s="576" t="s">
        <v>219</v>
      </c>
      <c r="LC38" s="610">
        <v>100</v>
      </c>
      <c r="LE38" s="664" t="s">
        <v>342</v>
      </c>
      <c r="LF38" s="610">
        <v>100</v>
      </c>
      <c r="LH38" s="621" t="s">
        <v>382</v>
      </c>
      <c r="LI38" s="596">
        <v>98.3</v>
      </c>
    </row>
    <row r="39" spans="1:321" ht="72" x14ac:dyDescent="0.3">
      <c r="A39" s="8" t="s">
        <v>34</v>
      </c>
      <c r="B39" s="15">
        <v>94.444444444444443</v>
      </c>
      <c r="D39" s="20" t="s">
        <v>339</v>
      </c>
      <c r="E39" s="15" t="s">
        <v>371</v>
      </c>
      <c r="G39" s="29" t="s">
        <v>6</v>
      </c>
      <c r="H39" s="32">
        <v>0</v>
      </c>
      <c r="J39" s="37" t="s">
        <v>190</v>
      </c>
      <c r="K39" s="42" t="s">
        <v>371</v>
      </c>
      <c r="M39" s="11" t="s">
        <v>122</v>
      </c>
      <c r="N39" s="15">
        <v>91.995947315096245</v>
      </c>
      <c r="P39" s="29" t="s">
        <v>136</v>
      </c>
      <c r="Q39" s="79">
        <v>0.45180722891566261</v>
      </c>
      <c r="S39" s="8" t="s">
        <v>33</v>
      </c>
      <c r="T39" s="15">
        <v>95</v>
      </c>
      <c r="U39" s="101"/>
      <c r="V39" s="20" t="s">
        <v>310</v>
      </c>
      <c r="W39" s="15" t="s">
        <v>371</v>
      </c>
      <c r="Y39" s="45" t="s">
        <v>95</v>
      </c>
      <c r="Z39" s="15">
        <v>92.5</v>
      </c>
      <c r="AC39" s="109" t="s">
        <v>57</v>
      </c>
      <c r="AD39" s="123">
        <v>94.7</v>
      </c>
      <c r="AF39" s="149" t="s">
        <v>41</v>
      </c>
      <c r="AG39" s="137">
        <v>95.1</v>
      </c>
      <c r="AI39" s="110" t="s">
        <v>291</v>
      </c>
      <c r="AJ39" s="137" t="s">
        <v>371</v>
      </c>
      <c r="AL39" s="109" t="s">
        <v>64</v>
      </c>
      <c r="AM39" s="146" t="s">
        <v>371</v>
      </c>
      <c r="AO39" s="109" t="s">
        <v>100</v>
      </c>
      <c r="AP39" s="146">
        <v>93.2</v>
      </c>
      <c r="AS39" s="149" t="s">
        <v>49</v>
      </c>
      <c r="AT39" s="137">
        <v>93.8</v>
      </c>
      <c r="AX39" s="149" t="s">
        <v>278</v>
      </c>
      <c r="AY39" s="191">
        <v>96.2</v>
      </c>
      <c r="BA39" s="149" t="s">
        <v>14</v>
      </c>
      <c r="BB39" s="207" t="s">
        <v>371</v>
      </c>
      <c r="BD39" s="149" t="s">
        <v>298</v>
      </c>
      <c r="BE39" s="191">
        <v>93.9</v>
      </c>
      <c r="BG39" s="149" t="s">
        <v>116</v>
      </c>
      <c r="BH39" s="209">
        <v>94.5</v>
      </c>
      <c r="BJ39" s="180" t="s">
        <v>28</v>
      </c>
      <c r="BK39" s="234">
        <v>96.8</v>
      </c>
      <c r="BM39" s="149" t="s">
        <v>62</v>
      </c>
      <c r="BN39" s="239" t="s">
        <v>371</v>
      </c>
      <c r="BP39" s="149" t="s">
        <v>28</v>
      </c>
      <c r="BQ39" s="233">
        <v>97.7</v>
      </c>
      <c r="BS39" s="149" t="s">
        <v>14</v>
      </c>
      <c r="BT39" s="233" t="s">
        <v>371</v>
      </c>
      <c r="BV39" s="29" t="s">
        <v>382</v>
      </c>
      <c r="BW39" s="263">
        <v>0</v>
      </c>
      <c r="BY39" s="29" t="s">
        <v>62</v>
      </c>
      <c r="BZ39" s="263" t="s">
        <v>371</v>
      </c>
      <c r="CB39" s="149" t="s">
        <v>76</v>
      </c>
      <c r="CC39" s="209">
        <v>95.2</v>
      </c>
      <c r="CE39" s="29" t="s">
        <v>244</v>
      </c>
      <c r="CF39" s="281">
        <v>0.34989503149055284</v>
      </c>
      <c r="CI39" s="109" t="s">
        <v>64</v>
      </c>
      <c r="CJ39" s="295">
        <v>97.8</v>
      </c>
      <c r="CL39" s="109" t="s">
        <v>14</v>
      </c>
      <c r="CM39" s="303" t="s">
        <v>371</v>
      </c>
      <c r="CO39" s="109" t="s">
        <v>294</v>
      </c>
      <c r="CP39" s="191">
        <v>96</v>
      </c>
      <c r="CS39" s="149" t="s">
        <v>337</v>
      </c>
      <c r="CT39" s="331">
        <v>98.3</v>
      </c>
      <c r="CW39" s="109" t="s">
        <v>108</v>
      </c>
      <c r="CX39" s="331" t="s">
        <v>371</v>
      </c>
      <c r="DB39" s="253" t="s">
        <v>282</v>
      </c>
      <c r="DC39" s="263">
        <v>0</v>
      </c>
      <c r="DI39" s="253" t="s">
        <v>291</v>
      </c>
      <c r="DJ39" s="263" t="s">
        <v>371</v>
      </c>
      <c r="DP39" s="149" t="s">
        <v>213</v>
      </c>
      <c r="DQ39" s="331">
        <v>96.8</v>
      </c>
      <c r="DV39" s="253" t="s">
        <v>141</v>
      </c>
      <c r="DW39" s="281">
        <v>0.32989690721649484</v>
      </c>
      <c r="EA39" s="346" t="s">
        <v>129</v>
      </c>
      <c r="EB39" s="353">
        <v>98.5</v>
      </c>
      <c r="EE39" s="355" t="s">
        <v>5</v>
      </c>
      <c r="EF39" s="358" t="s">
        <v>371</v>
      </c>
      <c r="EI39" s="346" t="s">
        <v>309</v>
      </c>
      <c r="EJ39" s="362">
        <v>0</v>
      </c>
      <c r="EM39" s="250" t="s">
        <v>62</v>
      </c>
      <c r="EN39" s="364" t="s">
        <v>371</v>
      </c>
      <c r="EQ39" s="346" t="s">
        <v>141</v>
      </c>
      <c r="ER39" s="303">
        <v>97</v>
      </c>
      <c r="EU39" s="346" t="s">
        <v>237</v>
      </c>
      <c r="EV39" s="378">
        <v>0.33003300330033003</v>
      </c>
      <c r="FA39" s="346" t="s">
        <v>98</v>
      </c>
      <c r="FB39" s="383">
        <v>98.648648648648646</v>
      </c>
      <c r="FD39" s="355" t="s">
        <v>146</v>
      </c>
      <c r="FE39" s="390" t="s">
        <v>371</v>
      </c>
      <c r="FG39" s="346" t="s">
        <v>199</v>
      </c>
      <c r="FH39" s="381">
        <v>97.2</v>
      </c>
      <c r="FK39" s="346" t="s">
        <v>163</v>
      </c>
      <c r="FL39" s="410">
        <v>100</v>
      </c>
      <c r="FN39" s="355" t="s">
        <v>64</v>
      </c>
      <c r="FO39" s="419" t="s">
        <v>371</v>
      </c>
      <c r="FQ39" s="355" t="s">
        <v>289</v>
      </c>
      <c r="FR39" s="421">
        <v>0</v>
      </c>
      <c r="FT39" s="361" t="s">
        <v>62</v>
      </c>
      <c r="FU39" s="425" t="s">
        <v>371</v>
      </c>
      <c r="FW39" s="346" t="s">
        <v>122</v>
      </c>
      <c r="FX39" s="410">
        <v>97.6</v>
      </c>
      <c r="FZ39" s="346" t="s">
        <v>8</v>
      </c>
      <c r="GA39" s="437">
        <v>0.4</v>
      </c>
      <c r="GD39" s="462" t="s">
        <v>19</v>
      </c>
      <c r="GE39" s="448">
        <v>100</v>
      </c>
      <c r="GG39" s="462" t="s">
        <v>49</v>
      </c>
      <c r="GH39" s="479">
        <v>100</v>
      </c>
      <c r="GJ39" s="346" t="s">
        <v>289</v>
      </c>
      <c r="GK39" s="421">
        <v>0</v>
      </c>
      <c r="GM39" s="346" t="s">
        <v>291</v>
      </c>
      <c r="GN39" s="484" t="s">
        <v>371</v>
      </c>
      <c r="GP39" s="462" t="s">
        <v>317</v>
      </c>
      <c r="GQ39" s="503">
        <v>97.6</v>
      </c>
      <c r="GS39" s="346" t="s">
        <v>229</v>
      </c>
      <c r="GT39" s="508">
        <v>1.8031189083820662</v>
      </c>
      <c r="GV39" s="462" t="s">
        <v>329</v>
      </c>
      <c r="GW39" s="479">
        <v>100</v>
      </c>
      <c r="GY39" s="462" t="s">
        <v>215</v>
      </c>
      <c r="GZ39" s="526">
        <v>100</v>
      </c>
      <c r="HB39" s="535" t="s">
        <v>317</v>
      </c>
      <c r="HC39" s="383">
        <v>97.8</v>
      </c>
      <c r="HG39" s="462" t="s">
        <v>99</v>
      </c>
      <c r="HH39" s="383">
        <v>100</v>
      </c>
      <c r="HJ39" s="462" t="s">
        <v>11</v>
      </c>
      <c r="HK39" s="383">
        <v>100</v>
      </c>
      <c r="HM39" s="356" t="s">
        <v>645</v>
      </c>
      <c r="HN39" s="384">
        <v>0</v>
      </c>
      <c r="HP39" s="346" t="s">
        <v>62</v>
      </c>
      <c r="HQ39" s="486" t="s">
        <v>371</v>
      </c>
      <c r="HS39" s="535" t="s">
        <v>298</v>
      </c>
      <c r="HT39" s="383">
        <v>98.1</v>
      </c>
      <c r="HV39" s="346" t="s">
        <v>284</v>
      </c>
      <c r="HW39" s="508">
        <v>0.4</v>
      </c>
      <c r="HY39" s="346" t="s">
        <v>54</v>
      </c>
      <c r="HZ39" s="421">
        <v>0</v>
      </c>
      <c r="IB39" s="566" t="s">
        <v>146</v>
      </c>
      <c r="IC39" s="486" t="s">
        <v>371</v>
      </c>
      <c r="IE39" s="346" t="s">
        <v>185</v>
      </c>
      <c r="IF39" s="508">
        <v>0.3</v>
      </c>
      <c r="IH39" s="576" t="s">
        <v>90</v>
      </c>
      <c r="II39" s="610">
        <v>100</v>
      </c>
      <c r="IK39" s="576" t="s">
        <v>197</v>
      </c>
      <c r="IL39" s="596">
        <v>100</v>
      </c>
      <c r="IN39" s="621" t="s">
        <v>174</v>
      </c>
      <c r="IO39" s="635">
        <v>0</v>
      </c>
      <c r="IQ39" s="621" t="s">
        <v>108</v>
      </c>
      <c r="IR39" s="635" t="s">
        <v>371</v>
      </c>
      <c r="IT39" s="621" t="s">
        <v>320</v>
      </c>
      <c r="IU39" s="652">
        <v>97.7</v>
      </c>
      <c r="IW39" s="621" t="s">
        <v>294</v>
      </c>
      <c r="IX39" s="635">
        <v>0.2</v>
      </c>
      <c r="IZ39" s="576" t="s">
        <v>64</v>
      </c>
      <c r="JA39" s="610">
        <v>100</v>
      </c>
      <c r="JC39" s="664" t="s">
        <v>263</v>
      </c>
      <c r="JD39" s="596">
        <v>100</v>
      </c>
      <c r="JF39" s="621" t="s">
        <v>46</v>
      </c>
      <c r="JG39" s="596">
        <v>0</v>
      </c>
      <c r="JI39" s="621" t="s">
        <v>108</v>
      </c>
      <c r="JJ39" s="596" t="s">
        <v>371</v>
      </c>
      <c r="JL39" s="621" t="s">
        <v>160</v>
      </c>
      <c r="JM39" s="596">
        <v>98</v>
      </c>
      <c r="JO39" s="621" t="s">
        <v>8</v>
      </c>
      <c r="JP39" s="596">
        <v>0.3</v>
      </c>
      <c r="JR39" s="576" t="s">
        <v>64</v>
      </c>
      <c r="JS39" s="610">
        <v>100</v>
      </c>
      <c r="JU39" s="664" t="s">
        <v>342</v>
      </c>
      <c r="JV39" s="610">
        <v>100</v>
      </c>
      <c r="JX39" s="621" t="s">
        <v>123</v>
      </c>
      <c r="JY39" s="596">
        <v>0</v>
      </c>
      <c r="KA39" s="621" t="s">
        <v>33</v>
      </c>
      <c r="KB39" s="596">
        <v>0</v>
      </c>
      <c r="KD39" s="621" t="s">
        <v>169</v>
      </c>
      <c r="KE39" s="596">
        <v>97.5</v>
      </c>
      <c r="KG39" s="621" t="s">
        <v>373</v>
      </c>
      <c r="KH39" s="596">
        <v>0.2</v>
      </c>
      <c r="KJ39" s="576" t="s">
        <v>64</v>
      </c>
      <c r="KK39" s="610">
        <v>100</v>
      </c>
      <c r="KM39" s="664" t="s">
        <v>342</v>
      </c>
      <c r="KN39" s="610">
        <v>100</v>
      </c>
      <c r="KP39" s="621" t="s">
        <v>113</v>
      </c>
      <c r="KQ39" s="596">
        <v>0</v>
      </c>
      <c r="KS39" s="621" t="s">
        <v>279</v>
      </c>
      <c r="KT39" s="596">
        <v>0</v>
      </c>
      <c r="KV39" s="621" t="s">
        <v>76</v>
      </c>
      <c r="KW39" s="596">
        <v>97.8</v>
      </c>
      <c r="KY39" s="621" t="s">
        <v>145</v>
      </c>
      <c r="KZ39" s="596">
        <v>0.2</v>
      </c>
      <c r="LB39" s="576" t="s">
        <v>31</v>
      </c>
      <c r="LC39" s="610">
        <v>100</v>
      </c>
      <c r="LE39" s="664" t="s">
        <v>432</v>
      </c>
      <c r="LF39" s="610">
        <v>100</v>
      </c>
      <c r="LH39" s="621" t="s">
        <v>229</v>
      </c>
      <c r="LI39" s="596">
        <v>98</v>
      </c>
    </row>
    <row r="40" spans="1:321" ht="88.2" x14ac:dyDescent="0.3">
      <c r="A40" s="8" t="s">
        <v>338</v>
      </c>
      <c r="B40" s="15">
        <v>94.339622641509436</v>
      </c>
      <c r="D40" s="20" t="s">
        <v>190</v>
      </c>
      <c r="E40" s="15" t="s">
        <v>371</v>
      </c>
      <c r="G40" s="29" t="s">
        <v>281</v>
      </c>
      <c r="H40" s="32">
        <v>0</v>
      </c>
      <c r="J40" s="37" t="s">
        <v>103</v>
      </c>
      <c r="K40" s="42" t="s">
        <v>371</v>
      </c>
      <c r="M40" s="11" t="s">
        <v>186</v>
      </c>
      <c r="N40" s="15">
        <v>91.835724888668977</v>
      </c>
      <c r="P40" s="29" t="s">
        <v>189</v>
      </c>
      <c r="Q40" s="79">
        <v>0.45918367346938782</v>
      </c>
      <c r="S40" s="8" t="s">
        <v>36</v>
      </c>
      <c r="T40" s="15">
        <v>94.936708860759495</v>
      </c>
      <c r="U40" s="101"/>
      <c r="V40" s="20" t="s">
        <v>187</v>
      </c>
      <c r="W40" s="15" t="s">
        <v>371</v>
      </c>
      <c r="Y40" s="11" t="s">
        <v>411</v>
      </c>
      <c r="Z40" s="15">
        <v>92.3</v>
      </c>
      <c r="AC40" s="109" t="s">
        <v>76</v>
      </c>
      <c r="AD40" s="123">
        <v>94.5</v>
      </c>
      <c r="AF40" s="149" t="s">
        <v>76</v>
      </c>
      <c r="AG40" s="137">
        <v>94.9</v>
      </c>
      <c r="AI40" s="110" t="s">
        <v>70</v>
      </c>
      <c r="AJ40" s="137" t="s">
        <v>371</v>
      </c>
      <c r="AL40" s="109" t="s">
        <v>14</v>
      </c>
      <c r="AM40" s="146" t="s">
        <v>371</v>
      </c>
      <c r="AO40" s="109" t="s">
        <v>376</v>
      </c>
      <c r="AP40" s="146">
        <v>93.2</v>
      </c>
      <c r="AS40" s="149" t="s">
        <v>17</v>
      </c>
      <c r="AT40" s="137">
        <v>93.7</v>
      </c>
      <c r="AX40" s="110" t="s">
        <v>443</v>
      </c>
      <c r="AY40" s="168">
        <v>95.8</v>
      </c>
      <c r="BA40" s="149" t="s">
        <v>146</v>
      </c>
      <c r="BB40" s="207" t="s">
        <v>371</v>
      </c>
      <c r="BD40" s="149" t="s">
        <v>222</v>
      </c>
      <c r="BE40" s="191">
        <v>93.9</v>
      </c>
      <c r="BG40" s="149" t="s">
        <v>382</v>
      </c>
      <c r="BH40" s="209">
        <v>94.3</v>
      </c>
      <c r="BJ40" s="149" t="s">
        <v>83</v>
      </c>
      <c r="BK40" s="233">
        <v>96.8</v>
      </c>
      <c r="BM40" s="149" t="s">
        <v>291</v>
      </c>
      <c r="BN40" s="239" t="s">
        <v>371</v>
      </c>
      <c r="BP40" s="149" t="s">
        <v>23</v>
      </c>
      <c r="BQ40" s="233">
        <v>97.6</v>
      </c>
      <c r="BS40" s="149" t="s">
        <v>146</v>
      </c>
      <c r="BT40" s="233" t="s">
        <v>371</v>
      </c>
      <c r="BV40" s="29" t="s">
        <v>30</v>
      </c>
      <c r="BW40" s="263">
        <v>0</v>
      </c>
      <c r="BY40" s="29" t="s">
        <v>291</v>
      </c>
      <c r="BZ40" s="263" t="s">
        <v>371</v>
      </c>
      <c r="CB40" s="149" t="s">
        <v>376</v>
      </c>
      <c r="CC40" s="209">
        <v>95.1</v>
      </c>
      <c r="CE40" s="29" t="s">
        <v>227</v>
      </c>
      <c r="CF40" s="281">
        <v>0.36036036036036034</v>
      </c>
      <c r="CI40" s="109" t="s">
        <v>122</v>
      </c>
      <c r="CJ40" s="295">
        <v>97.8</v>
      </c>
      <c r="CL40" s="109" t="s">
        <v>146</v>
      </c>
      <c r="CM40" s="303" t="s">
        <v>371</v>
      </c>
      <c r="CO40" s="109" t="s">
        <v>337</v>
      </c>
      <c r="CP40" s="191">
        <v>95.9</v>
      </c>
      <c r="CS40" s="149" t="s">
        <v>211</v>
      </c>
      <c r="CT40" s="331">
        <v>98.2</v>
      </c>
      <c r="CW40" s="109" t="s">
        <v>64</v>
      </c>
      <c r="CX40" s="334" t="s">
        <v>371</v>
      </c>
      <c r="DB40" s="253" t="s">
        <v>175</v>
      </c>
      <c r="DC40" s="263">
        <v>0</v>
      </c>
      <c r="DI40" s="252" t="s">
        <v>528</v>
      </c>
      <c r="DJ40" s="318" t="s">
        <v>371</v>
      </c>
      <c r="DP40" s="149" t="s">
        <v>318</v>
      </c>
      <c r="DQ40" s="331">
        <v>96.8</v>
      </c>
      <c r="DV40" s="253" t="s">
        <v>263</v>
      </c>
      <c r="DW40" s="281">
        <v>0.33482142857142855</v>
      </c>
      <c r="EA40" s="346" t="s">
        <v>163</v>
      </c>
      <c r="EB40" s="353">
        <v>98.5</v>
      </c>
      <c r="EE40" s="355" t="s">
        <v>108</v>
      </c>
      <c r="EF40" s="358" t="s">
        <v>371</v>
      </c>
      <c r="EI40" s="346" t="s">
        <v>219</v>
      </c>
      <c r="EJ40" s="362">
        <v>0</v>
      </c>
      <c r="EM40" s="250" t="s">
        <v>291</v>
      </c>
      <c r="EN40" s="364" t="s">
        <v>371</v>
      </c>
      <c r="EQ40" s="346" t="s">
        <v>382</v>
      </c>
      <c r="ER40" s="303">
        <v>96.9</v>
      </c>
      <c r="EU40" s="346" t="s">
        <v>263</v>
      </c>
      <c r="EV40" s="378">
        <v>0.33296337402885678</v>
      </c>
      <c r="FA40" s="346" t="s">
        <v>17</v>
      </c>
      <c r="FB40" s="383">
        <v>98.461538461538467</v>
      </c>
      <c r="FD40" s="355" t="s">
        <v>62</v>
      </c>
      <c r="FE40" s="390" t="s">
        <v>371</v>
      </c>
      <c r="FG40" s="346" t="s">
        <v>28</v>
      </c>
      <c r="FH40" s="381">
        <v>97.2</v>
      </c>
      <c r="FK40" s="346" t="s">
        <v>171</v>
      </c>
      <c r="FL40" s="410">
        <v>99</v>
      </c>
      <c r="FN40" s="355" t="s">
        <v>14</v>
      </c>
      <c r="FO40" s="418" t="s">
        <v>371</v>
      </c>
      <c r="FQ40" s="355" t="s">
        <v>6</v>
      </c>
      <c r="FR40" s="421">
        <v>0</v>
      </c>
      <c r="FT40" s="361" t="s">
        <v>291</v>
      </c>
      <c r="FU40" s="425" t="s">
        <v>371</v>
      </c>
      <c r="FW40" s="346" t="s">
        <v>76</v>
      </c>
      <c r="FX40" s="410">
        <v>97.6</v>
      </c>
      <c r="FZ40" s="346" t="s">
        <v>244</v>
      </c>
      <c r="GA40" s="437">
        <v>0.4</v>
      </c>
      <c r="GD40" s="462" t="s">
        <v>329</v>
      </c>
      <c r="GE40" s="448">
        <v>100</v>
      </c>
      <c r="GG40" s="462" t="s">
        <v>50</v>
      </c>
      <c r="GH40" s="479">
        <v>100</v>
      </c>
      <c r="GJ40" s="346" t="s">
        <v>6</v>
      </c>
      <c r="GK40" s="421">
        <v>0</v>
      </c>
      <c r="GM40" s="356" t="s">
        <v>628</v>
      </c>
      <c r="GN40" s="488" t="s">
        <v>371</v>
      </c>
      <c r="GP40" s="462" t="s">
        <v>22</v>
      </c>
      <c r="GQ40" s="503">
        <v>97.6</v>
      </c>
      <c r="GS40" s="346" t="s">
        <v>264</v>
      </c>
      <c r="GT40" s="508">
        <v>2.6872356307539187</v>
      </c>
      <c r="GV40" s="462" t="s">
        <v>172</v>
      </c>
      <c r="GW40" s="479">
        <v>100</v>
      </c>
      <c r="GY40" s="462" t="s">
        <v>256</v>
      </c>
      <c r="GZ40" s="526">
        <v>100</v>
      </c>
      <c r="HB40" s="535" t="s">
        <v>13</v>
      </c>
      <c r="HC40" s="383">
        <v>97.8</v>
      </c>
      <c r="HG40" s="462" t="s">
        <v>666</v>
      </c>
      <c r="HH40" s="383">
        <v>100</v>
      </c>
      <c r="HJ40" s="462" t="s">
        <v>50</v>
      </c>
      <c r="HK40" s="543">
        <v>100</v>
      </c>
      <c r="HM40" s="346" t="s">
        <v>138</v>
      </c>
      <c r="HN40" s="421">
        <v>0</v>
      </c>
      <c r="HP40" s="346" t="s">
        <v>40</v>
      </c>
      <c r="HQ40" s="486" t="s">
        <v>371</v>
      </c>
      <c r="HS40" s="535" t="s">
        <v>662</v>
      </c>
      <c r="HT40" s="383">
        <v>97.8</v>
      </c>
      <c r="HV40" s="346" t="s">
        <v>134</v>
      </c>
      <c r="HW40" s="508">
        <v>0.3</v>
      </c>
      <c r="HY40" s="346" t="s">
        <v>174</v>
      </c>
      <c r="HZ40" s="421">
        <v>0</v>
      </c>
      <c r="IB40" s="566" t="s">
        <v>62</v>
      </c>
      <c r="IC40" s="486" t="s">
        <v>371</v>
      </c>
      <c r="IE40" s="346" t="s">
        <v>117</v>
      </c>
      <c r="IF40" s="508">
        <v>0.3</v>
      </c>
      <c r="IH40" s="576" t="s">
        <v>257</v>
      </c>
      <c r="II40" s="610">
        <v>100</v>
      </c>
      <c r="IK40" s="576" t="s">
        <v>744</v>
      </c>
      <c r="IL40" s="596">
        <v>100</v>
      </c>
      <c r="IN40" s="621" t="s">
        <v>115</v>
      </c>
      <c r="IO40" s="635">
        <v>0</v>
      </c>
      <c r="IQ40" s="621" t="s">
        <v>64</v>
      </c>
      <c r="IR40" s="635" t="s">
        <v>371</v>
      </c>
      <c r="IT40" s="621" t="s">
        <v>317</v>
      </c>
      <c r="IU40" s="652">
        <v>97.7</v>
      </c>
      <c r="IW40" s="621" t="s">
        <v>337</v>
      </c>
      <c r="IX40" s="635">
        <v>0.3</v>
      </c>
      <c r="IZ40" s="576" t="s">
        <v>122</v>
      </c>
      <c r="JA40" s="610">
        <v>100</v>
      </c>
      <c r="JC40" s="664" t="s">
        <v>776</v>
      </c>
      <c r="JD40" s="596">
        <v>100</v>
      </c>
      <c r="JF40" s="621" t="s">
        <v>115</v>
      </c>
      <c r="JG40" s="596">
        <v>0</v>
      </c>
      <c r="JI40" s="621" t="s">
        <v>64</v>
      </c>
      <c r="JJ40" s="596" t="s">
        <v>371</v>
      </c>
      <c r="JL40" s="621" t="s">
        <v>268</v>
      </c>
      <c r="JM40" s="596">
        <v>97.8</v>
      </c>
      <c r="JO40" s="621" t="s">
        <v>373</v>
      </c>
      <c r="JP40" s="596">
        <v>0.3</v>
      </c>
      <c r="JR40" s="576" t="s">
        <v>55</v>
      </c>
      <c r="JS40" s="610">
        <v>100</v>
      </c>
      <c r="JU40" s="664" t="s">
        <v>432</v>
      </c>
      <c r="JV40" s="610">
        <v>100</v>
      </c>
      <c r="JX40" s="621" t="s">
        <v>193</v>
      </c>
      <c r="JY40" s="596">
        <v>0</v>
      </c>
      <c r="KA40" s="621" t="s">
        <v>367</v>
      </c>
      <c r="KB40" s="596">
        <v>0</v>
      </c>
      <c r="KD40" s="621" t="s">
        <v>83</v>
      </c>
      <c r="KE40" s="596">
        <v>97.4</v>
      </c>
      <c r="KG40" s="621" t="s">
        <v>85</v>
      </c>
      <c r="KH40" s="596">
        <v>0.2</v>
      </c>
      <c r="KJ40" s="576" t="s">
        <v>62</v>
      </c>
      <c r="KK40" s="610">
        <v>100</v>
      </c>
      <c r="KM40" s="664" t="s">
        <v>432</v>
      </c>
      <c r="KN40" s="610">
        <v>100</v>
      </c>
      <c r="KP40" s="621" t="s">
        <v>46</v>
      </c>
      <c r="KQ40" s="596">
        <v>0</v>
      </c>
      <c r="KS40" s="621" t="s">
        <v>354</v>
      </c>
      <c r="KT40" s="596">
        <v>0</v>
      </c>
      <c r="KV40" s="621" t="s">
        <v>381</v>
      </c>
      <c r="KW40" s="596">
        <v>97.7</v>
      </c>
      <c r="KY40" s="621" t="s">
        <v>52</v>
      </c>
      <c r="KZ40" s="596">
        <v>0.2</v>
      </c>
      <c r="LB40" s="710" t="s">
        <v>847</v>
      </c>
      <c r="LC40" s="711">
        <v>100</v>
      </c>
      <c r="LE40" s="664" t="s">
        <v>111</v>
      </c>
      <c r="LF40" s="610">
        <v>100</v>
      </c>
      <c r="LH40" s="621" t="s">
        <v>19</v>
      </c>
      <c r="LI40" s="596">
        <v>98</v>
      </c>
    </row>
    <row r="41" spans="1:321" ht="68.400000000000006" x14ac:dyDescent="0.3">
      <c r="A41" s="8" t="s">
        <v>35</v>
      </c>
      <c r="B41" s="15">
        <v>94.155844155844164</v>
      </c>
      <c r="D41" s="20" t="s">
        <v>68</v>
      </c>
      <c r="E41" s="15" t="s">
        <v>371</v>
      </c>
      <c r="G41" s="29" t="s">
        <v>30</v>
      </c>
      <c r="H41" s="32">
        <v>0</v>
      </c>
      <c r="J41" s="38" t="s">
        <v>68</v>
      </c>
      <c r="K41" s="42" t="s">
        <v>371</v>
      </c>
      <c r="M41" s="11" t="s">
        <v>236</v>
      </c>
      <c r="N41" s="15">
        <v>91.826086956521735</v>
      </c>
      <c r="P41" s="29" t="s">
        <v>19</v>
      </c>
      <c r="Q41" s="79">
        <v>0.46367851622874806</v>
      </c>
      <c r="S41" s="8" t="s">
        <v>25</v>
      </c>
      <c r="T41" s="15">
        <v>94.73684210526315</v>
      </c>
      <c r="U41" s="101"/>
      <c r="V41" s="20" t="s">
        <v>339</v>
      </c>
      <c r="W41" s="15" t="s">
        <v>371</v>
      </c>
      <c r="Y41" s="11" t="s">
        <v>186</v>
      </c>
      <c r="Z41" s="15">
        <v>92.2</v>
      </c>
      <c r="AC41" s="109" t="s">
        <v>33</v>
      </c>
      <c r="AD41" s="123">
        <v>94.4</v>
      </c>
      <c r="AF41" s="149" t="s">
        <v>60</v>
      </c>
      <c r="AG41" s="137">
        <v>94.9</v>
      </c>
      <c r="AI41" s="110" t="s">
        <v>310</v>
      </c>
      <c r="AJ41" s="137" t="s">
        <v>371</v>
      </c>
      <c r="AL41" s="109" t="s">
        <v>146</v>
      </c>
      <c r="AM41" s="146" t="s">
        <v>371</v>
      </c>
      <c r="AO41" s="109" t="s">
        <v>298</v>
      </c>
      <c r="AP41" s="146">
        <v>93.1</v>
      </c>
      <c r="AS41" s="149" t="s">
        <v>24</v>
      </c>
      <c r="AT41" s="137">
        <v>93.7</v>
      </c>
      <c r="AX41" s="149" t="s">
        <v>376</v>
      </c>
      <c r="AY41" s="191">
        <v>95.5</v>
      </c>
      <c r="BA41" s="149" t="s">
        <v>62</v>
      </c>
      <c r="BB41" s="207" t="s">
        <v>371</v>
      </c>
      <c r="BD41" s="149" t="s">
        <v>96</v>
      </c>
      <c r="BE41" s="191">
        <v>93.7</v>
      </c>
      <c r="BG41" s="149" t="s">
        <v>295</v>
      </c>
      <c r="BH41" s="209">
        <v>94</v>
      </c>
      <c r="BJ41" s="149" t="s">
        <v>122</v>
      </c>
      <c r="BK41" s="233">
        <v>96.7</v>
      </c>
      <c r="BM41" s="110" t="s">
        <v>70</v>
      </c>
      <c r="BN41" s="239" t="s">
        <v>371</v>
      </c>
      <c r="BP41" s="149" t="s">
        <v>15</v>
      </c>
      <c r="BQ41" s="233">
        <v>97.6</v>
      </c>
      <c r="BS41" s="149" t="s">
        <v>62</v>
      </c>
      <c r="BT41" s="233" t="s">
        <v>371</v>
      </c>
      <c r="BV41" s="29" t="s">
        <v>135</v>
      </c>
      <c r="BW41" s="263">
        <v>0</v>
      </c>
      <c r="BY41" s="252" t="s">
        <v>502</v>
      </c>
      <c r="BZ41" s="263" t="s">
        <v>371</v>
      </c>
      <c r="CB41" s="149" t="s">
        <v>15</v>
      </c>
      <c r="CC41" s="209">
        <v>95</v>
      </c>
      <c r="CE41" s="29" t="s">
        <v>107</v>
      </c>
      <c r="CF41" s="281">
        <v>0.36647935499633522</v>
      </c>
      <c r="CI41" s="109" t="s">
        <v>28</v>
      </c>
      <c r="CJ41" s="295">
        <v>97.7</v>
      </c>
      <c r="CL41" s="109" t="s">
        <v>62</v>
      </c>
      <c r="CM41" s="303" t="s">
        <v>371</v>
      </c>
      <c r="CO41" s="109" t="s">
        <v>206</v>
      </c>
      <c r="CP41" s="191">
        <v>95.9</v>
      </c>
      <c r="CS41" s="149" t="s">
        <v>75</v>
      </c>
      <c r="CT41" s="331">
        <v>98.1</v>
      </c>
      <c r="CW41" s="109" t="s">
        <v>14</v>
      </c>
      <c r="CX41" s="331" t="s">
        <v>371</v>
      </c>
      <c r="DB41" s="253" t="s">
        <v>61</v>
      </c>
      <c r="DC41" s="263">
        <v>0</v>
      </c>
      <c r="DI41" s="253" t="s">
        <v>310</v>
      </c>
      <c r="DJ41" s="263" t="s">
        <v>371</v>
      </c>
      <c r="DP41" s="149" t="s">
        <v>382</v>
      </c>
      <c r="DQ41" s="331">
        <v>96.8</v>
      </c>
      <c r="DV41" s="253" t="s">
        <v>145</v>
      </c>
      <c r="DW41" s="281">
        <v>0.33927056827820185</v>
      </c>
      <c r="EA41" s="346" t="s">
        <v>337</v>
      </c>
      <c r="EB41" s="353">
        <v>98.4</v>
      </c>
      <c r="EE41" s="355" t="s">
        <v>64</v>
      </c>
      <c r="EF41" s="359" t="s">
        <v>371</v>
      </c>
      <c r="EI41" s="346" t="s">
        <v>337</v>
      </c>
      <c r="EJ41" s="362">
        <v>0</v>
      </c>
      <c r="EM41" s="366" t="s">
        <v>528</v>
      </c>
      <c r="EN41" s="368" t="s">
        <v>371</v>
      </c>
      <c r="EQ41" s="346" t="s">
        <v>18</v>
      </c>
      <c r="ER41" s="303">
        <v>96.7</v>
      </c>
      <c r="EU41" s="346" t="s">
        <v>194</v>
      </c>
      <c r="EV41" s="378">
        <v>0.33444816053511706</v>
      </c>
      <c r="FA41" s="346" t="s">
        <v>141</v>
      </c>
      <c r="FB41" s="383">
        <v>98.4</v>
      </c>
      <c r="FD41" s="355" t="s">
        <v>40</v>
      </c>
      <c r="FE41" s="390" t="s">
        <v>371</v>
      </c>
      <c r="FG41" s="346" t="s">
        <v>141</v>
      </c>
      <c r="FH41" s="381">
        <v>97.1</v>
      </c>
      <c r="FK41" s="346" t="s">
        <v>140</v>
      </c>
      <c r="FL41" s="410">
        <v>98.8</v>
      </c>
      <c r="FN41" s="355" t="s">
        <v>146</v>
      </c>
      <c r="FO41" s="418" t="s">
        <v>371</v>
      </c>
      <c r="FQ41" s="355" t="s">
        <v>281</v>
      </c>
      <c r="FR41" s="421">
        <v>0</v>
      </c>
      <c r="FT41" s="366" t="s">
        <v>528</v>
      </c>
      <c r="FU41" s="426" t="s">
        <v>371</v>
      </c>
      <c r="FW41" s="346" t="s">
        <v>321</v>
      </c>
      <c r="FX41" s="410">
        <v>97.6</v>
      </c>
      <c r="FZ41" s="346" t="s">
        <v>113</v>
      </c>
      <c r="GA41" s="437">
        <v>0.4</v>
      </c>
      <c r="GD41" s="462" t="s">
        <v>7</v>
      </c>
      <c r="GE41" s="448">
        <v>100</v>
      </c>
      <c r="GG41" s="462" t="s">
        <v>107</v>
      </c>
      <c r="GH41" s="479">
        <v>100</v>
      </c>
      <c r="GJ41" s="346" t="s">
        <v>281</v>
      </c>
      <c r="GK41" s="421">
        <v>0</v>
      </c>
      <c r="GM41" s="346" t="s">
        <v>310</v>
      </c>
      <c r="GN41" s="484" t="s">
        <v>371</v>
      </c>
      <c r="GP41" s="462" t="s">
        <v>76</v>
      </c>
      <c r="GQ41" s="503">
        <v>97.6</v>
      </c>
      <c r="GS41" s="346" t="s">
        <v>240</v>
      </c>
      <c r="GT41" s="508">
        <v>1.1917429240263886</v>
      </c>
      <c r="GV41" s="462" t="s">
        <v>136</v>
      </c>
      <c r="GW41" s="479">
        <v>100</v>
      </c>
      <c r="GY41" s="462" t="s">
        <v>307</v>
      </c>
      <c r="GZ41" s="526">
        <v>100</v>
      </c>
      <c r="HB41" s="535" t="s">
        <v>199</v>
      </c>
      <c r="HC41" s="383">
        <v>97.8</v>
      </c>
      <c r="HG41" s="462" t="s">
        <v>172</v>
      </c>
      <c r="HH41" s="383">
        <v>100</v>
      </c>
      <c r="HJ41" s="462" t="s">
        <v>107</v>
      </c>
      <c r="HK41" s="383">
        <v>100</v>
      </c>
      <c r="HM41" s="346" t="s">
        <v>56</v>
      </c>
      <c r="HN41" s="421">
        <v>0</v>
      </c>
      <c r="HP41" s="346" t="s">
        <v>291</v>
      </c>
      <c r="HQ41" s="486" t="s">
        <v>371</v>
      </c>
      <c r="HS41" s="535" t="s">
        <v>13</v>
      </c>
      <c r="HT41" s="383">
        <v>97.6</v>
      </c>
      <c r="HV41" s="346" t="s">
        <v>176</v>
      </c>
      <c r="HW41" s="508">
        <v>0.6</v>
      </c>
      <c r="HY41" s="346" t="s">
        <v>231</v>
      </c>
      <c r="HZ41" s="421">
        <v>0</v>
      </c>
      <c r="IB41" s="566" t="s">
        <v>40</v>
      </c>
      <c r="IC41" s="486" t="s">
        <v>371</v>
      </c>
      <c r="IE41" s="346" t="s">
        <v>276</v>
      </c>
      <c r="IF41" s="508">
        <v>0.3</v>
      </c>
      <c r="IH41" s="576" t="s">
        <v>20</v>
      </c>
      <c r="II41" s="610">
        <v>100</v>
      </c>
      <c r="IK41" s="576" t="s">
        <v>177</v>
      </c>
      <c r="IL41" s="596">
        <v>100</v>
      </c>
      <c r="IN41" s="621" t="s">
        <v>255</v>
      </c>
      <c r="IO41" s="635">
        <v>0</v>
      </c>
      <c r="IQ41" s="621" t="s">
        <v>432</v>
      </c>
      <c r="IR41" s="635" t="s">
        <v>371</v>
      </c>
      <c r="IT41" s="621" t="s">
        <v>223</v>
      </c>
      <c r="IU41" s="652">
        <v>97.7</v>
      </c>
      <c r="IW41" s="621" t="s">
        <v>156</v>
      </c>
      <c r="IX41" s="635">
        <v>0.3</v>
      </c>
      <c r="IZ41" s="576" t="s">
        <v>55</v>
      </c>
      <c r="JA41" s="610">
        <v>100</v>
      </c>
      <c r="JC41" s="664" t="s">
        <v>169</v>
      </c>
      <c r="JD41" s="596">
        <v>100</v>
      </c>
      <c r="JF41" s="621" t="s">
        <v>255</v>
      </c>
      <c r="JG41" s="596">
        <v>0</v>
      </c>
      <c r="JI41" s="621" t="s">
        <v>432</v>
      </c>
      <c r="JJ41" s="596" t="s">
        <v>371</v>
      </c>
      <c r="JL41" s="621" t="s">
        <v>26</v>
      </c>
      <c r="JM41" s="596">
        <v>97.6</v>
      </c>
      <c r="JO41" s="621" t="s">
        <v>255</v>
      </c>
      <c r="JP41" s="596">
        <v>0.3</v>
      </c>
      <c r="JR41" s="576" t="s">
        <v>68</v>
      </c>
      <c r="JS41" s="610">
        <v>100</v>
      </c>
      <c r="JU41" s="664" t="s">
        <v>33</v>
      </c>
      <c r="JV41" s="610">
        <v>100</v>
      </c>
      <c r="JX41" s="621" t="s">
        <v>318</v>
      </c>
      <c r="JY41" s="596">
        <v>0</v>
      </c>
      <c r="KA41" s="621" t="s">
        <v>350</v>
      </c>
      <c r="KB41" s="596">
        <v>0</v>
      </c>
      <c r="KD41" s="621" t="s">
        <v>382</v>
      </c>
      <c r="KE41" s="596">
        <v>97.4</v>
      </c>
      <c r="KG41" s="621" t="s">
        <v>138</v>
      </c>
      <c r="KH41" s="596">
        <v>0.2</v>
      </c>
      <c r="KJ41" s="576" t="s">
        <v>31</v>
      </c>
      <c r="KK41" s="610">
        <v>100</v>
      </c>
      <c r="KM41" s="664" t="s">
        <v>111</v>
      </c>
      <c r="KN41" s="610">
        <v>100</v>
      </c>
      <c r="KP41" s="621" t="s">
        <v>83</v>
      </c>
      <c r="KQ41" s="596">
        <v>0</v>
      </c>
      <c r="KS41" s="622" t="s">
        <v>696</v>
      </c>
      <c r="KT41" s="598">
        <v>0</v>
      </c>
      <c r="KV41" s="621" t="s">
        <v>7</v>
      </c>
      <c r="KW41" s="596">
        <v>97.7</v>
      </c>
      <c r="KY41" s="621" t="s">
        <v>112</v>
      </c>
      <c r="KZ41" s="596">
        <v>0.2</v>
      </c>
      <c r="LB41" s="576" t="s">
        <v>68</v>
      </c>
      <c r="LC41" s="610">
        <v>100</v>
      </c>
      <c r="LE41" s="664" t="s">
        <v>175</v>
      </c>
      <c r="LF41" s="610">
        <v>100</v>
      </c>
      <c r="LH41" s="621" t="s">
        <v>108</v>
      </c>
      <c r="LI41" s="596">
        <v>97.7</v>
      </c>
    </row>
    <row r="42" spans="1:321" ht="57.6" x14ac:dyDescent="0.3">
      <c r="A42" s="8" t="s">
        <v>36</v>
      </c>
      <c r="B42" s="15">
        <v>93.902439024390233</v>
      </c>
      <c r="D42" s="20" t="s">
        <v>165</v>
      </c>
      <c r="E42" s="15" t="s">
        <v>371</v>
      </c>
      <c r="G42" s="29" t="s">
        <v>135</v>
      </c>
      <c r="H42" s="32">
        <v>0</v>
      </c>
      <c r="J42" s="37" t="s">
        <v>165</v>
      </c>
      <c r="K42" s="42" t="s">
        <v>371</v>
      </c>
      <c r="M42" s="11" t="s">
        <v>123</v>
      </c>
      <c r="N42" s="15">
        <v>91.677762982689742</v>
      </c>
      <c r="P42" s="29" t="s">
        <v>117</v>
      </c>
      <c r="Q42" s="79">
        <v>0.47258979206049151</v>
      </c>
      <c r="S42" s="8" t="s">
        <v>24</v>
      </c>
      <c r="T42" s="15">
        <v>94.73684210526315</v>
      </c>
      <c r="U42" s="101"/>
      <c r="V42" s="20" t="s">
        <v>190</v>
      </c>
      <c r="W42" s="15" t="s">
        <v>371</v>
      </c>
      <c r="Y42" s="11" t="s">
        <v>207</v>
      </c>
      <c r="Z42" s="15">
        <v>92.1</v>
      </c>
      <c r="AC42" s="109" t="s">
        <v>32</v>
      </c>
      <c r="AD42" s="123">
        <v>94.4</v>
      </c>
      <c r="AF42" s="149" t="s">
        <v>91</v>
      </c>
      <c r="AG42" s="137">
        <v>94.7</v>
      </c>
      <c r="AI42" s="110" t="s">
        <v>187</v>
      </c>
      <c r="AJ42" s="137" t="s">
        <v>371</v>
      </c>
      <c r="AL42" s="109" t="s">
        <v>62</v>
      </c>
      <c r="AM42" s="146" t="s">
        <v>371</v>
      </c>
      <c r="AO42" s="109" t="s">
        <v>24</v>
      </c>
      <c r="AP42" s="146">
        <v>92.9</v>
      </c>
      <c r="AS42" s="149" t="s">
        <v>29</v>
      </c>
      <c r="AT42" s="137">
        <v>93.6</v>
      </c>
      <c r="AX42" s="149" t="s">
        <v>40</v>
      </c>
      <c r="AY42" s="191">
        <v>95.3</v>
      </c>
      <c r="BA42" s="149" t="s">
        <v>291</v>
      </c>
      <c r="BB42" s="207" t="s">
        <v>371</v>
      </c>
      <c r="BD42" s="149" t="s">
        <v>17</v>
      </c>
      <c r="BE42" s="191">
        <v>93.7</v>
      </c>
      <c r="BG42" s="149" t="s">
        <v>96</v>
      </c>
      <c r="BH42" s="209">
        <v>94</v>
      </c>
      <c r="BJ42" s="149" t="s">
        <v>17</v>
      </c>
      <c r="BK42" s="233">
        <v>96.6</v>
      </c>
      <c r="BM42" s="149" t="s">
        <v>310</v>
      </c>
      <c r="BN42" s="239" t="s">
        <v>371</v>
      </c>
      <c r="BP42" s="149" t="s">
        <v>124</v>
      </c>
      <c r="BQ42" s="233">
        <v>97.6</v>
      </c>
      <c r="BS42" s="149" t="s">
        <v>291</v>
      </c>
      <c r="BT42" s="239" t="s">
        <v>371</v>
      </c>
      <c r="BV42" s="29" t="s">
        <v>159</v>
      </c>
      <c r="BW42" s="263">
        <v>0</v>
      </c>
      <c r="BY42" s="29" t="s">
        <v>310</v>
      </c>
      <c r="BZ42" s="263" t="s">
        <v>371</v>
      </c>
      <c r="CB42" s="149" t="s">
        <v>23</v>
      </c>
      <c r="CC42" s="209">
        <v>95</v>
      </c>
      <c r="CE42" s="29" t="s">
        <v>225</v>
      </c>
      <c r="CF42" s="281">
        <v>0.3707136237256719</v>
      </c>
      <c r="CI42" s="109" t="s">
        <v>185</v>
      </c>
      <c r="CJ42" s="295">
        <v>97.7</v>
      </c>
      <c r="CL42" s="109" t="s">
        <v>291</v>
      </c>
      <c r="CM42" s="303" t="s">
        <v>371</v>
      </c>
      <c r="CO42" s="109" t="s">
        <v>52</v>
      </c>
      <c r="CP42" s="191">
        <v>95.8</v>
      </c>
      <c r="CS42" s="149" t="s">
        <v>109</v>
      </c>
      <c r="CT42" s="331">
        <v>97.9</v>
      </c>
      <c r="CW42" s="109" t="s">
        <v>146</v>
      </c>
      <c r="CX42" s="331" t="s">
        <v>371</v>
      </c>
      <c r="DB42" s="253" t="s">
        <v>211</v>
      </c>
      <c r="DC42" s="263">
        <v>0</v>
      </c>
      <c r="DI42" s="253" t="s">
        <v>187</v>
      </c>
      <c r="DJ42" s="263" t="s">
        <v>371</v>
      </c>
      <c r="DP42" s="149" t="s">
        <v>177</v>
      </c>
      <c r="DQ42" s="331">
        <v>96.8</v>
      </c>
      <c r="DV42" s="253" t="s">
        <v>377</v>
      </c>
      <c r="DW42" s="281">
        <v>0.34188034188034189</v>
      </c>
      <c r="EA42" s="346" t="s">
        <v>75</v>
      </c>
      <c r="EB42" s="353">
        <v>98.2</v>
      </c>
      <c r="EE42" s="355" t="s">
        <v>14</v>
      </c>
      <c r="EF42" s="358" t="s">
        <v>371</v>
      </c>
      <c r="EI42" s="346" t="s">
        <v>7</v>
      </c>
      <c r="EJ42" s="362">
        <v>0</v>
      </c>
      <c r="EM42" s="250" t="s">
        <v>310</v>
      </c>
      <c r="EN42" s="364" t="s">
        <v>371</v>
      </c>
      <c r="EQ42" s="346" t="s">
        <v>24</v>
      </c>
      <c r="ER42" s="303">
        <v>96.7</v>
      </c>
      <c r="EU42" s="346" t="s">
        <v>27</v>
      </c>
      <c r="EV42" s="378">
        <v>0.35398230088495575</v>
      </c>
      <c r="FA42" s="346" t="s">
        <v>337</v>
      </c>
      <c r="FB42" s="383">
        <v>98.305084745762713</v>
      </c>
      <c r="FD42" s="355" t="s">
        <v>291</v>
      </c>
      <c r="FE42" s="390" t="s">
        <v>371</v>
      </c>
      <c r="FG42" s="346" t="s">
        <v>200</v>
      </c>
      <c r="FH42" s="381">
        <v>97.1</v>
      </c>
      <c r="FK42" s="346" t="s">
        <v>185</v>
      </c>
      <c r="FL42" s="410">
        <v>98.8</v>
      </c>
      <c r="FN42" s="355" t="s">
        <v>62</v>
      </c>
      <c r="FO42" s="418" t="s">
        <v>371</v>
      </c>
      <c r="FQ42" s="355" t="s">
        <v>30</v>
      </c>
      <c r="FR42" s="421">
        <v>0</v>
      </c>
      <c r="FT42" s="361" t="s">
        <v>310</v>
      </c>
      <c r="FU42" s="425" t="s">
        <v>371</v>
      </c>
      <c r="FW42" s="346" t="s">
        <v>22</v>
      </c>
      <c r="FX42" s="410">
        <v>97.5</v>
      </c>
      <c r="FZ42" s="346" t="s">
        <v>54</v>
      </c>
      <c r="GA42" s="437">
        <v>0.4</v>
      </c>
      <c r="GD42" s="462" t="s">
        <v>314</v>
      </c>
      <c r="GE42" s="448">
        <v>100</v>
      </c>
      <c r="GG42" s="462" t="s">
        <v>256</v>
      </c>
      <c r="GH42" s="479">
        <v>100</v>
      </c>
      <c r="GJ42" s="346" t="s">
        <v>30</v>
      </c>
      <c r="GK42" s="421">
        <v>0</v>
      </c>
      <c r="GM42" s="346" t="s">
        <v>187</v>
      </c>
      <c r="GN42" s="484" t="s">
        <v>371</v>
      </c>
      <c r="GP42" s="462" t="s">
        <v>25</v>
      </c>
      <c r="GQ42" s="503">
        <v>97.5</v>
      </c>
      <c r="GS42" s="346" t="s">
        <v>119</v>
      </c>
      <c r="GT42" s="508">
        <v>0.6690684508492023</v>
      </c>
      <c r="GV42" s="462" t="s">
        <v>314</v>
      </c>
      <c r="GW42" s="479">
        <v>99.1</v>
      </c>
      <c r="GY42" s="462" t="s">
        <v>99</v>
      </c>
      <c r="GZ42" s="526">
        <v>100</v>
      </c>
      <c r="HB42" s="535" t="s">
        <v>122</v>
      </c>
      <c r="HC42" s="383">
        <v>97.7</v>
      </c>
      <c r="HG42" s="462" t="s">
        <v>173</v>
      </c>
      <c r="HH42" s="383">
        <v>99</v>
      </c>
      <c r="HJ42" s="462" t="s">
        <v>215</v>
      </c>
      <c r="HK42" s="383">
        <v>100</v>
      </c>
      <c r="HM42" s="346" t="s">
        <v>6</v>
      </c>
      <c r="HN42" s="421">
        <v>0</v>
      </c>
      <c r="HP42" s="356" t="s">
        <v>528</v>
      </c>
      <c r="HQ42" s="486" t="s">
        <v>371</v>
      </c>
      <c r="HS42" s="535" t="s">
        <v>315</v>
      </c>
      <c r="HT42" s="383">
        <v>97.6</v>
      </c>
      <c r="HV42" s="346" t="s">
        <v>117</v>
      </c>
      <c r="HW42" s="508">
        <v>0.3</v>
      </c>
      <c r="HY42" s="346" t="s">
        <v>241</v>
      </c>
      <c r="HZ42" s="421">
        <v>0</v>
      </c>
      <c r="IB42" s="566" t="s">
        <v>291</v>
      </c>
      <c r="IC42" s="486" t="s">
        <v>371</v>
      </c>
      <c r="IE42" s="346" t="s">
        <v>65</v>
      </c>
      <c r="IF42" s="508">
        <v>0.3</v>
      </c>
      <c r="IH42" s="576" t="s">
        <v>85</v>
      </c>
      <c r="II42" s="610">
        <v>100</v>
      </c>
      <c r="IK42" s="576" t="s">
        <v>116</v>
      </c>
      <c r="IL42" s="596">
        <v>100</v>
      </c>
      <c r="IN42" s="621" t="s">
        <v>83</v>
      </c>
      <c r="IO42" s="635">
        <v>0</v>
      </c>
      <c r="IQ42" s="621" t="s">
        <v>14</v>
      </c>
      <c r="IR42" s="635" t="s">
        <v>371</v>
      </c>
      <c r="IT42" s="621" t="s">
        <v>298</v>
      </c>
      <c r="IU42" s="652">
        <v>97.5</v>
      </c>
      <c r="IW42" s="621" t="s">
        <v>8</v>
      </c>
      <c r="IX42" s="635">
        <v>0.3</v>
      </c>
      <c r="IZ42" s="576" t="s">
        <v>68</v>
      </c>
      <c r="JA42" s="610">
        <v>100</v>
      </c>
      <c r="JC42" s="664" t="s">
        <v>375</v>
      </c>
      <c r="JD42" s="596">
        <v>100</v>
      </c>
      <c r="JF42" s="621" t="s">
        <v>83</v>
      </c>
      <c r="JG42" s="596">
        <v>0</v>
      </c>
      <c r="JI42" s="621" t="s">
        <v>14</v>
      </c>
      <c r="JJ42" s="596" t="s">
        <v>371</v>
      </c>
      <c r="JL42" s="621" t="s">
        <v>108</v>
      </c>
      <c r="JM42" s="596">
        <v>97.5</v>
      </c>
      <c r="JO42" s="621" t="s">
        <v>320</v>
      </c>
      <c r="JP42" s="596">
        <v>0.3</v>
      </c>
      <c r="JR42" s="576" t="s">
        <v>145</v>
      </c>
      <c r="JS42" s="610">
        <v>100</v>
      </c>
      <c r="JU42" s="664" t="s">
        <v>55</v>
      </c>
      <c r="JV42" s="610">
        <v>100</v>
      </c>
      <c r="JX42" s="621" t="s">
        <v>317</v>
      </c>
      <c r="JY42" s="596">
        <v>0</v>
      </c>
      <c r="KA42" s="621" t="s">
        <v>819</v>
      </c>
      <c r="KB42" s="596">
        <v>0</v>
      </c>
      <c r="KD42" s="621" t="s">
        <v>89</v>
      </c>
      <c r="KE42" s="596">
        <v>97.2</v>
      </c>
      <c r="KG42" s="621" t="s">
        <v>223</v>
      </c>
      <c r="KH42" s="596">
        <v>0.1</v>
      </c>
      <c r="KJ42" s="576" t="s">
        <v>239</v>
      </c>
      <c r="KK42" s="610">
        <v>100</v>
      </c>
      <c r="KM42" s="664" t="s">
        <v>345</v>
      </c>
      <c r="KN42" s="610">
        <v>100</v>
      </c>
      <c r="KP42" s="621" t="s">
        <v>320</v>
      </c>
      <c r="KQ42" s="596">
        <v>0</v>
      </c>
      <c r="KS42" s="621" t="s">
        <v>30</v>
      </c>
      <c r="KT42" s="596">
        <v>0</v>
      </c>
      <c r="KV42" s="621" t="s">
        <v>337</v>
      </c>
      <c r="KW42" s="596">
        <v>97.6</v>
      </c>
      <c r="KY42" s="621" t="s">
        <v>92</v>
      </c>
      <c r="KZ42" s="596">
        <v>0.2</v>
      </c>
      <c r="LB42" s="576" t="s">
        <v>145</v>
      </c>
      <c r="LC42" s="610">
        <v>100</v>
      </c>
      <c r="LE42" s="664" t="s">
        <v>345</v>
      </c>
      <c r="LF42" s="610">
        <v>100</v>
      </c>
      <c r="LH42" s="621" t="s">
        <v>160</v>
      </c>
      <c r="LI42" s="596">
        <v>97.7</v>
      </c>
    </row>
    <row r="43" spans="1:321" ht="72" x14ac:dyDescent="0.3">
      <c r="A43" s="8" t="s">
        <v>37</v>
      </c>
      <c r="B43" s="15">
        <v>93.75</v>
      </c>
      <c r="D43" s="20" t="s">
        <v>147</v>
      </c>
      <c r="E43" s="15" t="s">
        <v>371</v>
      </c>
      <c r="G43" s="29" t="s">
        <v>159</v>
      </c>
      <c r="H43" s="32">
        <v>0</v>
      </c>
      <c r="J43" s="38" t="s">
        <v>147</v>
      </c>
      <c r="K43" s="42" t="s">
        <v>371</v>
      </c>
      <c r="M43" s="11" t="s">
        <v>17</v>
      </c>
      <c r="N43" s="15">
        <v>91.632373113854598</v>
      </c>
      <c r="P43" s="29" t="s">
        <v>312</v>
      </c>
      <c r="Q43" s="79">
        <v>0.47593865679534636</v>
      </c>
      <c r="S43" s="8" t="s">
        <v>40</v>
      </c>
      <c r="T43" s="15">
        <v>94.594594594594597</v>
      </c>
      <c r="U43" s="101"/>
      <c r="V43" s="20" t="s">
        <v>68</v>
      </c>
      <c r="W43" s="15" t="s">
        <v>371</v>
      </c>
      <c r="Y43" s="11" t="s">
        <v>230</v>
      </c>
      <c r="Z43" s="15">
        <v>91.8</v>
      </c>
      <c r="AC43" s="109" t="s">
        <v>36</v>
      </c>
      <c r="AD43" s="123">
        <v>94.4</v>
      </c>
      <c r="AF43" s="149" t="s">
        <v>171</v>
      </c>
      <c r="AG43" s="137">
        <v>94.594594594594597</v>
      </c>
      <c r="AI43" s="110" t="s">
        <v>339</v>
      </c>
      <c r="AJ43" s="137" t="s">
        <v>371</v>
      </c>
      <c r="AL43" s="109" t="s">
        <v>291</v>
      </c>
      <c r="AM43" s="146" t="s">
        <v>371</v>
      </c>
      <c r="AO43" s="109" t="s">
        <v>73</v>
      </c>
      <c r="AP43" s="146">
        <v>92.8</v>
      </c>
      <c r="AS43" s="149" t="s">
        <v>100</v>
      </c>
      <c r="AT43" s="137">
        <v>93.5</v>
      </c>
      <c r="AX43" s="149" t="s">
        <v>91</v>
      </c>
      <c r="AY43" s="191">
        <v>95.2</v>
      </c>
      <c r="BA43" s="110" t="s">
        <v>70</v>
      </c>
      <c r="BB43" s="208" t="s">
        <v>371</v>
      </c>
      <c r="BD43" s="149" t="s">
        <v>124</v>
      </c>
      <c r="BE43" s="191">
        <v>93.6</v>
      </c>
      <c r="BG43" s="149" t="s">
        <v>22</v>
      </c>
      <c r="BH43" s="209">
        <v>94</v>
      </c>
      <c r="BJ43" s="149" t="s">
        <v>91</v>
      </c>
      <c r="BK43" s="233">
        <v>96.5</v>
      </c>
      <c r="BM43" s="149" t="s">
        <v>187</v>
      </c>
      <c r="BN43" s="239" t="s">
        <v>371</v>
      </c>
      <c r="BP43" s="180" t="s">
        <v>64</v>
      </c>
      <c r="BQ43" s="234">
        <v>97.3</v>
      </c>
      <c r="BS43" s="110" t="s">
        <v>70</v>
      </c>
      <c r="BT43" s="239" t="s">
        <v>371</v>
      </c>
      <c r="BV43" s="29" t="s">
        <v>130</v>
      </c>
      <c r="BW43" s="263">
        <v>0</v>
      </c>
      <c r="BY43" s="29" t="s">
        <v>187</v>
      </c>
      <c r="BZ43" s="263" t="s">
        <v>371</v>
      </c>
      <c r="CB43" s="149" t="s">
        <v>22</v>
      </c>
      <c r="CC43" s="209">
        <v>94.9</v>
      </c>
      <c r="CE43" s="29" t="s">
        <v>173</v>
      </c>
      <c r="CF43" s="281">
        <v>0.37735849056603776</v>
      </c>
      <c r="CI43" s="109" t="s">
        <v>15</v>
      </c>
      <c r="CJ43" s="295">
        <v>97.6</v>
      </c>
      <c r="CL43" s="110" t="s">
        <v>70</v>
      </c>
      <c r="CM43" s="304" t="s">
        <v>371</v>
      </c>
      <c r="CO43" s="109" t="s">
        <v>100</v>
      </c>
      <c r="CP43" s="191">
        <v>95.7</v>
      </c>
      <c r="CS43" s="149" t="s">
        <v>28</v>
      </c>
      <c r="CT43" s="331">
        <v>97.8</v>
      </c>
      <c r="CW43" s="109" t="s">
        <v>62</v>
      </c>
      <c r="CX43" s="331" t="s">
        <v>371</v>
      </c>
      <c r="DB43" s="252" t="s">
        <v>540</v>
      </c>
      <c r="DC43" s="318">
        <v>0</v>
      </c>
      <c r="DI43" s="253" t="s">
        <v>339</v>
      </c>
      <c r="DJ43" s="263" t="s">
        <v>371</v>
      </c>
      <c r="DP43" s="149" t="s">
        <v>109</v>
      </c>
      <c r="DQ43" s="331">
        <v>96.4</v>
      </c>
      <c r="DV43" s="253" t="s">
        <v>107</v>
      </c>
      <c r="DW43" s="281">
        <v>0.34559368057269807</v>
      </c>
      <c r="EA43" s="346" t="s">
        <v>40</v>
      </c>
      <c r="EB43" s="353">
        <v>98.2</v>
      </c>
      <c r="EE43" s="355" t="s">
        <v>146</v>
      </c>
      <c r="EF43" s="358" t="s">
        <v>371</v>
      </c>
      <c r="EI43" s="346" t="s">
        <v>288</v>
      </c>
      <c r="EJ43" s="362">
        <v>0</v>
      </c>
      <c r="EM43" s="250" t="s">
        <v>187</v>
      </c>
      <c r="EN43" s="364" t="s">
        <v>371</v>
      </c>
      <c r="EQ43" s="346" t="s">
        <v>318</v>
      </c>
      <c r="ER43" s="303">
        <v>96.5</v>
      </c>
      <c r="EU43" s="346" t="s">
        <v>382</v>
      </c>
      <c r="EV43" s="378">
        <v>0.35641547861507128</v>
      </c>
      <c r="FA43" s="346" t="s">
        <v>75</v>
      </c>
      <c r="FB43" s="383">
        <v>98.275862068965509</v>
      </c>
      <c r="FD43" s="356" t="s">
        <v>70</v>
      </c>
      <c r="FE43" s="391" t="s">
        <v>371</v>
      </c>
      <c r="FG43" s="346" t="s">
        <v>116</v>
      </c>
      <c r="FH43" s="381">
        <v>97.1</v>
      </c>
      <c r="FK43" s="346" t="s">
        <v>274</v>
      </c>
      <c r="FL43" s="410">
        <v>98.6</v>
      </c>
      <c r="FN43" s="355" t="s">
        <v>40</v>
      </c>
      <c r="FO43" s="418" t="s">
        <v>371</v>
      </c>
      <c r="FQ43" s="355" t="s">
        <v>159</v>
      </c>
      <c r="FR43" s="421">
        <v>0</v>
      </c>
      <c r="FT43" s="361" t="s">
        <v>187</v>
      </c>
      <c r="FU43" s="425" t="s">
        <v>371</v>
      </c>
      <c r="FW43" s="346" t="s">
        <v>141</v>
      </c>
      <c r="FX43" s="410">
        <v>97.4</v>
      </c>
      <c r="FZ43" s="346" t="s">
        <v>173</v>
      </c>
      <c r="GA43" s="437">
        <v>0.4</v>
      </c>
      <c r="GD43" s="462" t="s">
        <v>136</v>
      </c>
      <c r="GE43" s="448">
        <v>100</v>
      </c>
      <c r="GG43" s="462" t="s">
        <v>307</v>
      </c>
      <c r="GH43" s="479">
        <v>100</v>
      </c>
      <c r="GJ43" s="346" t="s">
        <v>159</v>
      </c>
      <c r="GK43" s="421">
        <v>0</v>
      </c>
      <c r="GM43" s="346" t="s">
        <v>118</v>
      </c>
      <c r="GN43" s="484" t="s">
        <v>371</v>
      </c>
      <c r="GP43" s="462" t="s">
        <v>382</v>
      </c>
      <c r="GQ43" s="503">
        <v>97.4</v>
      </c>
      <c r="GS43" s="346" t="s">
        <v>156</v>
      </c>
      <c r="GT43" s="508">
        <v>1.0230179028132993</v>
      </c>
      <c r="GV43" s="462" t="s">
        <v>171</v>
      </c>
      <c r="GW43" s="479">
        <v>99</v>
      </c>
      <c r="GY43" s="462" t="s">
        <v>666</v>
      </c>
      <c r="GZ43" s="526">
        <v>100</v>
      </c>
      <c r="HB43" s="535" t="s">
        <v>75</v>
      </c>
      <c r="HC43" s="383">
        <v>97.6</v>
      </c>
      <c r="HG43" s="462" t="s">
        <v>171</v>
      </c>
      <c r="HH43" s="383">
        <v>99</v>
      </c>
      <c r="HJ43" s="462" t="s">
        <v>256</v>
      </c>
      <c r="HK43" s="383">
        <v>100</v>
      </c>
      <c r="HM43" s="346" t="s">
        <v>281</v>
      </c>
      <c r="HN43" s="421">
        <v>0</v>
      </c>
      <c r="HP43" s="346" t="s">
        <v>310</v>
      </c>
      <c r="HQ43" s="486" t="s">
        <v>371</v>
      </c>
      <c r="HS43" s="535" t="s">
        <v>22</v>
      </c>
      <c r="HT43" s="383">
        <v>97.6</v>
      </c>
      <c r="HV43" s="346" t="s">
        <v>263</v>
      </c>
      <c r="HW43" s="508">
        <v>0.3</v>
      </c>
      <c r="HY43" s="346" t="s">
        <v>85</v>
      </c>
      <c r="HZ43" s="421">
        <v>0</v>
      </c>
      <c r="IB43" s="356" t="s">
        <v>628</v>
      </c>
      <c r="IC43" s="569" t="s">
        <v>371</v>
      </c>
      <c r="IE43" s="346" t="s">
        <v>284</v>
      </c>
      <c r="IF43" s="508">
        <v>0.3</v>
      </c>
      <c r="IH43" s="576" t="s">
        <v>40</v>
      </c>
      <c r="II43" s="610">
        <v>100</v>
      </c>
      <c r="IK43" s="576" t="s">
        <v>272</v>
      </c>
      <c r="IL43" s="596">
        <v>100</v>
      </c>
      <c r="IN43" s="621" t="s">
        <v>231</v>
      </c>
      <c r="IO43" s="635">
        <v>0</v>
      </c>
      <c r="IQ43" s="621" t="s">
        <v>146</v>
      </c>
      <c r="IR43" s="635" t="s">
        <v>371</v>
      </c>
      <c r="IT43" s="621" t="s">
        <v>177</v>
      </c>
      <c r="IU43" s="652">
        <v>97.5</v>
      </c>
      <c r="IW43" s="621" t="s">
        <v>38</v>
      </c>
      <c r="IX43" s="635">
        <v>0.3</v>
      </c>
      <c r="IZ43" s="576" t="s">
        <v>82</v>
      </c>
      <c r="JA43" s="610">
        <v>100</v>
      </c>
      <c r="JC43" s="664" t="s">
        <v>114</v>
      </c>
      <c r="JD43" s="596">
        <v>100</v>
      </c>
      <c r="JF43" s="621" t="s">
        <v>320</v>
      </c>
      <c r="JG43" s="596">
        <v>0</v>
      </c>
      <c r="JI43" s="621" t="s">
        <v>146</v>
      </c>
      <c r="JJ43" s="596" t="s">
        <v>371</v>
      </c>
      <c r="JL43" s="621" t="s">
        <v>791</v>
      </c>
      <c r="JM43" s="596">
        <v>97.5</v>
      </c>
      <c r="JO43" s="621" t="s">
        <v>85</v>
      </c>
      <c r="JP43" s="596">
        <v>0.3</v>
      </c>
      <c r="JR43" s="576" t="s">
        <v>185</v>
      </c>
      <c r="JS43" s="610">
        <v>100</v>
      </c>
      <c r="JU43" s="664" t="s">
        <v>263</v>
      </c>
      <c r="JV43" s="610">
        <v>100</v>
      </c>
      <c r="JX43" s="621" t="s">
        <v>265</v>
      </c>
      <c r="JY43" s="596">
        <v>0</v>
      </c>
      <c r="KA43" s="621" t="s">
        <v>244</v>
      </c>
      <c r="KB43" s="596">
        <v>0</v>
      </c>
      <c r="KD43" s="621" t="s">
        <v>223</v>
      </c>
      <c r="KE43" s="596">
        <v>97.1</v>
      </c>
      <c r="KG43" s="621" t="s">
        <v>52</v>
      </c>
      <c r="KH43" s="596">
        <v>0.1</v>
      </c>
      <c r="KJ43" s="576" t="s">
        <v>55</v>
      </c>
      <c r="KK43" s="610">
        <v>100</v>
      </c>
      <c r="KM43" s="664" t="s">
        <v>55</v>
      </c>
      <c r="KN43" s="610">
        <v>100</v>
      </c>
      <c r="KP43" s="621" t="s">
        <v>85</v>
      </c>
      <c r="KQ43" s="596">
        <v>0</v>
      </c>
      <c r="KS43" s="621" t="s">
        <v>352</v>
      </c>
      <c r="KT43" s="596">
        <v>0</v>
      </c>
      <c r="KV43" s="621" t="s">
        <v>146</v>
      </c>
      <c r="KW43" s="596">
        <v>97.6</v>
      </c>
      <c r="KY43" s="621" t="s">
        <v>234</v>
      </c>
      <c r="KZ43" s="596">
        <v>0.3</v>
      </c>
      <c r="LB43" s="576" t="s">
        <v>185</v>
      </c>
      <c r="LC43" s="610">
        <v>100</v>
      </c>
      <c r="LE43" s="664" t="s">
        <v>55</v>
      </c>
      <c r="LF43" s="610">
        <v>100</v>
      </c>
      <c r="LH43" s="621" t="s">
        <v>76</v>
      </c>
      <c r="LI43" s="596">
        <v>97.6</v>
      </c>
    </row>
    <row r="44" spans="1:321" ht="72" x14ac:dyDescent="0.3">
      <c r="A44" s="8" t="s">
        <v>38</v>
      </c>
      <c r="B44" s="15">
        <v>93.442622950819683</v>
      </c>
      <c r="D44" s="20" t="s">
        <v>44</v>
      </c>
      <c r="E44" s="15" t="s">
        <v>371</v>
      </c>
      <c r="G44" s="29" t="s">
        <v>79</v>
      </c>
      <c r="H44" s="32">
        <v>0</v>
      </c>
      <c r="J44" s="37" t="s">
        <v>44</v>
      </c>
      <c r="K44" s="42" t="s">
        <v>371</v>
      </c>
      <c r="M44" s="11" t="s">
        <v>119</v>
      </c>
      <c r="N44" s="15">
        <v>91.588785046728972</v>
      </c>
      <c r="P44" s="29" t="s">
        <v>144</v>
      </c>
      <c r="Q44" s="79">
        <v>0.47593865679534636</v>
      </c>
      <c r="S44" s="8" t="s">
        <v>27</v>
      </c>
      <c r="T44" s="15">
        <v>94.594594594594597</v>
      </c>
      <c r="U44" s="101"/>
      <c r="V44" s="20" t="s">
        <v>165</v>
      </c>
      <c r="W44" s="15" t="s">
        <v>371</v>
      </c>
      <c r="Y44" s="11" t="s">
        <v>123</v>
      </c>
      <c r="Z44" s="15">
        <v>91.7</v>
      </c>
      <c r="AC44" s="109" t="s">
        <v>53</v>
      </c>
      <c r="AD44" s="123">
        <v>94.4</v>
      </c>
      <c r="AF44" s="149" t="s">
        <v>24</v>
      </c>
      <c r="AG44" s="137">
        <v>94.4</v>
      </c>
      <c r="AI44" s="110" t="s">
        <v>190</v>
      </c>
      <c r="AJ44" s="137" t="s">
        <v>371</v>
      </c>
      <c r="AL44" s="109" t="s">
        <v>310</v>
      </c>
      <c r="AM44" s="146" t="s">
        <v>371</v>
      </c>
      <c r="AO44" s="109" t="s">
        <v>169</v>
      </c>
      <c r="AP44" s="146">
        <v>92.7</v>
      </c>
      <c r="AS44" s="149" t="s">
        <v>298</v>
      </c>
      <c r="AT44" s="137">
        <v>93.4</v>
      </c>
      <c r="AX44" s="149" t="s">
        <v>53</v>
      </c>
      <c r="AY44" s="191">
        <v>95.1</v>
      </c>
      <c r="BA44" s="149" t="s">
        <v>310</v>
      </c>
      <c r="BB44" s="207" t="s">
        <v>371</v>
      </c>
      <c r="BD44" s="149" t="s">
        <v>230</v>
      </c>
      <c r="BE44" s="191">
        <v>93.5</v>
      </c>
      <c r="BG44" s="149" t="s">
        <v>69</v>
      </c>
      <c r="BH44" s="209">
        <v>93.8</v>
      </c>
      <c r="BJ44" s="149" t="s">
        <v>376</v>
      </c>
      <c r="BK44" s="233">
        <v>96.4</v>
      </c>
      <c r="BM44" s="149" t="s">
        <v>118</v>
      </c>
      <c r="BN44" s="239" t="s">
        <v>371</v>
      </c>
      <c r="BP44" s="149" t="s">
        <v>83</v>
      </c>
      <c r="BQ44" s="233">
        <v>97.1</v>
      </c>
      <c r="BS44" s="149" t="s">
        <v>310</v>
      </c>
      <c r="BT44" s="239" t="s">
        <v>371</v>
      </c>
      <c r="BV44" s="29" t="s">
        <v>271</v>
      </c>
      <c r="BW44" s="263">
        <v>0</v>
      </c>
      <c r="BY44" s="29" t="s">
        <v>339</v>
      </c>
      <c r="BZ44" s="263" t="s">
        <v>371</v>
      </c>
      <c r="CB44" s="149" t="s">
        <v>52</v>
      </c>
      <c r="CC44" s="209">
        <v>94.8</v>
      </c>
      <c r="CE44" s="29" t="s">
        <v>237</v>
      </c>
      <c r="CF44" s="281">
        <v>0.37950664136622392</v>
      </c>
      <c r="CI44" s="109" t="s">
        <v>23</v>
      </c>
      <c r="CJ44" s="295">
        <v>97.5</v>
      </c>
      <c r="CL44" s="109" t="s">
        <v>310</v>
      </c>
      <c r="CM44" s="303" t="s">
        <v>371</v>
      </c>
      <c r="CO44" s="109" t="s">
        <v>7</v>
      </c>
      <c r="CP44" s="191">
        <v>95.6</v>
      </c>
      <c r="CS44" s="149" t="s">
        <v>122</v>
      </c>
      <c r="CT44" s="331">
        <v>97.7</v>
      </c>
      <c r="CW44" s="109" t="s">
        <v>291</v>
      </c>
      <c r="CX44" s="331" t="s">
        <v>371</v>
      </c>
      <c r="DB44" s="253" t="s">
        <v>310</v>
      </c>
      <c r="DC44" s="263">
        <v>0</v>
      </c>
      <c r="DI44" s="253" t="s">
        <v>190</v>
      </c>
      <c r="DJ44" s="263" t="s">
        <v>371</v>
      </c>
      <c r="DP44" s="149" t="s">
        <v>206</v>
      </c>
      <c r="DQ44" s="331">
        <v>96.3</v>
      </c>
      <c r="DV44" s="253" t="s">
        <v>227</v>
      </c>
      <c r="DW44" s="281">
        <v>0.35026269702276708</v>
      </c>
      <c r="EA44" s="346" t="s">
        <v>14</v>
      </c>
      <c r="EB44" s="353">
        <v>98.2</v>
      </c>
      <c r="EE44" s="355" t="s">
        <v>62</v>
      </c>
      <c r="EF44" s="358" t="s">
        <v>371</v>
      </c>
      <c r="EI44" s="346" t="s">
        <v>43</v>
      </c>
      <c r="EJ44" s="362">
        <v>0</v>
      </c>
      <c r="EM44" s="250" t="s">
        <v>118</v>
      </c>
      <c r="EN44" s="364" t="s">
        <v>371</v>
      </c>
      <c r="EQ44" s="346" t="s">
        <v>206</v>
      </c>
      <c r="ER44" s="303">
        <v>96.5</v>
      </c>
      <c r="EU44" s="346" t="s">
        <v>74</v>
      </c>
      <c r="EV44" s="378">
        <v>0.36159600997506236</v>
      </c>
      <c r="FA44" s="346" t="s">
        <v>140</v>
      </c>
      <c r="FB44" s="383">
        <v>98.285714285714292</v>
      </c>
      <c r="FD44" s="355" t="s">
        <v>310</v>
      </c>
      <c r="FE44" s="390" t="s">
        <v>371</v>
      </c>
      <c r="FG44" s="346" t="s">
        <v>337</v>
      </c>
      <c r="FH44" s="381">
        <v>96.8</v>
      </c>
      <c r="FK44" s="346" t="s">
        <v>129</v>
      </c>
      <c r="FL44" s="410">
        <v>98.6</v>
      </c>
      <c r="FN44" s="355" t="s">
        <v>291</v>
      </c>
      <c r="FO44" s="418" t="s">
        <v>371</v>
      </c>
      <c r="FQ44" s="355" t="s">
        <v>130</v>
      </c>
      <c r="FR44" s="421">
        <v>0</v>
      </c>
      <c r="FT44" s="361" t="s">
        <v>118</v>
      </c>
      <c r="FU44" s="425" t="s">
        <v>371</v>
      </c>
      <c r="FW44" s="346" t="s">
        <v>169</v>
      </c>
      <c r="FX44" s="410">
        <v>97.4</v>
      </c>
      <c r="FZ44" s="346" t="s">
        <v>6</v>
      </c>
      <c r="GA44" s="437">
        <v>0.4</v>
      </c>
      <c r="GD44" s="462" t="s">
        <v>169</v>
      </c>
      <c r="GE44" s="448">
        <v>100</v>
      </c>
      <c r="GG44" s="462" t="s">
        <v>99</v>
      </c>
      <c r="GH44" s="479">
        <v>100</v>
      </c>
      <c r="GJ44" s="346" t="s">
        <v>130</v>
      </c>
      <c r="GK44" s="421">
        <v>0</v>
      </c>
      <c r="GM44" s="346" t="s">
        <v>339</v>
      </c>
      <c r="GN44" s="484" t="s">
        <v>371</v>
      </c>
      <c r="GP44" s="462" t="s">
        <v>141</v>
      </c>
      <c r="GQ44" s="503">
        <v>97.3</v>
      </c>
      <c r="GS44" s="346" t="s">
        <v>306</v>
      </c>
      <c r="GT44" s="508">
        <v>3.4885581693070891</v>
      </c>
      <c r="GV44" s="462" t="s">
        <v>68</v>
      </c>
      <c r="GW44" s="479">
        <v>99</v>
      </c>
      <c r="GY44" s="462" t="s">
        <v>344</v>
      </c>
      <c r="GZ44" s="526">
        <v>100</v>
      </c>
      <c r="HB44" s="535" t="s">
        <v>141</v>
      </c>
      <c r="HC44" s="383">
        <v>97.6</v>
      </c>
      <c r="HG44" s="462" t="s">
        <v>68</v>
      </c>
      <c r="HH44" s="383">
        <v>99</v>
      </c>
      <c r="HJ44" s="462" t="s">
        <v>307</v>
      </c>
      <c r="HK44" s="383">
        <v>100</v>
      </c>
      <c r="HM44" s="346" t="s">
        <v>30</v>
      </c>
      <c r="HN44" s="421">
        <v>0</v>
      </c>
      <c r="HP44" s="346" t="s">
        <v>187</v>
      </c>
      <c r="HQ44" s="486" t="s">
        <v>371</v>
      </c>
      <c r="HS44" s="535" t="s">
        <v>75</v>
      </c>
      <c r="HT44" s="383">
        <v>97.4</v>
      </c>
      <c r="HV44" s="346" t="s">
        <v>151</v>
      </c>
      <c r="HW44" s="508">
        <v>0.5</v>
      </c>
      <c r="HY44" s="356" t="s">
        <v>645</v>
      </c>
      <c r="HZ44" s="384">
        <v>0</v>
      </c>
      <c r="IB44" s="566" t="s">
        <v>310</v>
      </c>
      <c r="IC44" s="486" t="s">
        <v>371</v>
      </c>
      <c r="IE44" s="346" t="s">
        <v>170</v>
      </c>
      <c r="IF44" s="508">
        <v>0.3</v>
      </c>
      <c r="IH44" s="576" t="s">
        <v>177</v>
      </c>
      <c r="II44" s="610">
        <v>100</v>
      </c>
      <c r="IK44" s="576" t="s">
        <v>136</v>
      </c>
      <c r="IL44" s="596">
        <v>100</v>
      </c>
      <c r="IN44" s="621" t="s">
        <v>320</v>
      </c>
      <c r="IO44" s="635">
        <v>0</v>
      </c>
      <c r="IQ44" s="621" t="s">
        <v>62</v>
      </c>
      <c r="IR44" s="635" t="s">
        <v>371</v>
      </c>
      <c r="IT44" s="621" t="s">
        <v>76</v>
      </c>
      <c r="IU44" s="652">
        <v>97.4</v>
      </c>
      <c r="IW44" s="621" t="s">
        <v>373</v>
      </c>
      <c r="IX44" s="635">
        <v>0.3</v>
      </c>
      <c r="IZ44" s="576" t="s">
        <v>185</v>
      </c>
      <c r="JA44" s="610">
        <v>100</v>
      </c>
      <c r="JC44" s="664" t="s">
        <v>41</v>
      </c>
      <c r="JD44" s="596">
        <v>100</v>
      </c>
      <c r="JF44" s="621" t="s">
        <v>85</v>
      </c>
      <c r="JG44" s="596">
        <v>0</v>
      </c>
      <c r="JI44" s="621" t="s">
        <v>62</v>
      </c>
      <c r="JJ44" s="596" t="s">
        <v>371</v>
      </c>
      <c r="JL44" s="621" t="s">
        <v>76</v>
      </c>
      <c r="JM44" s="596">
        <v>97.4</v>
      </c>
      <c r="JO44" s="621" t="s">
        <v>191</v>
      </c>
      <c r="JP44" s="596">
        <v>0.3</v>
      </c>
      <c r="JR44" s="576" t="s">
        <v>169</v>
      </c>
      <c r="JS44" s="610">
        <v>100</v>
      </c>
      <c r="JU44" s="664" t="s">
        <v>807</v>
      </c>
      <c r="JV44" s="610">
        <v>100</v>
      </c>
      <c r="JX44" s="621" t="s">
        <v>80</v>
      </c>
      <c r="JY44" s="596">
        <v>0</v>
      </c>
      <c r="KA44" s="621" t="s">
        <v>347</v>
      </c>
      <c r="KB44" s="596">
        <v>0</v>
      </c>
      <c r="KD44" s="621" t="s">
        <v>188</v>
      </c>
      <c r="KE44" s="596">
        <v>97</v>
      </c>
      <c r="KG44" s="621" t="s">
        <v>84</v>
      </c>
      <c r="KH44" s="596">
        <v>0.2</v>
      </c>
      <c r="KJ44" s="576" t="s">
        <v>68</v>
      </c>
      <c r="KK44" s="610">
        <v>100</v>
      </c>
      <c r="KM44" s="664" t="s">
        <v>263</v>
      </c>
      <c r="KN44" s="610">
        <v>100</v>
      </c>
      <c r="KP44" s="622" t="s">
        <v>696</v>
      </c>
      <c r="KQ44" s="598">
        <v>0</v>
      </c>
      <c r="KS44" s="621" t="s">
        <v>143</v>
      </c>
      <c r="KT44" s="596">
        <v>0</v>
      </c>
      <c r="KV44" s="621" t="s">
        <v>382</v>
      </c>
      <c r="KW44" s="596">
        <v>97.5</v>
      </c>
      <c r="KY44" s="621" t="s">
        <v>75</v>
      </c>
      <c r="KZ44" s="596">
        <v>0.3</v>
      </c>
      <c r="LB44" s="576" t="s">
        <v>169</v>
      </c>
      <c r="LC44" s="610">
        <v>100</v>
      </c>
      <c r="LE44" s="664" t="s">
        <v>365</v>
      </c>
      <c r="LF44" s="610">
        <v>100</v>
      </c>
      <c r="LH44" s="621" t="s">
        <v>297</v>
      </c>
      <c r="LI44" s="596">
        <v>97.4</v>
      </c>
    </row>
    <row r="45" spans="1:321" ht="57.6" x14ac:dyDescent="0.3">
      <c r="A45" s="8" t="s">
        <v>39</v>
      </c>
      <c r="B45" s="15">
        <v>93.333333333333329</v>
      </c>
      <c r="D45" s="20" t="s">
        <v>69</v>
      </c>
      <c r="E45" s="15" t="s">
        <v>371</v>
      </c>
      <c r="G45" s="29" t="s">
        <v>48</v>
      </c>
      <c r="H45" s="32">
        <v>0</v>
      </c>
      <c r="J45" s="37" t="s">
        <v>69</v>
      </c>
      <c r="K45" s="42" t="s">
        <v>371</v>
      </c>
      <c r="M45" s="11" t="s">
        <v>8</v>
      </c>
      <c r="N45" s="15">
        <v>91.545574636723913</v>
      </c>
      <c r="P45" s="29" t="s">
        <v>182</v>
      </c>
      <c r="Q45" s="79">
        <v>0.47759000734753859</v>
      </c>
      <c r="S45" s="8" t="s">
        <v>35</v>
      </c>
      <c r="T45" s="15">
        <v>94.372294372294377</v>
      </c>
      <c r="U45" s="101"/>
      <c r="V45" s="20" t="s">
        <v>147</v>
      </c>
      <c r="W45" s="15" t="s">
        <v>371</v>
      </c>
      <c r="Y45" s="11" t="s">
        <v>236</v>
      </c>
      <c r="Z45" s="15">
        <v>91.7</v>
      </c>
      <c r="AC45" s="109" t="s">
        <v>24</v>
      </c>
      <c r="AD45" s="123">
        <v>94.4</v>
      </c>
      <c r="AF45" s="149" t="s">
        <v>53</v>
      </c>
      <c r="AG45" s="137">
        <v>94.4</v>
      </c>
      <c r="AI45" s="110" t="s">
        <v>68</v>
      </c>
      <c r="AJ45" s="137" t="s">
        <v>371</v>
      </c>
      <c r="AL45" s="109" t="s">
        <v>187</v>
      </c>
      <c r="AM45" s="146" t="s">
        <v>371</v>
      </c>
      <c r="AO45" s="109" t="s">
        <v>207</v>
      </c>
      <c r="AP45" s="146">
        <v>92.7</v>
      </c>
      <c r="AS45" s="149" t="s">
        <v>207</v>
      </c>
      <c r="AT45" s="137">
        <v>93.4</v>
      </c>
      <c r="AX45" s="149" t="s">
        <v>17</v>
      </c>
      <c r="AY45" s="191">
        <v>95.1</v>
      </c>
      <c r="BA45" s="149" t="s">
        <v>187</v>
      </c>
      <c r="BB45" s="207" t="s">
        <v>371</v>
      </c>
      <c r="BD45" s="149" t="s">
        <v>15</v>
      </c>
      <c r="BE45" s="191">
        <v>93.5</v>
      </c>
      <c r="BG45" s="149" t="s">
        <v>124</v>
      </c>
      <c r="BH45" s="209">
        <v>93.7</v>
      </c>
      <c r="BJ45" s="149" t="s">
        <v>171</v>
      </c>
      <c r="BK45" s="233">
        <v>96.4</v>
      </c>
      <c r="BM45" s="149" t="s">
        <v>339</v>
      </c>
      <c r="BN45" s="239" t="s">
        <v>371</v>
      </c>
      <c r="BP45" s="149" t="s">
        <v>116</v>
      </c>
      <c r="BQ45" s="233">
        <v>97.1</v>
      </c>
      <c r="BS45" s="149" t="s">
        <v>187</v>
      </c>
      <c r="BT45" s="239" t="s">
        <v>371</v>
      </c>
      <c r="BV45" s="29" t="s">
        <v>143</v>
      </c>
      <c r="BW45" s="263">
        <v>0</v>
      </c>
      <c r="BY45" s="29" t="s">
        <v>190</v>
      </c>
      <c r="BZ45" s="263" t="s">
        <v>371</v>
      </c>
      <c r="CB45" s="149" t="s">
        <v>69</v>
      </c>
      <c r="CC45" s="209">
        <v>94.7</v>
      </c>
      <c r="CE45" s="29" t="s">
        <v>74</v>
      </c>
      <c r="CF45" s="281">
        <v>0.3834845967020325</v>
      </c>
      <c r="CI45" s="109" t="s">
        <v>294</v>
      </c>
      <c r="CJ45" s="295">
        <v>97.5</v>
      </c>
      <c r="CL45" s="109" t="s">
        <v>187</v>
      </c>
      <c r="CM45" s="303" t="s">
        <v>371</v>
      </c>
      <c r="CO45" s="109" t="s">
        <v>69</v>
      </c>
      <c r="CP45" s="191">
        <v>95.5</v>
      </c>
      <c r="CS45" s="149" t="s">
        <v>329</v>
      </c>
      <c r="CT45" s="331">
        <v>97.7</v>
      </c>
      <c r="CW45" s="110" t="s">
        <v>70</v>
      </c>
      <c r="CX45" s="168" t="s">
        <v>371</v>
      </c>
      <c r="DB45" s="253" t="s">
        <v>190</v>
      </c>
      <c r="DC45" s="263">
        <v>0</v>
      </c>
      <c r="DI45" s="253" t="s">
        <v>68</v>
      </c>
      <c r="DJ45" s="263" t="s">
        <v>371</v>
      </c>
      <c r="DP45" s="149" t="s">
        <v>379</v>
      </c>
      <c r="DQ45" s="331">
        <v>96.2</v>
      </c>
      <c r="DV45" s="253" t="s">
        <v>382</v>
      </c>
      <c r="DW45" s="281">
        <v>0.35989717223650386</v>
      </c>
      <c r="EA45" s="346" t="s">
        <v>211</v>
      </c>
      <c r="EB45" s="353">
        <v>98.1</v>
      </c>
      <c r="EE45" s="355" t="s">
        <v>40</v>
      </c>
      <c r="EF45" s="358" t="s">
        <v>371</v>
      </c>
      <c r="EI45" s="346" t="s">
        <v>204</v>
      </c>
      <c r="EJ45" s="362">
        <v>0</v>
      </c>
      <c r="EM45" s="250" t="s">
        <v>339</v>
      </c>
      <c r="EN45" s="364" t="s">
        <v>371</v>
      </c>
      <c r="EQ45" s="346" t="s">
        <v>379</v>
      </c>
      <c r="ER45" s="303">
        <v>96.4</v>
      </c>
      <c r="EU45" s="346" t="s">
        <v>279</v>
      </c>
      <c r="EV45" s="378">
        <v>0.36363636363636365</v>
      </c>
      <c r="FA45" s="346" t="s">
        <v>283</v>
      </c>
      <c r="FB45" s="383">
        <v>98.319327731092429</v>
      </c>
      <c r="FD45" s="355" t="s">
        <v>187</v>
      </c>
      <c r="FE45" s="390" t="s">
        <v>371</v>
      </c>
      <c r="FG45" s="346" t="s">
        <v>379</v>
      </c>
      <c r="FH45" s="381">
        <v>96.7</v>
      </c>
      <c r="FK45" s="346" t="s">
        <v>172</v>
      </c>
      <c r="FL45" s="410">
        <v>98.6</v>
      </c>
      <c r="FN45" s="355" t="s">
        <v>310</v>
      </c>
      <c r="FO45" s="418" t="s">
        <v>371</v>
      </c>
      <c r="FQ45" s="355" t="s">
        <v>271</v>
      </c>
      <c r="FR45" s="421">
        <v>0</v>
      </c>
      <c r="FT45" s="361" t="s">
        <v>339</v>
      </c>
      <c r="FU45" s="425" t="s">
        <v>371</v>
      </c>
      <c r="FW45" s="346" t="s">
        <v>200</v>
      </c>
      <c r="FX45" s="410">
        <v>97.2</v>
      </c>
      <c r="FZ45" s="346" t="s">
        <v>114</v>
      </c>
      <c r="GA45" s="437">
        <v>0.4</v>
      </c>
      <c r="GD45" s="462" t="s">
        <v>283</v>
      </c>
      <c r="GE45" s="448">
        <v>99.2</v>
      </c>
      <c r="GG45" s="462" t="s">
        <v>19</v>
      </c>
      <c r="GH45" s="479">
        <v>100</v>
      </c>
      <c r="GJ45" s="346" t="s">
        <v>271</v>
      </c>
      <c r="GK45" s="421">
        <v>0</v>
      </c>
      <c r="GM45" s="346" t="s">
        <v>190</v>
      </c>
      <c r="GN45" s="484" t="s">
        <v>371</v>
      </c>
      <c r="GP45" s="462" t="s">
        <v>85</v>
      </c>
      <c r="GQ45" s="503">
        <v>97.3</v>
      </c>
      <c r="GS45" s="346" t="s">
        <v>288</v>
      </c>
      <c r="GT45" s="508">
        <v>1.4492753623188406</v>
      </c>
      <c r="GV45" s="462" t="s">
        <v>129</v>
      </c>
      <c r="GW45" s="479">
        <v>98.8</v>
      </c>
      <c r="GY45" s="462" t="s">
        <v>220</v>
      </c>
      <c r="GZ45" s="526">
        <v>100</v>
      </c>
      <c r="HB45" s="535" t="s">
        <v>382</v>
      </c>
      <c r="HC45" s="383">
        <v>97.4</v>
      </c>
      <c r="HG45" s="462" t="s">
        <v>301</v>
      </c>
      <c r="HH45" s="383">
        <v>98.7</v>
      </c>
      <c r="HJ45" s="462" t="s">
        <v>99</v>
      </c>
      <c r="HK45" s="383">
        <v>100</v>
      </c>
      <c r="HM45" s="346" t="s">
        <v>135</v>
      </c>
      <c r="HN45" s="421">
        <v>0</v>
      </c>
      <c r="HP45" s="346" t="s">
        <v>118</v>
      </c>
      <c r="HQ45" s="486" t="s">
        <v>371</v>
      </c>
      <c r="HS45" s="535" t="s">
        <v>141</v>
      </c>
      <c r="HT45" s="383">
        <v>97.4</v>
      </c>
      <c r="HV45" s="346" t="s">
        <v>56</v>
      </c>
      <c r="HW45" s="508">
        <v>0.5</v>
      </c>
      <c r="HY45" s="346" t="s">
        <v>138</v>
      </c>
      <c r="HZ45" s="421">
        <v>0</v>
      </c>
      <c r="IB45" s="566" t="s">
        <v>187</v>
      </c>
      <c r="IC45" s="486" t="s">
        <v>371</v>
      </c>
      <c r="IE45" s="346" t="s">
        <v>66</v>
      </c>
      <c r="IF45" s="508">
        <v>0.3</v>
      </c>
      <c r="IH45" s="576" t="s">
        <v>329</v>
      </c>
      <c r="II45" s="610">
        <v>100</v>
      </c>
      <c r="IK45" s="576" t="s">
        <v>354</v>
      </c>
      <c r="IL45" s="596">
        <v>100</v>
      </c>
      <c r="IN45" s="621" t="s">
        <v>663</v>
      </c>
      <c r="IO45" s="635">
        <v>0</v>
      </c>
      <c r="IQ45" s="621" t="s">
        <v>40</v>
      </c>
      <c r="IR45" s="635" t="s">
        <v>371</v>
      </c>
      <c r="IT45" s="621" t="s">
        <v>160</v>
      </c>
      <c r="IU45" s="652">
        <v>97.3</v>
      </c>
      <c r="IW45" s="621" t="s">
        <v>181</v>
      </c>
      <c r="IX45" s="635">
        <v>0.3</v>
      </c>
      <c r="IZ45" s="576" t="s">
        <v>767</v>
      </c>
      <c r="JA45" s="610">
        <v>100</v>
      </c>
      <c r="JC45" s="664" t="s">
        <v>11</v>
      </c>
      <c r="JD45" s="596">
        <v>100</v>
      </c>
      <c r="JF45" s="621" t="s">
        <v>191</v>
      </c>
      <c r="JG45" s="596">
        <v>0</v>
      </c>
      <c r="JI45" s="621" t="s">
        <v>40</v>
      </c>
      <c r="JJ45" s="596" t="s">
        <v>371</v>
      </c>
      <c r="JL45" s="621" t="s">
        <v>662</v>
      </c>
      <c r="JM45" s="596">
        <v>97.3</v>
      </c>
      <c r="JO45" s="621" t="s">
        <v>382</v>
      </c>
      <c r="JP45" s="596">
        <v>0.3</v>
      </c>
      <c r="JR45" s="576" t="s">
        <v>278</v>
      </c>
      <c r="JS45" s="610">
        <v>100</v>
      </c>
      <c r="JU45" s="664" t="s">
        <v>169</v>
      </c>
      <c r="JV45" s="610">
        <v>100</v>
      </c>
      <c r="JX45" s="621" t="s">
        <v>244</v>
      </c>
      <c r="JY45" s="596">
        <v>0</v>
      </c>
      <c r="KA45" s="621" t="s">
        <v>218</v>
      </c>
      <c r="KB45" s="596">
        <v>0</v>
      </c>
      <c r="KD45" s="621" t="s">
        <v>381</v>
      </c>
      <c r="KE45" s="596">
        <v>97</v>
      </c>
      <c r="KG45" s="621" t="s">
        <v>22</v>
      </c>
      <c r="KH45" s="596">
        <v>0.2</v>
      </c>
      <c r="KJ45" s="576" t="s">
        <v>145</v>
      </c>
      <c r="KK45" s="610">
        <v>100</v>
      </c>
      <c r="KM45" s="664" t="s">
        <v>807</v>
      </c>
      <c r="KN45" s="610">
        <v>100</v>
      </c>
      <c r="KP45" s="621" t="s">
        <v>138</v>
      </c>
      <c r="KQ45" s="596">
        <v>0</v>
      </c>
      <c r="KS45" s="621" t="s">
        <v>361</v>
      </c>
      <c r="KT45" s="596">
        <v>0</v>
      </c>
      <c r="KV45" s="621" t="s">
        <v>100</v>
      </c>
      <c r="KW45" s="596">
        <v>97.4</v>
      </c>
      <c r="KY45" s="621" t="s">
        <v>141</v>
      </c>
      <c r="KZ45" s="596">
        <v>0.3</v>
      </c>
      <c r="LB45" s="576" t="s">
        <v>34</v>
      </c>
      <c r="LC45" s="610">
        <v>100</v>
      </c>
      <c r="LE45" s="664" t="s">
        <v>807</v>
      </c>
      <c r="LF45" s="610">
        <v>100</v>
      </c>
      <c r="LH45" s="621" t="s">
        <v>100</v>
      </c>
      <c r="LI45" s="596">
        <v>97.3</v>
      </c>
    </row>
    <row r="46" spans="1:321" ht="102.6" x14ac:dyDescent="0.3">
      <c r="A46" s="8" t="s">
        <v>40</v>
      </c>
      <c r="B46" s="15">
        <v>93.150684931506845</v>
      </c>
      <c r="D46" s="20" t="s">
        <v>162</v>
      </c>
      <c r="E46" s="15" t="s">
        <v>371</v>
      </c>
      <c r="G46" s="29" t="s">
        <v>127</v>
      </c>
      <c r="H46" s="32">
        <v>0</v>
      </c>
      <c r="J46" s="37" t="s">
        <v>162</v>
      </c>
      <c r="K46" s="42" t="s">
        <v>371</v>
      </c>
      <c r="M46" s="11" t="s">
        <v>265</v>
      </c>
      <c r="N46" s="15">
        <v>91.534391534391531</v>
      </c>
      <c r="P46" s="29" t="s">
        <v>146</v>
      </c>
      <c r="Q46" s="79">
        <v>0.48543689320388345</v>
      </c>
      <c r="S46" s="8" t="s">
        <v>49</v>
      </c>
      <c r="T46" s="15">
        <v>94.285714285714278</v>
      </c>
      <c r="U46" s="101"/>
      <c r="V46" s="20" t="s">
        <v>44</v>
      </c>
      <c r="W46" s="15" t="s">
        <v>371</v>
      </c>
      <c r="Y46" s="11" t="s">
        <v>27</v>
      </c>
      <c r="Z46" s="15">
        <v>91.7</v>
      </c>
      <c r="AC46" s="109" t="s">
        <v>27</v>
      </c>
      <c r="AD46" s="123">
        <v>94.4</v>
      </c>
      <c r="AF46" s="149" t="s">
        <v>340</v>
      </c>
      <c r="AG46" s="137">
        <v>94.3</v>
      </c>
      <c r="AI46" s="110" t="s">
        <v>165</v>
      </c>
      <c r="AJ46" s="137" t="s">
        <v>371</v>
      </c>
      <c r="AL46" s="109" t="s">
        <v>118</v>
      </c>
      <c r="AM46" s="146" t="s">
        <v>371</v>
      </c>
      <c r="AO46" s="109" t="s">
        <v>123</v>
      </c>
      <c r="AP46" s="146">
        <v>92.5</v>
      </c>
      <c r="AS46" s="149" t="s">
        <v>109</v>
      </c>
      <c r="AT46" s="137">
        <v>93.3</v>
      </c>
      <c r="AX46" s="149" t="s">
        <v>41</v>
      </c>
      <c r="AY46" s="191">
        <v>95</v>
      </c>
      <c r="BA46" s="149" t="s">
        <v>118</v>
      </c>
      <c r="BB46" s="207" t="s">
        <v>371</v>
      </c>
      <c r="BD46" s="149" t="s">
        <v>116</v>
      </c>
      <c r="BE46" s="191">
        <v>93.5</v>
      </c>
      <c r="BG46" s="149" t="s">
        <v>222</v>
      </c>
      <c r="BH46" s="209">
        <v>93.6</v>
      </c>
      <c r="BJ46" s="149" t="s">
        <v>185</v>
      </c>
      <c r="BK46" s="233">
        <v>96.3</v>
      </c>
      <c r="BM46" s="149" t="s">
        <v>190</v>
      </c>
      <c r="BN46" s="233" t="s">
        <v>371</v>
      </c>
      <c r="BP46" s="149" t="s">
        <v>122</v>
      </c>
      <c r="BQ46" s="233">
        <v>96.9</v>
      </c>
      <c r="BS46" s="149" t="s">
        <v>118</v>
      </c>
      <c r="BT46" s="239" t="s">
        <v>371</v>
      </c>
      <c r="BV46" s="29" t="s">
        <v>154</v>
      </c>
      <c r="BW46" s="263">
        <v>0</v>
      </c>
      <c r="BY46" s="29" t="s">
        <v>68</v>
      </c>
      <c r="BZ46" s="263" t="s">
        <v>371</v>
      </c>
      <c r="CB46" s="149" t="s">
        <v>67</v>
      </c>
      <c r="CC46" s="209">
        <v>94.6</v>
      </c>
      <c r="CE46" s="29" t="s">
        <v>106</v>
      </c>
      <c r="CF46" s="281">
        <v>0.39787798408488062</v>
      </c>
      <c r="CI46" s="109" t="s">
        <v>79</v>
      </c>
      <c r="CJ46" s="295">
        <v>97.3</v>
      </c>
      <c r="CL46" s="109" t="s">
        <v>118</v>
      </c>
      <c r="CM46" s="303" t="s">
        <v>371</v>
      </c>
      <c r="CO46" s="109" t="s">
        <v>156</v>
      </c>
      <c r="CP46" s="191">
        <v>95.3</v>
      </c>
      <c r="CS46" s="149" t="s">
        <v>15</v>
      </c>
      <c r="CT46" s="331">
        <v>97.6</v>
      </c>
      <c r="CW46" s="109" t="s">
        <v>310</v>
      </c>
      <c r="CX46" s="331" t="s">
        <v>371</v>
      </c>
      <c r="DB46" s="253" t="s">
        <v>237</v>
      </c>
      <c r="DC46" s="263">
        <v>0</v>
      </c>
      <c r="DI46" s="253" t="s">
        <v>165</v>
      </c>
      <c r="DJ46" s="263" t="s">
        <v>371</v>
      </c>
      <c r="DP46" s="149" t="s">
        <v>69</v>
      </c>
      <c r="DQ46" s="331">
        <v>96.2</v>
      </c>
      <c r="DV46" s="253" t="s">
        <v>27</v>
      </c>
      <c r="DW46" s="281">
        <v>0.36330608537693004</v>
      </c>
      <c r="EA46" s="346" t="s">
        <v>109</v>
      </c>
      <c r="EB46" s="353">
        <v>97.9</v>
      </c>
      <c r="EE46" s="355" t="s">
        <v>291</v>
      </c>
      <c r="EF46" s="358" t="s">
        <v>371</v>
      </c>
      <c r="EI46" s="346" t="s">
        <v>378</v>
      </c>
      <c r="EJ46" s="362">
        <v>0</v>
      </c>
      <c r="EM46" s="250" t="s">
        <v>190</v>
      </c>
      <c r="EN46" s="364" t="s">
        <v>371</v>
      </c>
      <c r="EQ46" s="346" t="s">
        <v>153</v>
      </c>
      <c r="ER46" s="303">
        <v>96.4</v>
      </c>
      <c r="EU46" s="346" t="s">
        <v>253</v>
      </c>
      <c r="EV46" s="378">
        <v>0.36900369003690037</v>
      </c>
      <c r="FA46" s="346" t="s">
        <v>163</v>
      </c>
      <c r="FB46" s="383">
        <v>98.333333333333329</v>
      </c>
      <c r="FD46" s="355" t="s">
        <v>118</v>
      </c>
      <c r="FE46" s="390" t="s">
        <v>371</v>
      </c>
      <c r="FG46" s="346" t="s">
        <v>31</v>
      </c>
      <c r="FH46" s="381">
        <v>96.7</v>
      </c>
      <c r="FK46" s="346" t="s">
        <v>337</v>
      </c>
      <c r="FL46" s="410">
        <v>98.5</v>
      </c>
      <c r="FN46" s="355" t="s">
        <v>187</v>
      </c>
      <c r="FO46" s="418" t="s">
        <v>371</v>
      </c>
      <c r="FQ46" s="355" t="s">
        <v>143</v>
      </c>
      <c r="FR46" s="421">
        <v>0</v>
      </c>
      <c r="FT46" s="361" t="s">
        <v>190</v>
      </c>
      <c r="FU46" s="425" t="s">
        <v>371</v>
      </c>
      <c r="FW46" s="346" t="s">
        <v>13</v>
      </c>
      <c r="FX46" s="410">
        <v>97.2</v>
      </c>
      <c r="FZ46" s="346" t="s">
        <v>223</v>
      </c>
      <c r="GA46" s="437">
        <v>0.4</v>
      </c>
      <c r="GD46" s="462" t="s">
        <v>44</v>
      </c>
      <c r="GE46" s="448">
        <v>99.1</v>
      </c>
      <c r="GG46" s="462" t="s">
        <v>344</v>
      </c>
      <c r="GH46" s="479">
        <v>100</v>
      </c>
      <c r="GJ46" s="346" t="s">
        <v>143</v>
      </c>
      <c r="GK46" s="421">
        <v>0</v>
      </c>
      <c r="GM46" s="346" t="s">
        <v>55</v>
      </c>
      <c r="GN46" s="484" t="s">
        <v>371</v>
      </c>
      <c r="GP46" s="462" t="s">
        <v>34</v>
      </c>
      <c r="GQ46" s="503">
        <v>97.3</v>
      </c>
      <c r="GS46" s="346" t="s">
        <v>267</v>
      </c>
      <c r="GT46" s="508">
        <v>1.1651816312542838</v>
      </c>
      <c r="GV46" s="462" t="s">
        <v>665</v>
      </c>
      <c r="GW46" s="479">
        <v>98.7</v>
      </c>
      <c r="GY46" s="462" t="s">
        <v>106</v>
      </c>
      <c r="GZ46" s="526">
        <v>100</v>
      </c>
      <c r="HB46" s="535" t="s">
        <v>34</v>
      </c>
      <c r="HC46" s="383">
        <v>97.4</v>
      </c>
      <c r="HG46" s="462" t="s">
        <v>665</v>
      </c>
      <c r="HH46" s="383">
        <v>98.6</v>
      </c>
      <c r="HJ46" s="462" t="s">
        <v>666</v>
      </c>
      <c r="HK46" s="383">
        <v>100</v>
      </c>
      <c r="HM46" s="346" t="s">
        <v>159</v>
      </c>
      <c r="HN46" s="421">
        <v>0</v>
      </c>
      <c r="HP46" s="346" t="s">
        <v>339</v>
      </c>
      <c r="HQ46" s="486" t="s">
        <v>371</v>
      </c>
      <c r="HS46" s="535" t="s">
        <v>163</v>
      </c>
      <c r="HT46" s="383">
        <v>97.3</v>
      </c>
      <c r="HV46" s="346" t="s">
        <v>82</v>
      </c>
      <c r="HW46" s="508">
        <v>0.4</v>
      </c>
      <c r="HY46" s="346" t="s">
        <v>222</v>
      </c>
      <c r="HZ46" s="421">
        <v>0</v>
      </c>
      <c r="IB46" s="566" t="s">
        <v>118</v>
      </c>
      <c r="IC46" s="486" t="s">
        <v>371</v>
      </c>
      <c r="IE46" s="346" t="s">
        <v>123</v>
      </c>
      <c r="IF46" s="508">
        <v>0.4</v>
      </c>
      <c r="IH46" s="576" t="s">
        <v>91</v>
      </c>
      <c r="II46" s="610">
        <v>100</v>
      </c>
      <c r="IK46" s="576" t="s">
        <v>361</v>
      </c>
      <c r="IL46" s="596">
        <v>97.9</v>
      </c>
      <c r="IN46" s="621" t="s">
        <v>63</v>
      </c>
      <c r="IO46" s="635">
        <v>0</v>
      </c>
      <c r="IQ46" s="621" t="s">
        <v>291</v>
      </c>
      <c r="IR46" s="635" t="s">
        <v>371</v>
      </c>
      <c r="IT46" s="621" t="s">
        <v>155</v>
      </c>
      <c r="IU46" s="652">
        <v>97</v>
      </c>
      <c r="IW46" s="621" t="s">
        <v>6</v>
      </c>
      <c r="IX46" s="635">
        <v>0.3</v>
      </c>
      <c r="IZ46" s="576" t="s">
        <v>278</v>
      </c>
      <c r="JA46" s="610">
        <v>100</v>
      </c>
      <c r="JC46" s="664" t="s">
        <v>50</v>
      </c>
      <c r="JD46" s="596">
        <v>100</v>
      </c>
      <c r="JF46" s="621" t="s">
        <v>63</v>
      </c>
      <c r="JG46" s="596">
        <v>0</v>
      </c>
      <c r="JI46" s="621" t="s">
        <v>291</v>
      </c>
      <c r="JJ46" s="596" t="s">
        <v>371</v>
      </c>
      <c r="JL46" s="621" t="s">
        <v>317</v>
      </c>
      <c r="JM46" s="596">
        <v>97.2</v>
      </c>
      <c r="JO46" s="621" t="s">
        <v>143</v>
      </c>
      <c r="JP46" s="596">
        <v>0.3</v>
      </c>
      <c r="JR46" s="576" t="s">
        <v>11</v>
      </c>
      <c r="JS46" s="610">
        <v>100</v>
      </c>
      <c r="JU46" s="664" t="s">
        <v>375</v>
      </c>
      <c r="JV46" s="610">
        <v>100</v>
      </c>
      <c r="JX46" s="621" t="s">
        <v>148</v>
      </c>
      <c r="JY46" s="596">
        <v>0</v>
      </c>
      <c r="KA46" s="621" t="s">
        <v>116</v>
      </c>
      <c r="KB46" s="596">
        <v>0</v>
      </c>
      <c r="KD46" s="621" t="s">
        <v>317</v>
      </c>
      <c r="KE46" s="596">
        <v>96.9</v>
      </c>
      <c r="KG46" s="621" t="s">
        <v>283</v>
      </c>
      <c r="KH46" s="596">
        <v>0.2</v>
      </c>
      <c r="KJ46" s="576" t="s">
        <v>185</v>
      </c>
      <c r="KK46" s="610">
        <v>100</v>
      </c>
      <c r="KM46" s="664" t="s">
        <v>169</v>
      </c>
      <c r="KN46" s="610">
        <v>100</v>
      </c>
      <c r="KP46" s="621" t="s">
        <v>56</v>
      </c>
      <c r="KQ46" s="596">
        <v>0</v>
      </c>
      <c r="KS46" s="621" t="s">
        <v>17</v>
      </c>
      <c r="KT46" s="596">
        <v>0</v>
      </c>
      <c r="KV46" s="621" t="s">
        <v>31</v>
      </c>
      <c r="KW46" s="596">
        <v>97.3</v>
      </c>
      <c r="KY46" s="621" t="s">
        <v>296</v>
      </c>
      <c r="KZ46" s="596">
        <v>0.3</v>
      </c>
      <c r="LB46" s="710" t="s">
        <v>579</v>
      </c>
      <c r="LC46" s="711">
        <v>100</v>
      </c>
      <c r="LE46" s="664" t="s">
        <v>169</v>
      </c>
      <c r="LF46" s="610">
        <v>100</v>
      </c>
      <c r="LH46" s="621" t="s">
        <v>169</v>
      </c>
      <c r="LI46" s="596">
        <v>97.2</v>
      </c>
    </row>
    <row r="47" spans="1:321" ht="79.2" x14ac:dyDescent="0.3">
      <c r="A47" s="8" t="s">
        <v>41</v>
      </c>
      <c r="B47" s="15">
        <v>92.682926829268297</v>
      </c>
      <c r="D47" s="20" t="s">
        <v>226</v>
      </c>
      <c r="E47" s="15" t="s">
        <v>371</v>
      </c>
      <c r="G47" s="29" t="s">
        <v>58</v>
      </c>
      <c r="H47" s="32">
        <v>0</v>
      </c>
      <c r="J47" s="37" t="s">
        <v>226</v>
      </c>
      <c r="K47" s="42" t="s">
        <v>371</v>
      </c>
      <c r="M47" s="11" t="s">
        <v>207</v>
      </c>
      <c r="N47" s="15">
        <v>91.3687881429817</v>
      </c>
      <c r="P47" s="29" t="s">
        <v>37</v>
      </c>
      <c r="Q47" s="79">
        <v>0.49140049140049141</v>
      </c>
      <c r="S47" s="8" t="s">
        <v>34</v>
      </c>
      <c r="T47" s="15">
        <v>94.117647058823522</v>
      </c>
      <c r="U47" s="101"/>
      <c r="V47" s="20" t="s">
        <v>69</v>
      </c>
      <c r="W47" s="15" t="s">
        <v>371</v>
      </c>
      <c r="Y47" s="11" t="s">
        <v>33</v>
      </c>
      <c r="Z47" s="15">
        <v>91.6</v>
      </c>
      <c r="AC47" s="109" t="s">
        <v>340</v>
      </c>
      <c r="AD47" s="123">
        <v>94.3</v>
      </c>
      <c r="AF47" s="149" t="s">
        <v>97</v>
      </c>
      <c r="AG47" s="137">
        <v>94.3</v>
      </c>
      <c r="AI47" s="110" t="s">
        <v>147</v>
      </c>
      <c r="AJ47" s="137" t="s">
        <v>371</v>
      </c>
      <c r="AL47" s="109" t="s">
        <v>339</v>
      </c>
      <c r="AM47" s="146" t="s">
        <v>371</v>
      </c>
      <c r="AO47" s="109" t="s">
        <v>242</v>
      </c>
      <c r="AP47" s="146">
        <v>92.5</v>
      </c>
      <c r="AS47" s="149" t="s">
        <v>230</v>
      </c>
      <c r="AT47" s="137">
        <v>93.2</v>
      </c>
      <c r="AX47" s="149" t="s">
        <v>21</v>
      </c>
      <c r="AY47" s="191">
        <v>94.9</v>
      </c>
      <c r="BA47" s="149" t="s">
        <v>339</v>
      </c>
      <c r="BB47" s="207" t="s">
        <v>371</v>
      </c>
      <c r="BD47" s="149" t="s">
        <v>295</v>
      </c>
      <c r="BE47" s="191">
        <v>93.4</v>
      </c>
      <c r="BG47" s="149" t="s">
        <v>207</v>
      </c>
      <c r="BH47" s="209">
        <v>93.6</v>
      </c>
      <c r="BJ47" s="149" t="s">
        <v>64</v>
      </c>
      <c r="BK47" s="233">
        <v>96.1</v>
      </c>
      <c r="BM47" s="149" t="s">
        <v>55</v>
      </c>
      <c r="BN47" s="233" t="s">
        <v>371</v>
      </c>
      <c r="BP47" s="149" t="s">
        <v>67</v>
      </c>
      <c r="BQ47" s="233">
        <v>96.9</v>
      </c>
      <c r="BS47" s="149" t="s">
        <v>339</v>
      </c>
      <c r="BT47" s="239" t="s">
        <v>371</v>
      </c>
      <c r="BV47" s="29" t="s">
        <v>219</v>
      </c>
      <c r="BW47" s="263">
        <v>0</v>
      </c>
      <c r="BY47" s="29" t="s">
        <v>165</v>
      </c>
      <c r="BZ47" s="263" t="s">
        <v>371</v>
      </c>
      <c r="CB47" s="149" t="s">
        <v>153</v>
      </c>
      <c r="CC47" s="209">
        <v>94.4</v>
      </c>
      <c r="CE47" s="29" t="s">
        <v>253</v>
      </c>
      <c r="CF47" s="281">
        <v>0.40768782760629008</v>
      </c>
      <c r="CI47" s="109" t="s">
        <v>116</v>
      </c>
      <c r="CJ47" s="295">
        <v>97.2</v>
      </c>
      <c r="CL47" s="109" t="s">
        <v>339</v>
      </c>
      <c r="CM47" s="303" t="s">
        <v>371</v>
      </c>
      <c r="CO47" s="109" t="s">
        <v>376</v>
      </c>
      <c r="CP47" s="191">
        <v>95.3</v>
      </c>
      <c r="CS47" s="149" t="s">
        <v>235</v>
      </c>
      <c r="CT47" s="331">
        <v>97.4</v>
      </c>
      <c r="CW47" s="109" t="s">
        <v>187</v>
      </c>
      <c r="CX47" s="331" t="s">
        <v>371</v>
      </c>
      <c r="DB47" s="253" t="s">
        <v>263</v>
      </c>
      <c r="DC47" s="263">
        <v>0</v>
      </c>
      <c r="DI47" s="253" t="s">
        <v>147</v>
      </c>
      <c r="DJ47" s="263" t="s">
        <v>371</v>
      </c>
      <c r="DP47" s="149" t="s">
        <v>141</v>
      </c>
      <c r="DQ47" s="331">
        <v>95.9</v>
      </c>
      <c r="DV47" s="253" t="s">
        <v>124</v>
      </c>
      <c r="DW47" s="281">
        <v>0.37037037037037041</v>
      </c>
      <c r="EA47" s="346" t="s">
        <v>235</v>
      </c>
      <c r="EB47" s="353">
        <v>97.5</v>
      </c>
      <c r="EE47" s="356" t="s">
        <v>70</v>
      </c>
      <c r="EF47" s="360" t="s">
        <v>371</v>
      </c>
      <c r="EI47" s="346" t="s">
        <v>181</v>
      </c>
      <c r="EJ47" s="362">
        <v>0</v>
      </c>
      <c r="EM47" s="250" t="s">
        <v>55</v>
      </c>
      <c r="EN47" s="364" t="s">
        <v>371</v>
      </c>
      <c r="EQ47" s="346" t="s">
        <v>34</v>
      </c>
      <c r="ER47" s="303">
        <v>96.3</v>
      </c>
      <c r="EU47" s="346" t="s">
        <v>112</v>
      </c>
      <c r="EV47" s="378">
        <v>0.36900369003690037</v>
      </c>
      <c r="FA47" s="346" t="s">
        <v>14</v>
      </c>
      <c r="FB47" s="383">
        <v>98.245614035087712</v>
      </c>
      <c r="FD47" s="355" t="s">
        <v>339</v>
      </c>
      <c r="FE47" s="390" t="s">
        <v>371</v>
      </c>
      <c r="FG47" s="346" t="s">
        <v>34</v>
      </c>
      <c r="FH47" s="381">
        <v>96.7</v>
      </c>
      <c r="FK47" s="346" t="s">
        <v>155</v>
      </c>
      <c r="FL47" s="410">
        <v>98.5</v>
      </c>
      <c r="FN47" s="355" t="s">
        <v>118</v>
      </c>
      <c r="FO47" s="418" t="s">
        <v>371</v>
      </c>
      <c r="FQ47" s="355" t="s">
        <v>17</v>
      </c>
      <c r="FR47" s="421">
        <v>0</v>
      </c>
      <c r="FT47" s="361" t="s">
        <v>55</v>
      </c>
      <c r="FU47" s="425" t="s">
        <v>371</v>
      </c>
      <c r="FW47" s="346" t="s">
        <v>116</v>
      </c>
      <c r="FX47" s="410">
        <v>97.2</v>
      </c>
      <c r="FZ47" s="346" t="s">
        <v>107</v>
      </c>
      <c r="GA47" s="437">
        <v>0.4</v>
      </c>
      <c r="GD47" s="462" t="s">
        <v>129</v>
      </c>
      <c r="GE47" s="448">
        <v>98.7</v>
      </c>
      <c r="GG47" s="462" t="s">
        <v>106</v>
      </c>
      <c r="GH47" s="479">
        <v>100</v>
      </c>
      <c r="GJ47" s="346" t="s">
        <v>17</v>
      </c>
      <c r="GK47" s="421">
        <v>0</v>
      </c>
      <c r="GM47" s="346" t="s">
        <v>68</v>
      </c>
      <c r="GN47" s="484" t="s">
        <v>371</v>
      </c>
      <c r="GP47" s="462" t="s">
        <v>163</v>
      </c>
      <c r="GQ47" s="503">
        <v>97.2</v>
      </c>
      <c r="GS47" s="346" t="s">
        <v>298</v>
      </c>
      <c r="GT47" s="508">
        <v>0.40883074407195419</v>
      </c>
      <c r="GV47" s="462" t="s">
        <v>30</v>
      </c>
      <c r="GW47" s="479">
        <v>98.6</v>
      </c>
      <c r="GY47" s="462" t="s">
        <v>228</v>
      </c>
      <c r="GZ47" s="526">
        <v>100</v>
      </c>
      <c r="HB47" s="535" t="s">
        <v>315</v>
      </c>
      <c r="HC47" s="383">
        <v>97.4</v>
      </c>
      <c r="HG47" s="462" t="s">
        <v>178</v>
      </c>
      <c r="HH47" s="383">
        <v>98.5</v>
      </c>
      <c r="HJ47" s="462" t="s">
        <v>344</v>
      </c>
      <c r="HK47" s="383">
        <v>100</v>
      </c>
      <c r="HM47" s="346" t="s">
        <v>130</v>
      </c>
      <c r="HN47" s="421">
        <v>0</v>
      </c>
      <c r="HP47" s="346" t="s">
        <v>190</v>
      </c>
      <c r="HQ47" s="486" t="s">
        <v>371</v>
      </c>
      <c r="HS47" s="535" t="s">
        <v>34</v>
      </c>
      <c r="HT47" s="383">
        <v>97.3</v>
      </c>
      <c r="HV47" s="346" t="s">
        <v>374</v>
      </c>
      <c r="HW47" s="508">
        <v>0.4</v>
      </c>
      <c r="HY47" s="346" t="s">
        <v>56</v>
      </c>
      <c r="HZ47" s="421">
        <v>0</v>
      </c>
      <c r="IB47" s="566" t="s">
        <v>339</v>
      </c>
      <c r="IC47" s="486" t="s">
        <v>371</v>
      </c>
      <c r="IE47" s="346" t="s">
        <v>100</v>
      </c>
      <c r="IF47" s="508">
        <v>0.4</v>
      </c>
      <c r="IH47" s="576" t="s">
        <v>16</v>
      </c>
      <c r="II47" s="610">
        <v>100</v>
      </c>
      <c r="IK47" s="576" t="s">
        <v>358</v>
      </c>
      <c r="IL47" s="596">
        <v>97.9</v>
      </c>
      <c r="IN47" s="622" t="s">
        <v>696</v>
      </c>
      <c r="IO47" s="598">
        <v>0</v>
      </c>
      <c r="IQ47" s="622" t="s">
        <v>681</v>
      </c>
      <c r="IR47" s="598" t="s">
        <v>371</v>
      </c>
      <c r="IT47" s="621" t="s">
        <v>7</v>
      </c>
      <c r="IU47" s="652">
        <v>97</v>
      </c>
      <c r="IW47" s="621" t="s">
        <v>30</v>
      </c>
      <c r="IX47" s="635">
        <v>0.3</v>
      </c>
      <c r="IZ47" s="576" t="s">
        <v>11</v>
      </c>
      <c r="JA47" s="610">
        <v>100</v>
      </c>
      <c r="JC47" s="664" t="s">
        <v>215</v>
      </c>
      <c r="JD47" s="596">
        <v>100</v>
      </c>
      <c r="JF47" s="622" t="s">
        <v>696</v>
      </c>
      <c r="JG47" s="598">
        <v>0</v>
      </c>
      <c r="JI47" s="622" t="s">
        <v>528</v>
      </c>
      <c r="JJ47" s="598" t="s">
        <v>371</v>
      </c>
      <c r="JL47" s="621" t="s">
        <v>382</v>
      </c>
      <c r="JM47" s="596">
        <v>97.2</v>
      </c>
      <c r="JO47" s="621" t="s">
        <v>175</v>
      </c>
      <c r="JP47" s="596">
        <v>0.3</v>
      </c>
      <c r="JR47" s="576" t="s">
        <v>99</v>
      </c>
      <c r="JS47" s="610">
        <v>100</v>
      </c>
      <c r="JU47" s="664" t="s">
        <v>114</v>
      </c>
      <c r="JV47" s="610">
        <v>100</v>
      </c>
      <c r="JX47" s="621" t="s">
        <v>311</v>
      </c>
      <c r="JY47" s="596">
        <v>0</v>
      </c>
      <c r="KA47" s="621" t="s">
        <v>96</v>
      </c>
      <c r="KB47" s="596">
        <v>0</v>
      </c>
      <c r="KD47" s="621" t="s">
        <v>337</v>
      </c>
      <c r="KE47" s="596">
        <v>96.8</v>
      </c>
      <c r="KG47" s="621" t="s">
        <v>124</v>
      </c>
      <c r="KH47" s="596">
        <v>0.2</v>
      </c>
      <c r="KJ47" s="576" t="s">
        <v>169</v>
      </c>
      <c r="KK47" s="610">
        <v>100</v>
      </c>
      <c r="KM47" s="664" t="s">
        <v>375</v>
      </c>
      <c r="KN47" s="610">
        <v>100</v>
      </c>
      <c r="KP47" s="621" t="s">
        <v>6</v>
      </c>
      <c r="KQ47" s="596">
        <v>0</v>
      </c>
      <c r="KS47" s="621" t="s">
        <v>93</v>
      </c>
      <c r="KT47" s="596">
        <v>0</v>
      </c>
      <c r="KV47" s="621" t="s">
        <v>297</v>
      </c>
      <c r="KW47" s="596">
        <v>96.9</v>
      </c>
      <c r="KY47" s="621" t="s">
        <v>186</v>
      </c>
      <c r="KZ47" s="596">
        <v>0.3</v>
      </c>
      <c r="LB47" s="576" t="s">
        <v>44</v>
      </c>
      <c r="LC47" s="610">
        <v>100</v>
      </c>
      <c r="LE47" s="664" t="s">
        <v>375</v>
      </c>
      <c r="LF47" s="610">
        <v>100</v>
      </c>
      <c r="LH47" s="621" t="s">
        <v>223</v>
      </c>
      <c r="LI47" s="596">
        <v>97.2</v>
      </c>
    </row>
    <row r="48" spans="1:321" ht="43.2" x14ac:dyDescent="0.3">
      <c r="A48" s="8" t="s">
        <v>42</v>
      </c>
      <c r="B48" s="15">
        <v>92.592592592592595</v>
      </c>
      <c r="D48" s="20" t="s">
        <v>149</v>
      </c>
      <c r="E48" s="15" t="s">
        <v>371</v>
      </c>
      <c r="G48" s="29" t="s">
        <v>109</v>
      </c>
      <c r="H48" s="32">
        <v>0</v>
      </c>
      <c r="J48" s="37" t="s">
        <v>149</v>
      </c>
      <c r="K48" s="42" t="s">
        <v>371</v>
      </c>
      <c r="M48" s="11" t="s">
        <v>85</v>
      </c>
      <c r="N48" s="15">
        <v>91.277890466531446</v>
      </c>
      <c r="P48" s="29" t="s">
        <v>170</v>
      </c>
      <c r="Q48" s="79">
        <v>0.49180327868852464</v>
      </c>
      <c r="S48" s="8" t="s">
        <v>31</v>
      </c>
      <c r="T48" s="15">
        <v>94.117647058823522</v>
      </c>
      <c r="U48" s="101"/>
      <c r="V48" s="20" t="s">
        <v>162</v>
      </c>
      <c r="W48" s="15" t="s">
        <v>371</v>
      </c>
      <c r="Y48" s="11" t="s">
        <v>73</v>
      </c>
      <c r="Z48" s="15">
        <v>91.5</v>
      </c>
      <c r="AC48" s="109" t="s">
        <v>17</v>
      </c>
      <c r="AD48" s="123">
        <v>94.2</v>
      </c>
      <c r="AF48" s="149" t="s">
        <v>43</v>
      </c>
      <c r="AG48" s="137">
        <v>94.3</v>
      </c>
      <c r="AI48" s="110" t="s">
        <v>44</v>
      </c>
      <c r="AJ48" s="137" t="s">
        <v>371</v>
      </c>
      <c r="AL48" s="109" t="s">
        <v>190</v>
      </c>
      <c r="AM48" s="146" t="s">
        <v>371</v>
      </c>
      <c r="AO48" s="109" t="s">
        <v>27</v>
      </c>
      <c r="AP48" s="146">
        <v>92.5</v>
      </c>
      <c r="AS48" s="149" t="s">
        <v>124</v>
      </c>
      <c r="AT48" s="137">
        <v>93.2</v>
      </c>
      <c r="AX48" s="149" t="s">
        <v>116</v>
      </c>
      <c r="AY48" s="191">
        <v>94.8</v>
      </c>
      <c r="BA48" s="149" t="s">
        <v>190</v>
      </c>
      <c r="BB48" s="207" t="s">
        <v>371</v>
      </c>
      <c r="BD48" s="149" t="s">
        <v>207</v>
      </c>
      <c r="BE48" s="191">
        <v>93.4</v>
      </c>
      <c r="BG48" s="149" t="s">
        <v>298</v>
      </c>
      <c r="BH48" s="209">
        <v>93.5</v>
      </c>
      <c r="BJ48" s="149" t="s">
        <v>12</v>
      </c>
      <c r="BK48" s="233">
        <v>96.1</v>
      </c>
      <c r="BM48" s="149" t="s">
        <v>68</v>
      </c>
      <c r="BN48" s="233" t="s">
        <v>371</v>
      </c>
      <c r="BP48" s="149" t="s">
        <v>91</v>
      </c>
      <c r="BQ48" s="233">
        <v>96.6</v>
      </c>
      <c r="BS48" s="149" t="s">
        <v>190</v>
      </c>
      <c r="BT48" s="239" t="s">
        <v>371</v>
      </c>
      <c r="BV48" s="29" t="s">
        <v>32</v>
      </c>
      <c r="BW48" s="263">
        <v>0</v>
      </c>
      <c r="BY48" s="29" t="s">
        <v>147</v>
      </c>
      <c r="BZ48" s="263" t="s">
        <v>371</v>
      </c>
      <c r="CB48" s="149" t="s">
        <v>17</v>
      </c>
      <c r="CC48" s="209">
        <v>94.3</v>
      </c>
      <c r="CE48" s="29" t="s">
        <v>31</v>
      </c>
      <c r="CF48" s="281">
        <v>0.40927694406548432</v>
      </c>
      <c r="CI48" s="109" t="s">
        <v>17</v>
      </c>
      <c r="CJ48" s="295">
        <v>97</v>
      </c>
      <c r="CL48" s="109" t="s">
        <v>190</v>
      </c>
      <c r="CM48" s="303" t="s">
        <v>371</v>
      </c>
      <c r="CO48" s="109" t="s">
        <v>102</v>
      </c>
      <c r="CP48" s="191">
        <v>95.3</v>
      </c>
      <c r="CS48" s="149" t="s">
        <v>163</v>
      </c>
      <c r="CT48" s="331">
        <v>97.2</v>
      </c>
      <c r="CW48" s="109" t="s">
        <v>118</v>
      </c>
      <c r="CX48" s="331" t="s">
        <v>371</v>
      </c>
      <c r="DB48" s="253" t="s">
        <v>169</v>
      </c>
      <c r="DC48" s="263">
        <v>0</v>
      </c>
      <c r="DI48" s="253" t="s">
        <v>44</v>
      </c>
      <c r="DJ48" s="263" t="s">
        <v>371</v>
      </c>
      <c r="DP48" s="149" t="s">
        <v>100</v>
      </c>
      <c r="DQ48" s="331">
        <v>95.9</v>
      </c>
      <c r="DV48" s="253" t="s">
        <v>581</v>
      </c>
      <c r="DW48" s="281">
        <v>0.37313432835820892</v>
      </c>
      <c r="EA48" s="346" t="s">
        <v>329</v>
      </c>
      <c r="EB48" s="353">
        <v>97.4</v>
      </c>
      <c r="EE48" s="355" t="s">
        <v>310</v>
      </c>
      <c r="EF48" s="358" t="s">
        <v>371</v>
      </c>
      <c r="EI48" s="346" t="s">
        <v>311</v>
      </c>
      <c r="EJ48" s="362">
        <v>0</v>
      </c>
      <c r="EM48" s="250" t="s">
        <v>68</v>
      </c>
      <c r="EN48" s="364" t="s">
        <v>371</v>
      </c>
      <c r="EQ48" s="346" t="s">
        <v>145</v>
      </c>
      <c r="ER48" s="303">
        <v>96.2</v>
      </c>
      <c r="EU48" s="346" t="s">
        <v>106</v>
      </c>
      <c r="EV48" s="378">
        <v>0.3780718336483932</v>
      </c>
      <c r="FA48" s="346" t="s">
        <v>181</v>
      </c>
      <c r="FB48" s="383">
        <v>98.245614035087712</v>
      </c>
      <c r="FD48" s="355" t="s">
        <v>190</v>
      </c>
      <c r="FE48" s="390" t="s">
        <v>371</v>
      </c>
      <c r="FG48" s="346" t="s">
        <v>18</v>
      </c>
      <c r="FH48" s="381">
        <v>96.7</v>
      </c>
      <c r="FK48" s="346" t="s">
        <v>98</v>
      </c>
      <c r="FL48" s="410">
        <v>98.4</v>
      </c>
      <c r="FN48" s="355" t="s">
        <v>339</v>
      </c>
      <c r="FO48" s="418" t="s">
        <v>371</v>
      </c>
      <c r="FQ48" s="355" t="s">
        <v>109</v>
      </c>
      <c r="FR48" s="421">
        <v>0</v>
      </c>
      <c r="FT48" s="361" t="s">
        <v>68</v>
      </c>
      <c r="FU48" s="425" t="s">
        <v>371</v>
      </c>
      <c r="FW48" s="346" t="s">
        <v>28</v>
      </c>
      <c r="FX48" s="410">
        <v>97.1</v>
      </c>
      <c r="FZ48" s="346" t="s">
        <v>581</v>
      </c>
      <c r="GA48" s="437">
        <v>0.4</v>
      </c>
      <c r="GD48" s="462" t="s">
        <v>185</v>
      </c>
      <c r="GE48" s="448">
        <v>98.7</v>
      </c>
      <c r="GG48" s="462" t="s">
        <v>172</v>
      </c>
      <c r="GH48" s="479">
        <v>100</v>
      </c>
      <c r="GJ48" s="346" t="s">
        <v>58</v>
      </c>
      <c r="GK48" s="421">
        <v>0</v>
      </c>
      <c r="GM48" s="346" t="s">
        <v>82</v>
      </c>
      <c r="GN48" s="484" t="s">
        <v>371</v>
      </c>
      <c r="GP48" s="462" t="s">
        <v>116</v>
      </c>
      <c r="GQ48" s="503">
        <v>97.2</v>
      </c>
      <c r="GS48" s="346" t="s">
        <v>227</v>
      </c>
      <c r="GT48" s="508">
        <v>0.36101083032490977</v>
      </c>
      <c r="GV48" s="462" t="s">
        <v>374</v>
      </c>
      <c r="GW48" s="479">
        <v>98.4</v>
      </c>
      <c r="GY48" s="462" t="s">
        <v>172</v>
      </c>
      <c r="GZ48" s="526">
        <v>100</v>
      </c>
      <c r="HB48" s="535" t="s">
        <v>662</v>
      </c>
      <c r="HC48" s="383">
        <v>97.4</v>
      </c>
      <c r="HG48" s="462" t="s">
        <v>108</v>
      </c>
      <c r="HH48" s="383">
        <v>98.4</v>
      </c>
      <c r="HJ48" s="462" t="s">
        <v>220</v>
      </c>
      <c r="HK48" s="383">
        <v>100</v>
      </c>
      <c r="HM48" s="346" t="s">
        <v>271</v>
      </c>
      <c r="HN48" s="421">
        <v>0</v>
      </c>
      <c r="HP48" s="346" t="s">
        <v>68</v>
      </c>
      <c r="HQ48" s="486" t="s">
        <v>371</v>
      </c>
      <c r="HS48" s="535" t="s">
        <v>382</v>
      </c>
      <c r="HT48" s="383">
        <v>97.2</v>
      </c>
      <c r="HV48" s="346" t="s">
        <v>65</v>
      </c>
      <c r="HW48" s="508">
        <v>0.6</v>
      </c>
      <c r="HY48" s="346" t="s">
        <v>6</v>
      </c>
      <c r="HZ48" s="421">
        <v>0</v>
      </c>
      <c r="IB48" s="566" t="s">
        <v>190</v>
      </c>
      <c r="IC48" s="486" t="s">
        <v>371</v>
      </c>
      <c r="IE48" s="346" t="s">
        <v>80</v>
      </c>
      <c r="IF48" s="508">
        <v>0.4</v>
      </c>
      <c r="IH48" s="576" t="s">
        <v>136</v>
      </c>
      <c r="II48" s="610">
        <v>100</v>
      </c>
      <c r="IK48" s="576" t="s">
        <v>344</v>
      </c>
      <c r="IL48" s="596">
        <v>97.4</v>
      </c>
      <c r="IN48" s="621" t="s">
        <v>222</v>
      </c>
      <c r="IO48" s="635">
        <v>0</v>
      </c>
      <c r="IQ48" s="621" t="s">
        <v>310</v>
      </c>
      <c r="IR48" s="635" t="s">
        <v>371</v>
      </c>
      <c r="IT48" s="621" t="s">
        <v>163</v>
      </c>
      <c r="IU48" s="652">
        <v>96.8</v>
      </c>
      <c r="IW48" s="621" t="s">
        <v>287</v>
      </c>
      <c r="IX48" s="635">
        <v>0.3</v>
      </c>
      <c r="IZ48" s="576" t="s">
        <v>99</v>
      </c>
      <c r="JA48" s="610">
        <v>100</v>
      </c>
      <c r="JC48" s="664" t="s">
        <v>256</v>
      </c>
      <c r="JD48" s="596">
        <v>100</v>
      </c>
      <c r="JF48" s="621" t="s">
        <v>6</v>
      </c>
      <c r="JG48" s="596">
        <v>0</v>
      </c>
      <c r="JI48" s="621" t="s">
        <v>310</v>
      </c>
      <c r="JJ48" s="596" t="s">
        <v>371</v>
      </c>
      <c r="JL48" s="621" t="s">
        <v>166</v>
      </c>
      <c r="JM48" s="596">
        <v>97.2</v>
      </c>
      <c r="JO48" s="621" t="s">
        <v>237</v>
      </c>
      <c r="JP48" s="596">
        <v>0.3</v>
      </c>
      <c r="JR48" s="576" t="s">
        <v>168</v>
      </c>
      <c r="JS48" s="610">
        <v>100</v>
      </c>
      <c r="JU48" s="664" t="s">
        <v>11</v>
      </c>
      <c r="JV48" s="610">
        <v>100</v>
      </c>
      <c r="JX48" s="621" t="s">
        <v>113</v>
      </c>
      <c r="JY48" s="596">
        <v>0</v>
      </c>
      <c r="KA48" s="621" t="s">
        <v>354</v>
      </c>
      <c r="KB48" s="596">
        <v>0</v>
      </c>
      <c r="KD48" s="621" t="s">
        <v>100</v>
      </c>
      <c r="KE48" s="596">
        <v>96.8</v>
      </c>
      <c r="KG48" s="621" t="s">
        <v>57</v>
      </c>
      <c r="KH48" s="596">
        <v>0.2</v>
      </c>
      <c r="KJ48" s="576" t="s">
        <v>34</v>
      </c>
      <c r="KK48" s="610">
        <v>100</v>
      </c>
      <c r="KM48" s="664" t="s">
        <v>114</v>
      </c>
      <c r="KN48" s="610">
        <v>100</v>
      </c>
      <c r="KP48" s="621" t="s">
        <v>581</v>
      </c>
      <c r="KQ48" s="596">
        <v>0</v>
      </c>
      <c r="KS48" s="621" t="s">
        <v>433</v>
      </c>
      <c r="KT48" s="596">
        <v>0</v>
      </c>
      <c r="KV48" s="621" t="s">
        <v>223</v>
      </c>
      <c r="KW48" s="596">
        <v>96.7</v>
      </c>
      <c r="KY48" s="621" t="s">
        <v>326</v>
      </c>
      <c r="KZ48" s="596">
        <v>0.3</v>
      </c>
      <c r="LB48" s="576" t="s">
        <v>11</v>
      </c>
      <c r="LC48" s="610">
        <v>100</v>
      </c>
      <c r="LE48" s="664" t="s">
        <v>114</v>
      </c>
      <c r="LF48" s="610">
        <v>100</v>
      </c>
      <c r="LH48" s="621" t="s">
        <v>22</v>
      </c>
      <c r="LI48" s="596">
        <v>96.9</v>
      </c>
    </row>
    <row r="49" spans="1:321" ht="57.6" x14ac:dyDescent="0.3">
      <c r="A49" s="8" t="s">
        <v>43</v>
      </c>
      <c r="B49" s="15">
        <v>92.5</v>
      </c>
      <c r="D49" s="20" t="s">
        <v>376</v>
      </c>
      <c r="E49" s="15" t="s">
        <v>371</v>
      </c>
      <c r="G49" s="29" t="s">
        <v>277</v>
      </c>
      <c r="H49" s="32">
        <v>0</v>
      </c>
      <c r="J49" s="37" t="s">
        <v>376</v>
      </c>
      <c r="K49" s="42" t="s">
        <v>371</v>
      </c>
      <c r="M49" s="11" t="s">
        <v>177</v>
      </c>
      <c r="N49" s="15">
        <v>91.21621621621621</v>
      </c>
      <c r="P49" s="29" t="s">
        <v>171</v>
      </c>
      <c r="Q49" s="79">
        <v>0.49400141143260412</v>
      </c>
      <c r="S49" s="8" t="s">
        <v>41</v>
      </c>
      <c r="T49" s="15">
        <v>93.975903614457835</v>
      </c>
      <c r="U49" s="101"/>
      <c r="V49" s="20" t="s">
        <v>226</v>
      </c>
      <c r="W49" s="15" t="s">
        <v>371</v>
      </c>
      <c r="Y49" s="11" t="s">
        <v>119</v>
      </c>
      <c r="Z49" s="15">
        <v>91.5</v>
      </c>
      <c r="AC49" s="109" t="s">
        <v>43</v>
      </c>
      <c r="AD49" s="123">
        <v>93.9</v>
      </c>
      <c r="AF49" s="171" t="s">
        <v>443</v>
      </c>
      <c r="AG49" s="176">
        <v>94</v>
      </c>
      <c r="AI49" s="110" t="s">
        <v>69</v>
      </c>
      <c r="AJ49" s="137" t="s">
        <v>371</v>
      </c>
      <c r="AL49" s="109" t="s">
        <v>55</v>
      </c>
      <c r="AM49" s="146" t="s">
        <v>371</v>
      </c>
      <c r="AO49" s="109" t="s">
        <v>265</v>
      </c>
      <c r="AP49" s="146">
        <v>92.3</v>
      </c>
      <c r="AS49" s="149" t="s">
        <v>123</v>
      </c>
      <c r="AT49" s="137">
        <v>93.1</v>
      </c>
      <c r="AX49" s="149" t="s">
        <v>33</v>
      </c>
      <c r="AY49" s="191">
        <v>94.5</v>
      </c>
      <c r="BA49" s="149" t="s">
        <v>55</v>
      </c>
      <c r="BB49" s="207" t="s">
        <v>371</v>
      </c>
      <c r="BD49" s="149" t="s">
        <v>146</v>
      </c>
      <c r="BE49" s="191">
        <v>93.3</v>
      </c>
      <c r="BG49" s="149" t="s">
        <v>230</v>
      </c>
      <c r="BH49" s="209">
        <v>93.5</v>
      </c>
      <c r="BJ49" s="149" t="s">
        <v>235</v>
      </c>
      <c r="BK49" s="233">
        <v>95.9</v>
      </c>
      <c r="BM49" s="149" t="s">
        <v>82</v>
      </c>
      <c r="BN49" s="233" t="s">
        <v>371</v>
      </c>
      <c r="BP49" s="149" t="s">
        <v>171</v>
      </c>
      <c r="BQ49" s="233">
        <v>96.6</v>
      </c>
      <c r="BS49" s="149" t="s">
        <v>55</v>
      </c>
      <c r="BT49" s="233" t="s">
        <v>371</v>
      </c>
      <c r="BV49" s="29" t="s">
        <v>204</v>
      </c>
      <c r="BW49" s="263">
        <v>0</v>
      </c>
      <c r="BY49" s="29" t="s">
        <v>44</v>
      </c>
      <c r="BZ49" s="263" t="s">
        <v>371</v>
      </c>
      <c r="CB49" s="149" t="s">
        <v>96</v>
      </c>
      <c r="CC49" s="209">
        <v>94.1</v>
      </c>
      <c r="CE49" s="29" t="s">
        <v>198</v>
      </c>
      <c r="CF49" s="281">
        <v>0.41522491349480972</v>
      </c>
      <c r="CI49" s="109" t="s">
        <v>104</v>
      </c>
      <c r="CJ49" s="295">
        <v>96.9</v>
      </c>
      <c r="CL49" s="109" t="s">
        <v>55</v>
      </c>
      <c r="CM49" s="303" t="s">
        <v>371</v>
      </c>
      <c r="CO49" s="109" t="s">
        <v>211</v>
      </c>
      <c r="CP49" s="191">
        <v>95.2</v>
      </c>
      <c r="CS49" s="149" t="s">
        <v>104</v>
      </c>
      <c r="CT49" s="331">
        <v>97.1</v>
      </c>
      <c r="CW49" s="109" t="s">
        <v>339</v>
      </c>
      <c r="CX49" s="331" t="s">
        <v>371</v>
      </c>
      <c r="DB49" s="253" t="s">
        <v>27</v>
      </c>
      <c r="DC49" s="263">
        <v>0</v>
      </c>
      <c r="DI49" s="253" t="s">
        <v>69</v>
      </c>
      <c r="DJ49" s="263" t="s">
        <v>371</v>
      </c>
      <c r="DP49" s="149" t="s">
        <v>52</v>
      </c>
      <c r="DQ49" s="331">
        <v>95.8</v>
      </c>
      <c r="DV49" s="253" t="s">
        <v>173</v>
      </c>
      <c r="DW49" s="281">
        <v>0.38167938931297707</v>
      </c>
      <c r="EA49" s="346" t="s">
        <v>116</v>
      </c>
      <c r="EB49" s="353">
        <v>97.4</v>
      </c>
      <c r="EE49" s="355" t="s">
        <v>187</v>
      </c>
      <c r="EF49" s="358" t="s">
        <v>371</v>
      </c>
      <c r="EI49" s="346" t="s">
        <v>261</v>
      </c>
      <c r="EJ49" s="362">
        <v>0</v>
      </c>
      <c r="EM49" s="250" t="s">
        <v>82</v>
      </c>
      <c r="EN49" s="364" t="s">
        <v>371</v>
      </c>
      <c r="EQ49" s="346" t="s">
        <v>155</v>
      </c>
      <c r="ER49" s="303">
        <v>96.1</v>
      </c>
      <c r="EU49" s="346" t="s">
        <v>145</v>
      </c>
      <c r="EV49" s="378">
        <v>0.38232795242141038</v>
      </c>
      <c r="FA49" s="346" t="s">
        <v>31</v>
      </c>
      <c r="FB49" s="383">
        <v>98.076923076923066</v>
      </c>
      <c r="FD49" s="355" t="s">
        <v>68</v>
      </c>
      <c r="FE49" s="390" t="s">
        <v>371</v>
      </c>
      <c r="FG49" s="346" t="s">
        <v>24</v>
      </c>
      <c r="FH49" s="381">
        <v>96.7</v>
      </c>
      <c r="FK49" s="346" t="s">
        <v>283</v>
      </c>
      <c r="FL49" s="410">
        <v>98.4</v>
      </c>
      <c r="FN49" s="355" t="s">
        <v>190</v>
      </c>
      <c r="FO49" s="418" t="s">
        <v>371</v>
      </c>
      <c r="FQ49" s="355" t="s">
        <v>219</v>
      </c>
      <c r="FR49" s="421">
        <v>0</v>
      </c>
      <c r="FT49" s="361" t="s">
        <v>82</v>
      </c>
      <c r="FU49" s="425" t="s">
        <v>371</v>
      </c>
      <c r="FW49" s="346" t="s">
        <v>379</v>
      </c>
      <c r="FX49" s="410">
        <v>97</v>
      </c>
      <c r="FZ49" s="346" t="s">
        <v>215</v>
      </c>
      <c r="GA49" s="437">
        <v>0.4</v>
      </c>
      <c r="GD49" s="462" t="s">
        <v>338</v>
      </c>
      <c r="GE49" s="448">
        <v>98.6</v>
      </c>
      <c r="GG49" s="462" t="s">
        <v>90</v>
      </c>
      <c r="GH49" s="479">
        <v>100</v>
      </c>
      <c r="GJ49" s="346" t="s">
        <v>109</v>
      </c>
      <c r="GK49" s="421">
        <v>0</v>
      </c>
      <c r="GM49" s="346" t="s">
        <v>165</v>
      </c>
      <c r="GN49" s="484" t="s">
        <v>371</v>
      </c>
      <c r="GP49" s="462" t="s">
        <v>308</v>
      </c>
      <c r="GQ49" s="503">
        <v>97.1</v>
      </c>
      <c r="GS49" s="346" t="s">
        <v>8</v>
      </c>
      <c r="GT49" s="508">
        <v>0.43715846994535518</v>
      </c>
      <c r="GV49" s="462" t="s">
        <v>274</v>
      </c>
      <c r="GW49" s="479">
        <v>98.4</v>
      </c>
      <c r="GY49" s="462" t="s">
        <v>90</v>
      </c>
      <c r="GZ49" s="526">
        <v>100</v>
      </c>
      <c r="HB49" s="535" t="s">
        <v>298</v>
      </c>
      <c r="HC49" s="383">
        <v>97.3</v>
      </c>
      <c r="HG49" s="462" t="s">
        <v>274</v>
      </c>
      <c r="HH49" s="383">
        <v>98.4</v>
      </c>
      <c r="HJ49" s="462" t="s">
        <v>106</v>
      </c>
      <c r="HK49" s="383">
        <v>100</v>
      </c>
      <c r="HM49" s="346" t="s">
        <v>143</v>
      </c>
      <c r="HN49" s="421">
        <v>0</v>
      </c>
      <c r="HP49" s="346" t="s">
        <v>82</v>
      </c>
      <c r="HQ49" s="486" t="s">
        <v>371</v>
      </c>
      <c r="HS49" s="535" t="s">
        <v>122</v>
      </c>
      <c r="HT49" s="383">
        <v>97.2</v>
      </c>
      <c r="HV49" s="346" t="s">
        <v>193</v>
      </c>
      <c r="HW49" s="508">
        <v>0.5</v>
      </c>
      <c r="HY49" s="346" t="s">
        <v>382</v>
      </c>
      <c r="HZ49" s="421">
        <v>0</v>
      </c>
      <c r="IB49" s="566" t="s">
        <v>103</v>
      </c>
      <c r="IC49" s="486" t="s">
        <v>371</v>
      </c>
      <c r="IE49" s="346" t="s">
        <v>115</v>
      </c>
      <c r="IF49" s="508">
        <v>0.4</v>
      </c>
      <c r="IH49" s="576" t="s">
        <v>163</v>
      </c>
      <c r="II49" s="610">
        <v>99</v>
      </c>
      <c r="IK49" s="576" t="s">
        <v>355</v>
      </c>
      <c r="IL49" s="596">
        <v>97.2</v>
      </c>
      <c r="IN49" s="621" t="s">
        <v>6</v>
      </c>
      <c r="IO49" s="635">
        <v>0</v>
      </c>
      <c r="IQ49" s="621" t="s">
        <v>187</v>
      </c>
      <c r="IR49" s="635" t="s">
        <v>371</v>
      </c>
      <c r="IT49" s="621" t="s">
        <v>374</v>
      </c>
      <c r="IU49" s="652">
        <v>96.7</v>
      </c>
      <c r="IW49" s="621" t="s">
        <v>263</v>
      </c>
      <c r="IX49" s="635">
        <v>0.3</v>
      </c>
      <c r="IZ49" s="576" t="s">
        <v>168</v>
      </c>
      <c r="JA49" s="610">
        <v>100</v>
      </c>
      <c r="JC49" s="664" t="s">
        <v>307</v>
      </c>
      <c r="JD49" s="596">
        <v>100</v>
      </c>
      <c r="JF49" s="621" t="s">
        <v>129</v>
      </c>
      <c r="JG49" s="596">
        <v>0</v>
      </c>
      <c r="JI49" s="621" t="s">
        <v>187</v>
      </c>
      <c r="JJ49" s="596" t="s">
        <v>371</v>
      </c>
      <c r="JL49" s="621" t="s">
        <v>223</v>
      </c>
      <c r="JM49" s="596">
        <v>96.9</v>
      </c>
      <c r="JO49" s="621" t="s">
        <v>27</v>
      </c>
      <c r="JP49" s="596">
        <v>0.3</v>
      </c>
      <c r="JR49" s="576" t="s">
        <v>95</v>
      </c>
      <c r="JS49" s="610">
        <v>100</v>
      </c>
      <c r="JU49" s="664" t="s">
        <v>50</v>
      </c>
      <c r="JV49" s="610">
        <v>100</v>
      </c>
      <c r="JX49" s="621" t="s">
        <v>242</v>
      </c>
      <c r="JY49" s="596">
        <v>0</v>
      </c>
      <c r="KA49" s="621" t="s">
        <v>183</v>
      </c>
      <c r="KB49" s="596">
        <v>0</v>
      </c>
      <c r="KD49" s="621" t="s">
        <v>26</v>
      </c>
      <c r="KE49" s="596">
        <v>96.6</v>
      </c>
      <c r="KG49" s="621" t="s">
        <v>259</v>
      </c>
      <c r="KH49" s="596">
        <v>0.2</v>
      </c>
      <c r="KJ49" s="576" t="s">
        <v>11</v>
      </c>
      <c r="KK49" s="610">
        <v>100</v>
      </c>
      <c r="KM49" s="664" t="s">
        <v>11</v>
      </c>
      <c r="KN49" s="610">
        <v>100</v>
      </c>
      <c r="KP49" s="621" t="s">
        <v>225</v>
      </c>
      <c r="KQ49" s="596">
        <v>0</v>
      </c>
      <c r="KS49" s="621" t="s">
        <v>341</v>
      </c>
      <c r="KT49" s="596">
        <v>0</v>
      </c>
      <c r="KV49" s="621" t="s">
        <v>374</v>
      </c>
      <c r="KW49" s="596">
        <v>96.6</v>
      </c>
      <c r="KY49" s="621" t="s">
        <v>115</v>
      </c>
      <c r="KZ49" s="596">
        <v>0.3</v>
      </c>
      <c r="LB49" s="576" t="s">
        <v>380</v>
      </c>
      <c r="LC49" s="610">
        <v>100</v>
      </c>
      <c r="LE49" s="664" t="s">
        <v>11</v>
      </c>
      <c r="LF49" s="610">
        <v>100</v>
      </c>
      <c r="LH49" s="621" t="s">
        <v>145</v>
      </c>
      <c r="LI49" s="596">
        <v>96.8</v>
      </c>
    </row>
    <row r="50" spans="1:321" ht="57.6" x14ac:dyDescent="0.3">
      <c r="A50" s="8" t="s">
        <v>44</v>
      </c>
      <c r="B50" s="15">
        <v>92.372881355932208</v>
      </c>
      <c r="D50" s="20" t="s">
        <v>286</v>
      </c>
      <c r="E50" s="15" t="s">
        <v>371</v>
      </c>
      <c r="G50" s="29" t="s">
        <v>287</v>
      </c>
      <c r="H50" s="32">
        <v>0</v>
      </c>
      <c r="J50" s="37" t="s">
        <v>286</v>
      </c>
      <c r="K50" s="42" t="s">
        <v>371</v>
      </c>
      <c r="M50" s="11" t="s">
        <v>59</v>
      </c>
      <c r="N50" s="15">
        <v>91.164658634538156</v>
      </c>
      <c r="P50" s="29" t="s">
        <v>50</v>
      </c>
      <c r="Q50" s="79">
        <v>0.50107372942018613</v>
      </c>
      <c r="S50" s="8" t="s">
        <v>39</v>
      </c>
      <c r="T50" s="15">
        <v>93.600000000000009</v>
      </c>
      <c r="U50" s="101"/>
      <c r="V50" s="20" t="s">
        <v>149</v>
      </c>
      <c r="W50" s="15" t="s">
        <v>371</v>
      </c>
      <c r="Y50" s="11" t="s">
        <v>16</v>
      </c>
      <c r="Z50" s="15">
        <v>91.5</v>
      </c>
      <c r="AC50" s="109" t="s">
        <v>82</v>
      </c>
      <c r="AD50" s="123">
        <v>93.8</v>
      </c>
      <c r="AF50" s="149" t="s">
        <v>82</v>
      </c>
      <c r="AG50" s="137">
        <v>94</v>
      </c>
      <c r="AI50" s="110" t="s">
        <v>162</v>
      </c>
      <c r="AJ50" s="137" t="s">
        <v>371</v>
      </c>
      <c r="AL50" s="109" t="s">
        <v>68</v>
      </c>
      <c r="AM50" s="146" t="s">
        <v>371</v>
      </c>
      <c r="AO50" s="109" t="s">
        <v>230</v>
      </c>
      <c r="AP50" s="146">
        <v>92.3</v>
      </c>
      <c r="AS50" s="149" t="s">
        <v>95</v>
      </c>
      <c r="AT50" s="137">
        <v>93</v>
      </c>
      <c r="AX50" s="149" t="s">
        <v>75</v>
      </c>
      <c r="AY50" s="191">
        <v>94.5</v>
      </c>
      <c r="BA50" s="149" t="s">
        <v>68</v>
      </c>
      <c r="BB50" s="207" t="s">
        <v>371</v>
      </c>
      <c r="BD50" s="149" t="s">
        <v>37</v>
      </c>
      <c r="BE50" s="191">
        <v>93.3</v>
      </c>
      <c r="BG50" s="149" t="s">
        <v>25</v>
      </c>
      <c r="BH50" s="209">
        <v>93.4</v>
      </c>
      <c r="BJ50" s="149" t="s">
        <v>53</v>
      </c>
      <c r="BK50" s="233">
        <v>95.5</v>
      </c>
      <c r="BM50" s="149" t="s">
        <v>165</v>
      </c>
      <c r="BN50" s="233" t="s">
        <v>371</v>
      </c>
      <c r="BP50" s="149" t="s">
        <v>376</v>
      </c>
      <c r="BQ50" s="233">
        <v>96.1</v>
      </c>
      <c r="BS50" s="149" t="s">
        <v>68</v>
      </c>
      <c r="BT50" s="233" t="s">
        <v>371</v>
      </c>
      <c r="BV50" s="29" t="s">
        <v>374</v>
      </c>
      <c r="BW50" s="263">
        <v>0</v>
      </c>
      <c r="BY50" s="253" t="s">
        <v>69</v>
      </c>
      <c r="BZ50" s="263" t="s">
        <v>371</v>
      </c>
      <c r="CB50" s="149" t="s">
        <v>124</v>
      </c>
      <c r="CC50" s="209">
        <v>94.1</v>
      </c>
      <c r="CE50" s="29" t="s">
        <v>19</v>
      </c>
      <c r="CF50" s="281">
        <v>0.41946308724832215</v>
      </c>
      <c r="CI50" s="109" t="s">
        <v>69</v>
      </c>
      <c r="CJ50" s="295">
        <v>96.8</v>
      </c>
      <c r="CL50" s="109" t="s">
        <v>68</v>
      </c>
      <c r="CM50" s="303" t="s">
        <v>371</v>
      </c>
      <c r="CO50" s="109" t="s">
        <v>23</v>
      </c>
      <c r="CP50" s="191">
        <v>95.2</v>
      </c>
      <c r="CS50" s="149" t="s">
        <v>17</v>
      </c>
      <c r="CT50" s="331">
        <v>97.1</v>
      </c>
      <c r="CW50" s="109" t="s">
        <v>190</v>
      </c>
      <c r="CX50" s="331" t="s">
        <v>371</v>
      </c>
      <c r="DB50" s="253" t="s">
        <v>34</v>
      </c>
      <c r="DC50" s="263">
        <v>0</v>
      </c>
      <c r="DI50" s="253" t="s">
        <v>162</v>
      </c>
      <c r="DJ50" s="263" t="s">
        <v>371</v>
      </c>
      <c r="DP50" s="149" t="s">
        <v>253</v>
      </c>
      <c r="DQ50" s="331">
        <v>95.7</v>
      </c>
      <c r="DV50" s="253" t="s">
        <v>279</v>
      </c>
      <c r="DW50" s="281">
        <v>0.38379530916844351</v>
      </c>
      <c r="EA50" s="346" t="s">
        <v>302</v>
      </c>
      <c r="EB50" s="353">
        <v>97.3</v>
      </c>
      <c r="EE50" s="355" t="s">
        <v>118</v>
      </c>
      <c r="EF50" s="358" t="s">
        <v>371</v>
      </c>
      <c r="EI50" s="346" t="s">
        <v>113</v>
      </c>
      <c r="EJ50" s="362">
        <v>0</v>
      </c>
      <c r="EM50" s="250" t="s">
        <v>165</v>
      </c>
      <c r="EN50" s="364" t="s">
        <v>371</v>
      </c>
      <c r="EQ50" s="346" t="s">
        <v>177</v>
      </c>
      <c r="ER50" s="303">
        <v>96.1</v>
      </c>
      <c r="EU50" s="346" t="s">
        <v>210</v>
      </c>
      <c r="EV50" s="378">
        <v>0.39011703511053319</v>
      </c>
      <c r="FA50" s="346" t="s">
        <v>235</v>
      </c>
      <c r="FB50" s="383">
        <v>97.777777777777771</v>
      </c>
      <c r="FD50" s="355" t="s">
        <v>82</v>
      </c>
      <c r="FE50" s="390" t="s">
        <v>371</v>
      </c>
      <c r="FG50" s="346" t="s">
        <v>153</v>
      </c>
      <c r="FH50" s="381">
        <v>96.6</v>
      </c>
      <c r="FK50" s="346" t="s">
        <v>17</v>
      </c>
      <c r="FL50" s="410">
        <v>98.4</v>
      </c>
      <c r="FN50" s="355" t="s">
        <v>103</v>
      </c>
      <c r="FO50" s="418" t="s">
        <v>371</v>
      </c>
      <c r="FQ50" s="355" t="s">
        <v>204</v>
      </c>
      <c r="FR50" s="421">
        <v>0</v>
      </c>
      <c r="FT50" s="361" t="s">
        <v>165</v>
      </c>
      <c r="FU50" s="425" t="s">
        <v>371</v>
      </c>
      <c r="FW50" s="346" t="s">
        <v>153</v>
      </c>
      <c r="FX50" s="410">
        <v>96.9</v>
      </c>
      <c r="FZ50" s="346" t="s">
        <v>270</v>
      </c>
      <c r="GA50" s="437">
        <v>0.4</v>
      </c>
      <c r="GD50" s="462" t="s">
        <v>274</v>
      </c>
      <c r="GE50" s="448">
        <v>98.6</v>
      </c>
      <c r="GG50" s="462" t="s">
        <v>57</v>
      </c>
      <c r="GH50" s="479">
        <v>100</v>
      </c>
      <c r="GJ50" s="346" t="s">
        <v>219</v>
      </c>
      <c r="GK50" s="421">
        <v>0</v>
      </c>
      <c r="GM50" s="346" t="s">
        <v>169</v>
      </c>
      <c r="GN50" s="484" t="s">
        <v>371</v>
      </c>
      <c r="GP50" s="462" t="s">
        <v>200</v>
      </c>
      <c r="GQ50" s="503">
        <v>97</v>
      </c>
      <c r="GS50" s="346" t="s">
        <v>104</v>
      </c>
      <c r="GT50" s="508">
        <v>0.64571674558760228</v>
      </c>
      <c r="GV50" s="462" t="s">
        <v>98</v>
      </c>
      <c r="GW50" s="479">
        <v>98.3</v>
      </c>
      <c r="GY50" s="462" t="s">
        <v>57</v>
      </c>
      <c r="GZ50" s="526">
        <v>100</v>
      </c>
      <c r="HB50" s="535" t="s">
        <v>76</v>
      </c>
      <c r="HC50" s="383">
        <v>97.2</v>
      </c>
      <c r="HG50" s="462" t="s">
        <v>40</v>
      </c>
      <c r="HH50" s="383">
        <v>98.3</v>
      </c>
      <c r="HJ50" s="462" t="s">
        <v>228</v>
      </c>
      <c r="HK50" s="383">
        <v>100</v>
      </c>
      <c r="HM50" s="346" t="s">
        <v>77</v>
      </c>
      <c r="HN50" s="421">
        <v>0</v>
      </c>
      <c r="HP50" s="346" t="s">
        <v>165</v>
      </c>
      <c r="HQ50" s="486" t="s">
        <v>371</v>
      </c>
      <c r="HS50" s="535" t="s">
        <v>199</v>
      </c>
      <c r="HT50" s="383">
        <v>97.2</v>
      </c>
      <c r="HV50" s="346" t="s">
        <v>279</v>
      </c>
      <c r="HW50" s="508">
        <v>0.4</v>
      </c>
      <c r="HY50" s="346" t="s">
        <v>30</v>
      </c>
      <c r="HZ50" s="421">
        <v>0</v>
      </c>
      <c r="IB50" s="566" t="s">
        <v>68</v>
      </c>
      <c r="IC50" s="486" t="s">
        <v>371</v>
      </c>
      <c r="IE50" s="346" t="s">
        <v>279</v>
      </c>
      <c r="IF50" s="508">
        <v>0.4</v>
      </c>
      <c r="IH50" s="576" t="s">
        <v>237</v>
      </c>
      <c r="II50" s="610">
        <v>98.9</v>
      </c>
      <c r="IK50" s="576" t="s">
        <v>366</v>
      </c>
      <c r="IL50" s="596">
        <v>96.7</v>
      </c>
      <c r="IN50" s="621" t="s">
        <v>382</v>
      </c>
      <c r="IO50" s="635">
        <v>0</v>
      </c>
      <c r="IQ50" s="621" t="s">
        <v>118</v>
      </c>
      <c r="IR50" s="635" t="s">
        <v>371</v>
      </c>
      <c r="IT50" s="621" t="s">
        <v>41</v>
      </c>
      <c r="IU50" s="652">
        <v>96.7</v>
      </c>
      <c r="IW50" s="621" t="s">
        <v>147</v>
      </c>
      <c r="IX50" s="635">
        <v>0.3</v>
      </c>
      <c r="IZ50" s="576" t="s">
        <v>329</v>
      </c>
      <c r="JA50" s="610">
        <v>100</v>
      </c>
      <c r="JC50" s="664" t="s">
        <v>220</v>
      </c>
      <c r="JD50" s="596">
        <v>100</v>
      </c>
      <c r="JF50" s="621" t="s">
        <v>581</v>
      </c>
      <c r="JG50" s="596">
        <v>0</v>
      </c>
      <c r="JI50" s="621" t="s">
        <v>118</v>
      </c>
      <c r="JJ50" s="596" t="s">
        <v>371</v>
      </c>
      <c r="JL50" s="621" t="s">
        <v>298</v>
      </c>
      <c r="JM50" s="596">
        <v>96.8</v>
      </c>
      <c r="JO50" s="621" t="s">
        <v>34</v>
      </c>
      <c r="JP50" s="596">
        <v>0.3</v>
      </c>
      <c r="JR50" s="576" t="s">
        <v>329</v>
      </c>
      <c r="JS50" s="610">
        <v>100</v>
      </c>
      <c r="JU50" s="664" t="s">
        <v>808</v>
      </c>
      <c r="JV50" s="610">
        <v>100</v>
      </c>
      <c r="JX50" s="621" t="s">
        <v>46</v>
      </c>
      <c r="JY50" s="596">
        <v>0</v>
      </c>
      <c r="KA50" s="621" t="s">
        <v>215</v>
      </c>
      <c r="KB50" s="596">
        <v>0</v>
      </c>
      <c r="KD50" s="621" t="s">
        <v>7</v>
      </c>
      <c r="KE50" s="596">
        <v>96.6</v>
      </c>
      <c r="KG50" s="621" t="s">
        <v>294</v>
      </c>
      <c r="KH50" s="596">
        <v>0.2</v>
      </c>
      <c r="KJ50" s="576" t="s">
        <v>380</v>
      </c>
      <c r="KK50" s="610">
        <v>100</v>
      </c>
      <c r="KM50" s="664" t="s">
        <v>50</v>
      </c>
      <c r="KN50" s="610">
        <v>100</v>
      </c>
      <c r="KP50" s="621" t="s">
        <v>30</v>
      </c>
      <c r="KQ50" s="596">
        <v>0</v>
      </c>
      <c r="KS50" s="621" t="s">
        <v>379</v>
      </c>
      <c r="KT50" s="596">
        <v>0</v>
      </c>
      <c r="KV50" s="621" t="s">
        <v>22</v>
      </c>
      <c r="KW50" s="596">
        <v>96.5</v>
      </c>
      <c r="KY50" s="621" t="s">
        <v>63</v>
      </c>
      <c r="KZ50" s="596">
        <v>0.3</v>
      </c>
      <c r="LB50" s="576" t="s">
        <v>22</v>
      </c>
      <c r="LC50" s="610">
        <v>100</v>
      </c>
      <c r="LE50" s="664" t="s">
        <v>50</v>
      </c>
      <c r="LF50" s="610">
        <v>100</v>
      </c>
      <c r="LH50" s="621" t="s">
        <v>220</v>
      </c>
      <c r="LI50" s="596">
        <v>96.7</v>
      </c>
    </row>
    <row r="51" spans="1:321" ht="57.6" x14ac:dyDescent="0.3">
      <c r="A51" s="8" t="s">
        <v>45</v>
      </c>
      <c r="B51" s="15">
        <v>92.307692307692307</v>
      </c>
      <c r="D51" s="20" t="s">
        <v>144</v>
      </c>
      <c r="E51" s="15" t="s">
        <v>371</v>
      </c>
      <c r="G51" s="29" t="s">
        <v>204</v>
      </c>
      <c r="H51" s="32">
        <v>0</v>
      </c>
      <c r="J51" s="37" t="s">
        <v>144</v>
      </c>
      <c r="K51" s="42" t="s">
        <v>371</v>
      </c>
      <c r="M51" s="11" t="s">
        <v>16</v>
      </c>
      <c r="N51" s="15">
        <v>90.975520643039815</v>
      </c>
      <c r="P51" s="29" t="s">
        <v>201</v>
      </c>
      <c r="Q51" s="79">
        <v>0.51052967453733256</v>
      </c>
      <c r="S51" s="8" t="s">
        <v>340</v>
      </c>
      <c r="T51" s="15">
        <v>93.333333333333329</v>
      </c>
      <c r="U51" s="101"/>
      <c r="V51" s="20" t="s">
        <v>376</v>
      </c>
      <c r="W51" s="15" t="s">
        <v>371</v>
      </c>
      <c r="Y51" s="11" t="s">
        <v>222</v>
      </c>
      <c r="Z51" s="15">
        <v>91.5</v>
      </c>
      <c r="AC51" s="109" t="s">
        <v>256</v>
      </c>
      <c r="AD51" s="123">
        <v>93.7</v>
      </c>
      <c r="AF51" s="149" t="s">
        <v>20</v>
      </c>
      <c r="AG51" s="137">
        <v>94</v>
      </c>
      <c r="AI51" s="110" t="s">
        <v>226</v>
      </c>
      <c r="AJ51" s="137" t="s">
        <v>371</v>
      </c>
      <c r="AL51" s="109" t="s">
        <v>165</v>
      </c>
      <c r="AM51" s="146" t="s">
        <v>371</v>
      </c>
      <c r="AO51" s="109" t="s">
        <v>129</v>
      </c>
      <c r="AP51" s="146">
        <v>92.3</v>
      </c>
      <c r="AS51" s="149" t="s">
        <v>59</v>
      </c>
      <c r="AT51" s="137">
        <v>92.7</v>
      </c>
      <c r="AX51" s="149" t="s">
        <v>60</v>
      </c>
      <c r="AY51" s="191">
        <v>94.4</v>
      </c>
      <c r="BA51" s="149" t="s">
        <v>82</v>
      </c>
      <c r="BB51" s="207" t="s">
        <v>371</v>
      </c>
      <c r="BD51" s="149" t="s">
        <v>44</v>
      </c>
      <c r="BE51" s="191">
        <v>93.2</v>
      </c>
      <c r="BG51" s="149" t="s">
        <v>153</v>
      </c>
      <c r="BH51" s="209">
        <v>93.3</v>
      </c>
      <c r="BJ51" s="149" t="s">
        <v>37</v>
      </c>
      <c r="BK51" s="233">
        <v>95.3</v>
      </c>
      <c r="BM51" s="149" t="s">
        <v>169</v>
      </c>
      <c r="BN51" s="233" t="s">
        <v>371</v>
      </c>
      <c r="BP51" s="149" t="s">
        <v>40</v>
      </c>
      <c r="BQ51" s="233">
        <v>96</v>
      </c>
      <c r="BS51" s="149" t="s">
        <v>82</v>
      </c>
      <c r="BT51" s="233" t="s">
        <v>371</v>
      </c>
      <c r="BV51" s="29" t="s">
        <v>282</v>
      </c>
      <c r="BW51" s="263">
        <v>0</v>
      </c>
      <c r="BY51" s="29" t="s">
        <v>162</v>
      </c>
      <c r="BZ51" s="263" t="s">
        <v>371</v>
      </c>
      <c r="CB51" s="149" t="s">
        <v>295</v>
      </c>
      <c r="CC51" s="209">
        <v>94</v>
      </c>
      <c r="CE51" s="29" t="s">
        <v>54</v>
      </c>
      <c r="CF51" s="281">
        <v>0.42372881355932202</v>
      </c>
      <c r="CI51" s="109" t="s">
        <v>67</v>
      </c>
      <c r="CJ51" s="295">
        <v>96.8</v>
      </c>
      <c r="CL51" s="109" t="s">
        <v>82</v>
      </c>
      <c r="CM51" s="303" t="s">
        <v>371</v>
      </c>
      <c r="CO51" s="109" t="s">
        <v>305</v>
      </c>
      <c r="CP51" s="191">
        <v>95</v>
      </c>
      <c r="CS51" s="149" t="s">
        <v>172</v>
      </c>
      <c r="CT51" s="331">
        <v>97.1</v>
      </c>
      <c r="CW51" s="109" t="s">
        <v>55</v>
      </c>
      <c r="CX51" s="331" t="s">
        <v>371</v>
      </c>
      <c r="DB51" s="253" t="s">
        <v>226</v>
      </c>
      <c r="DC51" s="263">
        <v>0</v>
      </c>
      <c r="DI51" s="253" t="s">
        <v>226</v>
      </c>
      <c r="DJ51" s="263" t="s">
        <v>371</v>
      </c>
      <c r="DP51" s="149" t="s">
        <v>211</v>
      </c>
      <c r="DQ51" s="331">
        <v>95.7</v>
      </c>
      <c r="DV51" s="253" t="s">
        <v>210</v>
      </c>
      <c r="DW51" s="281">
        <v>0.38809831824062097</v>
      </c>
      <c r="EA51" s="346" t="s">
        <v>140</v>
      </c>
      <c r="EB51" s="353">
        <v>97.3</v>
      </c>
      <c r="EE51" s="355" t="s">
        <v>339</v>
      </c>
      <c r="EF51" s="358" t="s">
        <v>371</v>
      </c>
      <c r="EI51" s="356" t="s">
        <v>568</v>
      </c>
      <c r="EJ51" s="365">
        <v>0</v>
      </c>
      <c r="EM51" s="250" t="s">
        <v>169</v>
      </c>
      <c r="EN51" s="364" t="s">
        <v>371</v>
      </c>
      <c r="EQ51" s="346" t="s">
        <v>17</v>
      </c>
      <c r="ER51" s="303">
        <v>96</v>
      </c>
      <c r="EU51" s="346" t="s">
        <v>19</v>
      </c>
      <c r="EV51" s="378">
        <v>0.40096230954290296</v>
      </c>
      <c r="FA51" s="346" t="s">
        <v>65</v>
      </c>
      <c r="FB51" s="383">
        <v>97.777777777777771</v>
      </c>
      <c r="FD51" s="355" t="s">
        <v>165</v>
      </c>
      <c r="FE51" s="390" t="s">
        <v>371</v>
      </c>
      <c r="FG51" s="346" t="s">
        <v>145</v>
      </c>
      <c r="FH51" s="381">
        <v>96.4</v>
      </c>
      <c r="FK51" s="346" t="s">
        <v>138</v>
      </c>
      <c r="FL51" s="410">
        <v>98.3</v>
      </c>
      <c r="FN51" s="355" t="s">
        <v>68</v>
      </c>
      <c r="FO51" s="418" t="s">
        <v>371</v>
      </c>
      <c r="FQ51" s="355" t="s">
        <v>374</v>
      </c>
      <c r="FR51" s="421">
        <v>0</v>
      </c>
      <c r="FT51" s="361" t="s">
        <v>169</v>
      </c>
      <c r="FU51" s="425" t="s">
        <v>371</v>
      </c>
      <c r="FW51" s="346" t="s">
        <v>34</v>
      </c>
      <c r="FX51" s="410">
        <v>96.9</v>
      </c>
      <c r="FZ51" s="346" t="s">
        <v>283</v>
      </c>
      <c r="GA51" s="437">
        <v>0.4</v>
      </c>
      <c r="GD51" s="462" t="s">
        <v>172</v>
      </c>
      <c r="GE51" s="448">
        <v>98.5</v>
      </c>
      <c r="GG51" s="462" t="s">
        <v>21</v>
      </c>
      <c r="GH51" s="479">
        <v>100</v>
      </c>
      <c r="GJ51" s="346" t="s">
        <v>204</v>
      </c>
      <c r="GK51" s="421">
        <v>0</v>
      </c>
      <c r="GM51" s="356" t="s">
        <v>579</v>
      </c>
      <c r="GN51" s="488" t="s">
        <v>371</v>
      </c>
      <c r="GP51" s="462" t="s">
        <v>17</v>
      </c>
      <c r="GQ51" s="503">
        <v>97</v>
      </c>
      <c r="GS51" s="346" t="s">
        <v>38</v>
      </c>
      <c r="GT51" s="508">
        <v>0.63636363636363635</v>
      </c>
      <c r="GV51" s="462" t="s">
        <v>141</v>
      </c>
      <c r="GW51" s="479">
        <v>98.2</v>
      </c>
      <c r="GY51" s="462" t="s">
        <v>197</v>
      </c>
      <c r="GZ51" s="526">
        <v>100</v>
      </c>
      <c r="HB51" s="535" t="s">
        <v>85</v>
      </c>
      <c r="HC51" s="383">
        <v>97</v>
      </c>
      <c r="HG51" s="462" t="s">
        <v>374</v>
      </c>
      <c r="HH51" s="383">
        <v>98.2</v>
      </c>
      <c r="HJ51" s="462" t="s">
        <v>90</v>
      </c>
      <c r="HK51" s="383">
        <v>100</v>
      </c>
      <c r="HM51" s="346" t="s">
        <v>17</v>
      </c>
      <c r="HN51" s="421">
        <v>0</v>
      </c>
      <c r="HP51" s="346" t="s">
        <v>169</v>
      </c>
      <c r="HQ51" s="486" t="s">
        <v>371</v>
      </c>
      <c r="HS51" s="535" t="s">
        <v>16</v>
      </c>
      <c r="HT51" s="383">
        <v>97.1</v>
      </c>
      <c r="HV51" s="346" t="s">
        <v>382</v>
      </c>
      <c r="HW51" s="508">
        <v>0.4</v>
      </c>
      <c r="HY51" s="346" t="s">
        <v>135</v>
      </c>
      <c r="HZ51" s="421">
        <v>0</v>
      </c>
      <c r="IB51" s="566" t="s">
        <v>82</v>
      </c>
      <c r="IC51" s="486" t="s">
        <v>371</v>
      </c>
      <c r="IE51" s="346" t="s">
        <v>56</v>
      </c>
      <c r="IF51" s="508">
        <v>0.4</v>
      </c>
      <c r="IH51" s="576" t="s">
        <v>44</v>
      </c>
      <c r="II51" s="610">
        <v>98.8</v>
      </c>
      <c r="IK51" s="576" t="s">
        <v>365</v>
      </c>
      <c r="IL51" s="596">
        <v>96</v>
      </c>
      <c r="IN51" s="621" t="s">
        <v>129</v>
      </c>
      <c r="IO51" s="635">
        <v>0</v>
      </c>
      <c r="IQ51" s="621" t="s">
        <v>339</v>
      </c>
      <c r="IR51" s="635" t="s">
        <v>371</v>
      </c>
      <c r="IT51" s="621" t="s">
        <v>173</v>
      </c>
      <c r="IU51" s="652">
        <v>96.6</v>
      </c>
      <c r="IW51" s="621" t="s">
        <v>203</v>
      </c>
      <c r="IX51" s="635">
        <v>0.3</v>
      </c>
      <c r="IZ51" s="576" t="s">
        <v>106</v>
      </c>
      <c r="JA51" s="610">
        <v>100</v>
      </c>
      <c r="JC51" s="664" t="s">
        <v>366</v>
      </c>
      <c r="JD51" s="596">
        <v>100</v>
      </c>
      <c r="JF51" s="621" t="s">
        <v>225</v>
      </c>
      <c r="JG51" s="596">
        <v>0</v>
      </c>
      <c r="JI51" s="621" t="s">
        <v>339</v>
      </c>
      <c r="JJ51" s="596" t="s">
        <v>371</v>
      </c>
      <c r="JL51" s="621" t="s">
        <v>89</v>
      </c>
      <c r="JM51" s="596">
        <v>96.8</v>
      </c>
      <c r="JO51" s="621" t="s">
        <v>226</v>
      </c>
      <c r="JP51" s="596">
        <v>0.3</v>
      </c>
      <c r="JR51" s="576" t="s">
        <v>106</v>
      </c>
      <c r="JS51" s="610">
        <v>100</v>
      </c>
      <c r="JU51" s="664" t="s">
        <v>307</v>
      </c>
      <c r="JV51" s="610">
        <v>100</v>
      </c>
      <c r="JX51" s="621" t="s">
        <v>54</v>
      </c>
      <c r="JY51" s="596">
        <v>0</v>
      </c>
      <c r="KA51" s="621" t="s">
        <v>341</v>
      </c>
      <c r="KB51" s="596">
        <v>0</v>
      </c>
      <c r="KD51" s="621" t="s">
        <v>297</v>
      </c>
      <c r="KE51" s="596">
        <v>96.5</v>
      </c>
      <c r="KG51" s="621" t="s">
        <v>337</v>
      </c>
      <c r="KH51" s="596">
        <v>0.3</v>
      </c>
      <c r="KJ51" s="576" t="s">
        <v>99</v>
      </c>
      <c r="KK51" s="610">
        <v>100</v>
      </c>
      <c r="KM51" s="664" t="s">
        <v>832</v>
      </c>
      <c r="KN51" s="610">
        <v>100</v>
      </c>
      <c r="KP51" s="621" t="s">
        <v>135</v>
      </c>
      <c r="KQ51" s="596">
        <v>0</v>
      </c>
      <c r="KS51" s="621" t="s">
        <v>342</v>
      </c>
      <c r="KT51" s="596">
        <v>0</v>
      </c>
      <c r="KV51" s="621" t="s">
        <v>102</v>
      </c>
      <c r="KW51" s="596">
        <v>96.4</v>
      </c>
      <c r="KY51" s="621" t="s">
        <v>138</v>
      </c>
      <c r="KZ51" s="596">
        <v>0.3</v>
      </c>
      <c r="LB51" s="576" t="s">
        <v>99</v>
      </c>
      <c r="LC51" s="610">
        <v>100</v>
      </c>
      <c r="LE51" s="664" t="s">
        <v>832</v>
      </c>
      <c r="LF51" s="610">
        <v>100</v>
      </c>
      <c r="LH51" s="621" t="s">
        <v>225</v>
      </c>
      <c r="LI51" s="596">
        <v>96.6</v>
      </c>
    </row>
    <row r="52" spans="1:321" ht="57.6" x14ac:dyDescent="0.3">
      <c r="A52" s="8" t="s">
        <v>46</v>
      </c>
      <c r="B52" s="15">
        <v>92.307692307692307</v>
      </c>
      <c r="D52" s="20" t="s">
        <v>325</v>
      </c>
      <c r="E52" s="15" t="s">
        <v>371</v>
      </c>
      <c r="G52" s="29" t="s">
        <v>374</v>
      </c>
      <c r="H52" s="32">
        <v>0</v>
      </c>
      <c r="J52" s="37" t="s">
        <v>325</v>
      </c>
      <c r="K52" s="42" t="s">
        <v>371</v>
      </c>
      <c r="M52" s="11" t="s">
        <v>230</v>
      </c>
      <c r="N52" s="15">
        <v>90.969652109548477</v>
      </c>
      <c r="P52" s="29" t="s">
        <v>159</v>
      </c>
      <c r="Q52" s="79">
        <v>0.51194539249146753</v>
      </c>
      <c r="S52" s="8" t="s">
        <v>65</v>
      </c>
      <c r="T52" s="15">
        <v>93.258426966292134</v>
      </c>
      <c r="U52" s="101"/>
      <c r="V52" s="20" t="s">
        <v>286</v>
      </c>
      <c r="W52" s="15" t="s">
        <v>371</v>
      </c>
      <c r="Y52" s="11" t="s">
        <v>70</v>
      </c>
      <c r="Z52" s="15">
        <v>91.5</v>
      </c>
      <c r="AC52" s="109" t="s">
        <v>44</v>
      </c>
      <c r="AD52" s="123">
        <v>93.6</v>
      </c>
      <c r="AF52" s="149" t="s">
        <v>52</v>
      </c>
      <c r="AG52" s="137">
        <v>93.9</v>
      </c>
      <c r="AI52" s="110" t="s">
        <v>149</v>
      </c>
      <c r="AJ52" s="137" t="s">
        <v>371</v>
      </c>
      <c r="AL52" s="109" t="s">
        <v>147</v>
      </c>
      <c r="AM52" s="146" t="s">
        <v>371</v>
      </c>
      <c r="AO52" s="109" t="s">
        <v>49</v>
      </c>
      <c r="AP52" s="146">
        <v>92.2</v>
      </c>
      <c r="AS52" s="149" t="s">
        <v>73</v>
      </c>
      <c r="AT52" s="137">
        <v>92.6</v>
      </c>
      <c r="AX52" s="149" t="s">
        <v>61</v>
      </c>
      <c r="AY52" s="191">
        <v>94.4</v>
      </c>
      <c r="BA52" s="149" t="s">
        <v>165</v>
      </c>
      <c r="BB52" s="207" t="s">
        <v>371</v>
      </c>
      <c r="BD52" s="149" t="s">
        <v>22</v>
      </c>
      <c r="BE52" s="191">
        <v>93.2</v>
      </c>
      <c r="BG52" s="149" t="s">
        <v>52</v>
      </c>
      <c r="BH52" s="209">
        <v>93.3</v>
      </c>
      <c r="BJ52" s="149" t="s">
        <v>84</v>
      </c>
      <c r="BK52" s="233">
        <v>95.2</v>
      </c>
      <c r="BM52" s="149" t="s">
        <v>147</v>
      </c>
      <c r="BN52" s="233" t="s">
        <v>371</v>
      </c>
      <c r="BP52" s="149" t="s">
        <v>176</v>
      </c>
      <c r="BQ52" s="233">
        <v>96</v>
      </c>
      <c r="BS52" s="149" t="s">
        <v>165</v>
      </c>
      <c r="BT52" s="233" t="s">
        <v>371</v>
      </c>
      <c r="BV52" s="253" t="s">
        <v>146</v>
      </c>
      <c r="BW52" s="263">
        <v>0</v>
      </c>
      <c r="BY52" s="29" t="s">
        <v>226</v>
      </c>
      <c r="BZ52" s="263" t="s">
        <v>371</v>
      </c>
      <c r="CB52" s="149" t="s">
        <v>298</v>
      </c>
      <c r="CC52" s="209">
        <v>93.8</v>
      </c>
      <c r="CE52" s="29" t="s">
        <v>24</v>
      </c>
      <c r="CF52" s="281">
        <v>0.42372881355932202</v>
      </c>
      <c r="CI52" s="109" t="s">
        <v>211</v>
      </c>
      <c r="CJ52" s="295">
        <v>96.6</v>
      </c>
      <c r="CL52" s="109" t="s">
        <v>165</v>
      </c>
      <c r="CM52" s="303" t="s">
        <v>371</v>
      </c>
      <c r="CO52" s="109" t="s">
        <v>308</v>
      </c>
      <c r="CP52" s="191">
        <v>94.9</v>
      </c>
      <c r="CS52" s="149" t="s">
        <v>69</v>
      </c>
      <c r="CT52" s="331">
        <v>96.9</v>
      </c>
      <c r="CW52" s="109" t="s">
        <v>68</v>
      </c>
      <c r="CX52" s="331" t="s">
        <v>371</v>
      </c>
      <c r="DB52" s="253" t="s">
        <v>52</v>
      </c>
      <c r="DC52" s="263">
        <v>0</v>
      </c>
      <c r="DI52" s="253" t="s">
        <v>149</v>
      </c>
      <c r="DJ52" s="263" t="s">
        <v>371</v>
      </c>
      <c r="DP52" s="149" t="s">
        <v>180</v>
      </c>
      <c r="DQ52" s="331">
        <v>95.5</v>
      </c>
      <c r="DV52" s="253" t="s">
        <v>84</v>
      </c>
      <c r="DW52" s="281">
        <v>0.39931545921277811</v>
      </c>
      <c r="EA52" s="346" t="s">
        <v>172</v>
      </c>
      <c r="EB52" s="353">
        <v>97.3</v>
      </c>
      <c r="EE52" s="355" t="s">
        <v>190</v>
      </c>
      <c r="EF52" s="358" t="s">
        <v>371</v>
      </c>
      <c r="EI52" s="346" t="s">
        <v>211</v>
      </c>
      <c r="EJ52" s="362">
        <v>0</v>
      </c>
      <c r="EM52" s="366" t="s">
        <v>539</v>
      </c>
      <c r="EN52" s="368" t="s">
        <v>371</v>
      </c>
      <c r="EQ52" s="346" t="s">
        <v>199</v>
      </c>
      <c r="ER52" s="303">
        <v>96</v>
      </c>
      <c r="EU52" s="346" t="s">
        <v>105</v>
      </c>
      <c r="EV52" s="378">
        <v>0.40290088638194999</v>
      </c>
      <c r="FA52" s="346" t="s">
        <v>234</v>
      </c>
      <c r="FB52" s="383">
        <v>97.727272727272734</v>
      </c>
      <c r="FD52" s="355" t="s">
        <v>169</v>
      </c>
      <c r="FE52" s="390" t="s">
        <v>371</v>
      </c>
      <c r="FG52" s="346" t="s">
        <v>124</v>
      </c>
      <c r="FH52" s="381">
        <v>96.4</v>
      </c>
      <c r="FK52" s="346" t="s">
        <v>75</v>
      </c>
      <c r="FL52" s="410">
        <v>98.3</v>
      </c>
      <c r="FN52" s="355" t="s">
        <v>82</v>
      </c>
      <c r="FO52" s="418" t="s">
        <v>371</v>
      </c>
      <c r="FQ52" s="355" t="s">
        <v>64</v>
      </c>
      <c r="FR52" s="421">
        <v>0</v>
      </c>
      <c r="FT52" s="366" t="s">
        <v>539</v>
      </c>
      <c r="FU52" s="426" t="s">
        <v>371</v>
      </c>
      <c r="FW52" s="346" t="s">
        <v>337</v>
      </c>
      <c r="FX52" s="410">
        <v>96.8</v>
      </c>
      <c r="FZ52" s="346" t="s">
        <v>106</v>
      </c>
      <c r="GA52" s="437">
        <v>0.4</v>
      </c>
      <c r="GD52" s="462" t="s">
        <v>337</v>
      </c>
      <c r="GE52" s="448">
        <v>98.4</v>
      </c>
      <c r="GG52" s="462" t="s">
        <v>197</v>
      </c>
      <c r="GH52" s="479">
        <v>100</v>
      </c>
      <c r="GJ52" s="346" t="s">
        <v>374</v>
      </c>
      <c r="GK52" s="421">
        <v>0</v>
      </c>
      <c r="GM52" s="346" t="s">
        <v>147</v>
      </c>
      <c r="GN52" s="484" t="s">
        <v>371</v>
      </c>
      <c r="GP52" s="462" t="s">
        <v>376</v>
      </c>
      <c r="GQ52" s="503">
        <v>96.9</v>
      </c>
      <c r="GS52" s="346" t="s">
        <v>338</v>
      </c>
      <c r="GT52" s="508">
        <v>1.6282987085906795</v>
      </c>
      <c r="GV52" s="462" t="s">
        <v>17</v>
      </c>
      <c r="GW52" s="479">
        <v>98.2</v>
      </c>
      <c r="GY52" s="462" t="s">
        <v>177</v>
      </c>
      <c r="GZ52" s="526">
        <v>100</v>
      </c>
      <c r="HB52" s="535" t="s">
        <v>163</v>
      </c>
      <c r="HC52" s="383">
        <v>97</v>
      </c>
      <c r="HG52" s="462" t="s">
        <v>98</v>
      </c>
      <c r="HH52" s="383">
        <v>98.1</v>
      </c>
      <c r="HJ52" s="462" t="s">
        <v>57</v>
      </c>
      <c r="HK52" s="383">
        <v>100</v>
      </c>
      <c r="HM52" s="346" t="s">
        <v>58</v>
      </c>
      <c r="HN52" s="421">
        <v>0</v>
      </c>
      <c r="HP52" s="356" t="s">
        <v>643</v>
      </c>
      <c r="HQ52" s="486" t="s">
        <v>371</v>
      </c>
      <c r="HS52" s="535" t="s">
        <v>76</v>
      </c>
      <c r="HT52" s="383">
        <v>97.1</v>
      </c>
      <c r="HV52" s="346" t="s">
        <v>115</v>
      </c>
      <c r="HW52" s="508">
        <v>0.4</v>
      </c>
      <c r="HY52" s="346" t="s">
        <v>159</v>
      </c>
      <c r="HZ52" s="421">
        <v>0</v>
      </c>
      <c r="IB52" s="566" t="s">
        <v>165</v>
      </c>
      <c r="IC52" s="486" t="s">
        <v>371</v>
      </c>
      <c r="IE52" s="346" t="s">
        <v>382</v>
      </c>
      <c r="IF52" s="508">
        <v>0.4</v>
      </c>
      <c r="IH52" s="576" t="s">
        <v>232</v>
      </c>
      <c r="II52" s="610">
        <v>98.7</v>
      </c>
      <c r="IK52" s="576" t="s">
        <v>359</v>
      </c>
      <c r="IL52" s="596">
        <v>95.5</v>
      </c>
      <c r="IN52" s="621" t="s">
        <v>281</v>
      </c>
      <c r="IO52" s="635">
        <v>0</v>
      </c>
      <c r="IQ52" s="621" t="s">
        <v>190</v>
      </c>
      <c r="IR52" s="635" t="s">
        <v>371</v>
      </c>
      <c r="IT52" s="621" t="s">
        <v>59</v>
      </c>
      <c r="IU52" s="652">
        <v>96.6</v>
      </c>
      <c r="IW52" s="621" t="s">
        <v>67</v>
      </c>
      <c r="IX52" s="635">
        <v>0.3</v>
      </c>
      <c r="IZ52" s="576" t="s">
        <v>257</v>
      </c>
      <c r="JA52" s="610">
        <v>100</v>
      </c>
      <c r="JC52" s="664" t="s">
        <v>160</v>
      </c>
      <c r="JD52" s="596">
        <v>100</v>
      </c>
      <c r="JF52" s="621" t="s">
        <v>30</v>
      </c>
      <c r="JG52" s="596">
        <v>0</v>
      </c>
      <c r="JI52" s="621" t="s">
        <v>190</v>
      </c>
      <c r="JJ52" s="596" t="s">
        <v>371</v>
      </c>
      <c r="JL52" s="621" t="s">
        <v>381</v>
      </c>
      <c r="JM52" s="596">
        <v>96.6</v>
      </c>
      <c r="JO52" s="621" t="s">
        <v>376</v>
      </c>
      <c r="JP52" s="596">
        <v>0.3</v>
      </c>
      <c r="JR52" s="576" t="s">
        <v>98</v>
      </c>
      <c r="JS52" s="610">
        <v>100</v>
      </c>
      <c r="JU52" s="664" t="s">
        <v>220</v>
      </c>
      <c r="JV52" s="610">
        <v>100</v>
      </c>
      <c r="JX52" s="621" t="s">
        <v>174</v>
      </c>
      <c r="JY52" s="596">
        <v>0</v>
      </c>
      <c r="KA52" s="621" t="s">
        <v>111</v>
      </c>
      <c r="KB52" s="596">
        <v>0</v>
      </c>
      <c r="KD52" s="621" t="s">
        <v>22</v>
      </c>
      <c r="KE52" s="596">
        <v>96.5</v>
      </c>
      <c r="KG52" s="621" t="s">
        <v>8</v>
      </c>
      <c r="KH52" s="596">
        <v>0.3</v>
      </c>
      <c r="KJ52" s="576" t="s">
        <v>95</v>
      </c>
      <c r="KK52" s="610">
        <v>100</v>
      </c>
      <c r="KM52" s="664" t="s">
        <v>307</v>
      </c>
      <c r="KN52" s="610">
        <v>100</v>
      </c>
      <c r="KP52" s="621" t="s">
        <v>159</v>
      </c>
      <c r="KQ52" s="596">
        <v>0</v>
      </c>
      <c r="KS52" s="621" t="s">
        <v>432</v>
      </c>
      <c r="KT52" s="596">
        <v>0</v>
      </c>
      <c r="KV52" s="621" t="s">
        <v>188</v>
      </c>
      <c r="KW52" s="596">
        <v>96.3</v>
      </c>
      <c r="KY52" s="621" t="s">
        <v>175</v>
      </c>
      <c r="KZ52" s="596">
        <v>0.3</v>
      </c>
      <c r="LB52" s="576" t="s">
        <v>95</v>
      </c>
      <c r="LC52" s="610">
        <v>100</v>
      </c>
      <c r="LE52" s="664" t="s">
        <v>307</v>
      </c>
      <c r="LF52" s="610">
        <v>100</v>
      </c>
      <c r="LH52" s="621" t="s">
        <v>310</v>
      </c>
      <c r="LI52" s="596">
        <v>96.5</v>
      </c>
    </row>
    <row r="53" spans="1:321" ht="43.2" x14ac:dyDescent="0.3">
      <c r="A53" s="8" t="s">
        <v>47</v>
      </c>
      <c r="B53" s="15">
        <v>92.215568862275461</v>
      </c>
      <c r="D53" s="20" t="s">
        <v>168</v>
      </c>
      <c r="E53" s="15" t="s">
        <v>371</v>
      </c>
      <c r="G53" s="29" t="s">
        <v>146</v>
      </c>
      <c r="H53" s="32">
        <v>0</v>
      </c>
      <c r="J53" s="37" t="s">
        <v>99</v>
      </c>
      <c r="K53" s="42" t="s">
        <v>371</v>
      </c>
      <c r="M53" s="11" t="s">
        <v>27</v>
      </c>
      <c r="N53" s="15">
        <v>90.83011583011583</v>
      </c>
      <c r="P53" s="29" t="s">
        <v>106</v>
      </c>
      <c r="Q53" s="79">
        <v>0.51480051480051481</v>
      </c>
      <c r="S53" s="8" t="s">
        <v>57</v>
      </c>
      <c r="T53" s="15">
        <v>92.929292929292927</v>
      </c>
      <c r="U53" s="101"/>
      <c r="V53" s="20" t="s">
        <v>144</v>
      </c>
      <c r="W53" s="15" t="s">
        <v>371</v>
      </c>
      <c r="Y53" s="11" t="s">
        <v>109</v>
      </c>
      <c r="Z53" s="15">
        <v>91.4</v>
      </c>
      <c r="AC53" s="109" t="s">
        <v>60</v>
      </c>
      <c r="AD53" s="123">
        <v>93.5</v>
      </c>
      <c r="AF53" s="149" t="s">
        <v>33</v>
      </c>
      <c r="AG53" s="137">
        <v>93.9</v>
      </c>
      <c r="AI53" s="110" t="s">
        <v>427</v>
      </c>
      <c r="AJ53" s="137" t="s">
        <v>371</v>
      </c>
      <c r="AL53" s="109" t="s">
        <v>44</v>
      </c>
      <c r="AM53" s="146" t="s">
        <v>371</v>
      </c>
      <c r="AO53" s="109" t="s">
        <v>109</v>
      </c>
      <c r="AP53" s="146">
        <v>92.1</v>
      </c>
      <c r="AS53" s="149" t="s">
        <v>37</v>
      </c>
      <c r="AT53" s="137">
        <v>92.5</v>
      </c>
      <c r="AX53" s="149" t="s">
        <v>82</v>
      </c>
      <c r="AY53" s="191">
        <v>94.3</v>
      </c>
      <c r="BA53" s="149" t="s">
        <v>169</v>
      </c>
      <c r="BB53" s="207" t="s">
        <v>371</v>
      </c>
      <c r="BD53" s="149" t="s">
        <v>123</v>
      </c>
      <c r="BE53" s="191">
        <v>93.1</v>
      </c>
      <c r="BG53" s="149" t="s">
        <v>76</v>
      </c>
      <c r="BH53" s="209">
        <v>93</v>
      </c>
      <c r="BJ53" s="149" t="s">
        <v>41</v>
      </c>
      <c r="BK53" s="233">
        <v>95</v>
      </c>
      <c r="BM53" s="110" t="s">
        <v>425</v>
      </c>
      <c r="BN53" s="240" t="s">
        <v>371</v>
      </c>
      <c r="BP53" s="149" t="s">
        <v>41</v>
      </c>
      <c r="BQ53" s="233">
        <v>95.8</v>
      </c>
      <c r="BS53" s="149" t="s">
        <v>169</v>
      </c>
      <c r="BT53" s="233" t="s">
        <v>371</v>
      </c>
      <c r="BV53" s="29" t="s">
        <v>175</v>
      </c>
      <c r="BW53" s="263">
        <v>0</v>
      </c>
      <c r="BY53" s="29" t="s">
        <v>149</v>
      </c>
      <c r="BZ53" s="263" t="s">
        <v>371</v>
      </c>
      <c r="CB53" s="149" t="s">
        <v>123</v>
      </c>
      <c r="CC53" s="209">
        <v>93.6</v>
      </c>
      <c r="CE53" s="29" t="s">
        <v>374</v>
      </c>
      <c r="CF53" s="281">
        <v>0.42444821731748728</v>
      </c>
      <c r="CI53" s="109" t="s">
        <v>173</v>
      </c>
      <c r="CJ53" s="295">
        <v>96.6</v>
      </c>
      <c r="CL53" s="109" t="s">
        <v>169</v>
      </c>
      <c r="CM53" s="303" t="s">
        <v>371</v>
      </c>
      <c r="CO53" s="109" t="s">
        <v>213</v>
      </c>
      <c r="CP53" s="191">
        <v>94.7</v>
      </c>
      <c r="CS53" s="149" t="s">
        <v>264</v>
      </c>
      <c r="CT53" s="331">
        <v>96.9</v>
      </c>
      <c r="CW53" s="109" t="s">
        <v>82</v>
      </c>
      <c r="CX53" s="331" t="s">
        <v>371</v>
      </c>
      <c r="DB53" s="253" t="s">
        <v>209</v>
      </c>
      <c r="DC53" s="263">
        <v>0</v>
      </c>
      <c r="DI53" s="253" t="s">
        <v>376</v>
      </c>
      <c r="DJ53" s="263" t="s">
        <v>371</v>
      </c>
      <c r="DP53" s="149" t="s">
        <v>156</v>
      </c>
      <c r="DQ53" s="331">
        <v>95.4</v>
      </c>
      <c r="DV53" s="253" t="s">
        <v>298</v>
      </c>
      <c r="DW53" s="281">
        <v>0.40322580645161288</v>
      </c>
      <c r="EA53" s="346" t="s">
        <v>92</v>
      </c>
      <c r="EB53" s="353">
        <v>97.1</v>
      </c>
      <c r="EE53" s="355" t="s">
        <v>68</v>
      </c>
      <c r="EF53" s="358" t="s">
        <v>371</v>
      </c>
      <c r="EI53" s="346" t="s">
        <v>17</v>
      </c>
      <c r="EJ53" s="362">
        <v>0</v>
      </c>
      <c r="EM53" s="250" t="s">
        <v>147</v>
      </c>
      <c r="EN53" s="364" t="s">
        <v>371</v>
      </c>
      <c r="EQ53" s="346" t="s">
        <v>52</v>
      </c>
      <c r="ER53" s="303">
        <v>96</v>
      </c>
      <c r="EU53" s="346" t="s">
        <v>17</v>
      </c>
      <c r="EV53" s="378">
        <v>0.40705563093622793</v>
      </c>
      <c r="FA53" s="346" t="s">
        <v>229</v>
      </c>
      <c r="FB53" s="383">
        <v>97.727272727272734</v>
      </c>
      <c r="FD53" s="356" t="s">
        <v>438</v>
      </c>
      <c r="FE53" s="391" t="s">
        <v>371</v>
      </c>
      <c r="FG53" s="346" t="s">
        <v>326</v>
      </c>
      <c r="FH53" s="381">
        <v>96.3</v>
      </c>
      <c r="FK53" s="346" t="s">
        <v>181</v>
      </c>
      <c r="FL53" s="410">
        <v>98.1</v>
      </c>
      <c r="FN53" s="355" t="s">
        <v>165</v>
      </c>
      <c r="FO53" s="418" t="s">
        <v>371</v>
      </c>
      <c r="FQ53" s="355" t="s">
        <v>282</v>
      </c>
      <c r="FR53" s="421">
        <v>0</v>
      </c>
      <c r="FT53" s="361" t="s">
        <v>147</v>
      </c>
      <c r="FU53" s="425" t="s">
        <v>371</v>
      </c>
      <c r="FW53" s="346" t="s">
        <v>163</v>
      </c>
      <c r="FX53" s="410">
        <v>96.8</v>
      </c>
      <c r="FZ53" s="355" t="s">
        <v>26</v>
      </c>
      <c r="GA53" s="437">
        <v>0.5</v>
      </c>
      <c r="GD53" s="462" t="s">
        <v>30</v>
      </c>
      <c r="GE53" s="448">
        <v>98.4</v>
      </c>
      <c r="GG53" s="462" t="s">
        <v>177</v>
      </c>
      <c r="GH53" s="479">
        <v>100</v>
      </c>
      <c r="GJ53" s="346" t="s">
        <v>64</v>
      </c>
      <c r="GK53" s="421">
        <v>0</v>
      </c>
      <c r="GM53" s="346" t="s">
        <v>44</v>
      </c>
      <c r="GN53" s="484" t="s">
        <v>371</v>
      </c>
      <c r="GP53" s="462" t="s">
        <v>298</v>
      </c>
      <c r="GQ53" s="503">
        <v>96.8</v>
      </c>
      <c r="GS53" s="346" t="s">
        <v>10</v>
      </c>
      <c r="GT53" s="508">
        <v>0.43731778425655976</v>
      </c>
      <c r="GV53" s="462" t="s">
        <v>75</v>
      </c>
      <c r="GW53" s="479">
        <v>98.1</v>
      </c>
      <c r="GY53" s="462" t="s">
        <v>272</v>
      </c>
      <c r="GZ53" s="526">
        <v>100</v>
      </c>
      <c r="HB53" s="536" t="s">
        <v>645</v>
      </c>
      <c r="HC53" s="384">
        <v>96.9</v>
      </c>
      <c r="HG53" s="462" t="s">
        <v>75</v>
      </c>
      <c r="HH53" s="383">
        <v>98</v>
      </c>
      <c r="HJ53" s="462" t="s">
        <v>197</v>
      </c>
      <c r="HK53" s="383">
        <v>100</v>
      </c>
      <c r="HM53" s="346" t="s">
        <v>109</v>
      </c>
      <c r="HN53" s="421">
        <v>0</v>
      </c>
      <c r="HP53" s="346" t="s">
        <v>147</v>
      </c>
      <c r="HQ53" s="486" t="s">
        <v>371</v>
      </c>
      <c r="HS53" s="535" t="s">
        <v>173</v>
      </c>
      <c r="HT53" s="383">
        <v>96.9</v>
      </c>
      <c r="HV53" s="346" t="s">
        <v>191</v>
      </c>
      <c r="HW53" s="508">
        <v>0.4</v>
      </c>
      <c r="HY53" s="346" t="s">
        <v>130</v>
      </c>
      <c r="HZ53" s="421">
        <v>0</v>
      </c>
      <c r="IB53" s="566" t="s">
        <v>169</v>
      </c>
      <c r="IC53" s="486" t="s">
        <v>371</v>
      </c>
      <c r="IE53" s="346" t="s">
        <v>30</v>
      </c>
      <c r="IF53" s="508">
        <v>0.4</v>
      </c>
      <c r="IH53" s="576" t="s">
        <v>92</v>
      </c>
      <c r="II53" s="610">
        <v>98.5</v>
      </c>
      <c r="IK53" s="576" t="s">
        <v>357</v>
      </c>
      <c r="IL53" s="596">
        <v>93.8</v>
      </c>
      <c r="IN53" s="621" t="s">
        <v>135</v>
      </c>
      <c r="IO53" s="635">
        <v>0</v>
      </c>
      <c r="IQ53" s="621" t="s">
        <v>293</v>
      </c>
      <c r="IR53" s="635" t="s">
        <v>371</v>
      </c>
      <c r="IT53" s="621" t="s">
        <v>277</v>
      </c>
      <c r="IU53" s="652">
        <v>96.5</v>
      </c>
      <c r="IW53" s="621" t="s">
        <v>49</v>
      </c>
      <c r="IX53" s="635">
        <v>0.3</v>
      </c>
      <c r="IZ53" s="576" t="s">
        <v>237</v>
      </c>
      <c r="JA53" s="610">
        <v>99.1</v>
      </c>
      <c r="JC53" s="664" t="s">
        <v>90</v>
      </c>
      <c r="JD53" s="596">
        <v>100</v>
      </c>
      <c r="JF53" s="621" t="s">
        <v>135</v>
      </c>
      <c r="JG53" s="596">
        <v>0</v>
      </c>
      <c r="JI53" s="621" t="s">
        <v>293</v>
      </c>
      <c r="JJ53" s="596" t="s">
        <v>371</v>
      </c>
      <c r="JL53" s="621" t="s">
        <v>253</v>
      </c>
      <c r="JM53" s="596">
        <v>96.5</v>
      </c>
      <c r="JO53" s="621" t="s">
        <v>84</v>
      </c>
      <c r="JP53" s="596">
        <v>0.3</v>
      </c>
      <c r="JR53" s="576" t="s">
        <v>806</v>
      </c>
      <c r="JS53" s="610">
        <v>100</v>
      </c>
      <c r="JU53" s="664" t="s">
        <v>366</v>
      </c>
      <c r="JV53" s="610">
        <v>100</v>
      </c>
      <c r="JX53" s="621" t="s">
        <v>115</v>
      </c>
      <c r="JY53" s="596">
        <v>0</v>
      </c>
      <c r="KA53" s="621" t="s">
        <v>104</v>
      </c>
      <c r="KB53" s="596">
        <v>0</v>
      </c>
      <c r="KD53" s="621" t="s">
        <v>319</v>
      </c>
      <c r="KE53" s="596">
        <v>96.5</v>
      </c>
      <c r="KG53" s="621" t="s">
        <v>244</v>
      </c>
      <c r="KH53" s="596">
        <v>0.3</v>
      </c>
      <c r="KJ53" s="576" t="s">
        <v>89</v>
      </c>
      <c r="KK53" s="610">
        <v>100</v>
      </c>
      <c r="KM53" s="664" t="s">
        <v>366</v>
      </c>
      <c r="KN53" s="610">
        <v>100</v>
      </c>
      <c r="KP53" s="621" t="s">
        <v>130</v>
      </c>
      <c r="KQ53" s="596">
        <v>0</v>
      </c>
      <c r="KS53" s="621" t="s">
        <v>111</v>
      </c>
      <c r="KT53" s="596">
        <v>0</v>
      </c>
      <c r="KV53" s="621" t="s">
        <v>155</v>
      </c>
      <c r="KW53" s="596">
        <v>96.2</v>
      </c>
      <c r="KY53" s="621" t="s">
        <v>166</v>
      </c>
      <c r="KZ53" s="596">
        <v>0.3</v>
      </c>
      <c r="LB53" s="576" t="s">
        <v>89</v>
      </c>
      <c r="LC53" s="610">
        <v>100</v>
      </c>
      <c r="LE53" s="664" t="s">
        <v>220</v>
      </c>
      <c r="LF53" s="610">
        <v>100</v>
      </c>
      <c r="LH53" s="621" t="s">
        <v>31</v>
      </c>
      <c r="LI53" s="596">
        <v>96.5</v>
      </c>
    </row>
    <row r="54" spans="1:321" ht="57.6" x14ac:dyDescent="0.3">
      <c r="A54" s="8" t="s">
        <v>48</v>
      </c>
      <c r="B54" s="15">
        <v>92.10526315789474</v>
      </c>
      <c r="D54" s="20" t="s">
        <v>95</v>
      </c>
      <c r="E54" s="15" t="s">
        <v>371</v>
      </c>
      <c r="G54" s="29" t="s">
        <v>62</v>
      </c>
      <c r="H54" s="32">
        <v>0</v>
      </c>
      <c r="J54" s="37" t="s">
        <v>95</v>
      </c>
      <c r="K54" s="42" t="s">
        <v>371</v>
      </c>
      <c r="M54" s="11" t="s">
        <v>109</v>
      </c>
      <c r="N54" s="15">
        <v>90.662139219015287</v>
      </c>
      <c r="P54" s="29" t="s">
        <v>216</v>
      </c>
      <c r="Q54" s="79">
        <v>0.53554040895813049</v>
      </c>
      <c r="S54" s="8" t="s">
        <v>79</v>
      </c>
      <c r="T54" s="15">
        <v>92.592592592592595</v>
      </c>
      <c r="U54" s="101"/>
      <c r="V54" s="20" t="s">
        <v>325</v>
      </c>
      <c r="W54" s="15" t="s">
        <v>371</v>
      </c>
      <c r="Y54" s="45" t="s">
        <v>152</v>
      </c>
      <c r="Z54" s="15">
        <v>91.1</v>
      </c>
      <c r="AC54" s="109" t="s">
        <v>35</v>
      </c>
      <c r="AD54" s="123">
        <v>93.3</v>
      </c>
      <c r="AF54" s="149" t="s">
        <v>34</v>
      </c>
      <c r="AG54" s="137">
        <v>93.8</v>
      </c>
      <c r="AI54" s="110" t="s">
        <v>286</v>
      </c>
      <c r="AJ54" s="137" t="s">
        <v>371</v>
      </c>
      <c r="AL54" s="109" t="s">
        <v>69</v>
      </c>
      <c r="AM54" s="146" t="s">
        <v>371</v>
      </c>
      <c r="AO54" s="109" t="s">
        <v>31</v>
      </c>
      <c r="AP54" s="146">
        <v>92.1</v>
      </c>
      <c r="AS54" s="149" t="s">
        <v>242</v>
      </c>
      <c r="AT54" s="137">
        <v>92.4</v>
      </c>
      <c r="AX54" s="149" t="s">
        <v>141</v>
      </c>
      <c r="AY54" s="191">
        <v>94.3</v>
      </c>
      <c r="BA54" s="149" t="s">
        <v>147</v>
      </c>
      <c r="BB54" s="207" t="s">
        <v>371</v>
      </c>
      <c r="BD54" s="149" t="s">
        <v>29</v>
      </c>
      <c r="BE54" s="191">
        <v>93</v>
      </c>
      <c r="BG54" s="149" t="s">
        <v>29</v>
      </c>
      <c r="BH54" s="209">
        <v>92.9</v>
      </c>
      <c r="BJ54" s="149" t="s">
        <v>40</v>
      </c>
      <c r="BK54" s="233">
        <v>95</v>
      </c>
      <c r="BM54" s="149" t="s">
        <v>44</v>
      </c>
      <c r="BN54" s="233" t="s">
        <v>371</v>
      </c>
      <c r="BP54" s="149" t="s">
        <v>101</v>
      </c>
      <c r="BQ54" s="233">
        <v>95.8</v>
      </c>
      <c r="BS54" s="110" t="s">
        <v>438</v>
      </c>
      <c r="BT54" s="233" t="s">
        <v>371</v>
      </c>
      <c r="BV54" s="29" t="s">
        <v>61</v>
      </c>
      <c r="BW54" s="263">
        <v>0</v>
      </c>
      <c r="BY54" s="29" t="s">
        <v>376</v>
      </c>
      <c r="BZ54" s="263" t="s">
        <v>371</v>
      </c>
      <c r="CB54" s="149" t="s">
        <v>120</v>
      </c>
      <c r="CC54" s="209">
        <v>93.4</v>
      </c>
      <c r="CE54" s="29" t="s">
        <v>144</v>
      </c>
      <c r="CF54" s="281">
        <v>0.43478260869565216</v>
      </c>
      <c r="CI54" s="109" t="s">
        <v>176</v>
      </c>
      <c r="CJ54" s="295">
        <v>96.6</v>
      </c>
      <c r="CL54" s="110" t="s">
        <v>438</v>
      </c>
      <c r="CM54" s="304" t="s">
        <v>371</v>
      </c>
      <c r="CO54" s="109" t="s">
        <v>15</v>
      </c>
      <c r="CP54" s="191">
        <v>94.6</v>
      </c>
      <c r="CS54" s="149" t="s">
        <v>92</v>
      </c>
      <c r="CT54" s="331">
        <v>96.9</v>
      </c>
      <c r="CW54" s="109" t="s">
        <v>165</v>
      </c>
      <c r="CX54" s="331" t="s">
        <v>371</v>
      </c>
      <c r="DB54" s="253" t="s">
        <v>315</v>
      </c>
      <c r="DC54" s="263">
        <v>0</v>
      </c>
      <c r="DI54" s="253" t="s">
        <v>286</v>
      </c>
      <c r="DJ54" s="263" t="s">
        <v>371</v>
      </c>
      <c r="DP54" s="149" t="s">
        <v>376</v>
      </c>
      <c r="DQ54" s="331">
        <v>95.4</v>
      </c>
      <c r="DV54" s="253" t="s">
        <v>209</v>
      </c>
      <c r="DW54" s="281">
        <v>0.40849673202614384</v>
      </c>
      <c r="EA54" s="346" t="s">
        <v>155</v>
      </c>
      <c r="EB54" s="353">
        <v>97</v>
      </c>
      <c r="EE54" s="355" t="s">
        <v>82</v>
      </c>
      <c r="EF54" s="358" t="s">
        <v>371</v>
      </c>
      <c r="EI54" s="346" t="s">
        <v>193</v>
      </c>
      <c r="EJ54" s="362">
        <v>0</v>
      </c>
      <c r="EM54" s="250" t="s">
        <v>44</v>
      </c>
      <c r="EN54" s="364" t="s">
        <v>371</v>
      </c>
      <c r="EQ54" s="346" t="s">
        <v>315</v>
      </c>
      <c r="ER54" s="303">
        <v>96</v>
      </c>
      <c r="EU54" s="346" t="s">
        <v>107</v>
      </c>
      <c r="EV54" s="378">
        <v>0.41810132808657158</v>
      </c>
      <c r="FA54" s="346" t="s">
        <v>109</v>
      </c>
      <c r="FB54" s="383">
        <v>97.674418604651152</v>
      </c>
      <c r="FD54" s="355" t="s">
        <v>44</v>
      </c>
      <c r="FE54" s="390" t="s">
        <v>371</v>
      </c>
      <c r="FG54" s="346" t="s">
        <v>120</v>
      </c>
      <c r="FH54" s="381">
        <v>96.2</v>
      </c>
      <c r="FK54" s="346" t="s">
        <v>14</v>
      </c>
      <c r="FL54" s="410">
        <v>98</v>
      </c>
      <c r="FN54" s="355" t="s">
        <v>169</v>
      </c>
      <c r="FO54" s="418" t="s">
        <v>371</v>
      </c>
      <c r="FQ54" s="355" t="s">
        <v>175</v>
      </c>
      <c r="FR54" s="421">
        <v>0</v>
      </c>
      <c r="FT54" s="361" t="s">
        <v>44</v>
      </c>
      <c r="FU54" s="425" t="s">
        <v>371</v>
      </c>
      <c r="FW54" s="346" t="s">
        <v>52</v>
      </c>
      <c r="FX54" s="410">
        <v>96.8</v>
      </c>
      <c r="FZ54" s="355" t="s">
        <v>234</v>
      </c>
      <c r="GA54" s="437">
        <v>0.5</v>
      </c>
      <c r="GD54" s="462" t="s">
        <v>17</v>
      </c>
      <c r="GE54" s="448">
        <v>98.4</v>
      </c>
      <c r="GG54" s="462" t="s">
        <v>116</v>
      </c>
      <c r="GH54" s="479">
        <v>100</v>
      </c>
      <c r="GJ54" s="346" t="s">
        <v>282</v>
      </c>
      <c r="GK54" s="421">
        <v>0</v>
      </c>
      <c r="GM54" s="346" t="s">
        <v>69</v>
      </c>
      <c r="GN54" s="484" t="s">
        <v>371</v>
      </c>
      <c r="GP54" s="462" t="s">
        <v>153</v>
      </c>
      <c r="GQ54" s="503">
        <v>96.7</v>
      </c>
      <c r="GS54" s="346" t="s">
        <v>78</v>
      </c>
      <c r="GT54" s="508">
        <v>0.5255781359495445</v>
      </c>
      <c r="GV54" s="462" t="s">
        <v>253</v>
      </c>
      <c r="GW54" s="479">
        <v>98</v>
      </c>
      <c r="GY54" s="462" t="s">
        <v>136</v>
      </c>
      <c r="GZ54" s="526">
        <v>100</v>
      </c>
      <c r="HB54" s="535" t="s">
        <v>16</v>
      </c>
      <c r="HC54" s="383">
        <v>96.7</v>
      </c>
      <c r="HG54" s="462" t="s">
        <v>89</v>
      </c>
      <c r="HH54" s="383">
        <v>98</v>
      </c>
      <c r="HJ54" s="462" t="s">
        <v>177</v>
      </c>
      <c r="HK54" s="383">
        <v>100</v>
      </c>
      <c r="HM54" s="346" t="s">
        <v>204</v>
      </c>
      <c r="HN54" s="421">
        <v>0</v>
      </c>
      <c r="HP54" s="346" t="s">
        <v>44</v>
      </c>
      <c r="HQ54" s="486" t="s">
        <v>371</v>
      </c>
      <c r="HS54" s="535" t="s">
        <v>85</v>
      </c>
      <c r="HT54" s="383">
        <v>96.5</v>
      </c>
      <c r="HV54" s="346" t="s">
        <v>215</v>
      </c>
      <c r="HW54" s="508">
        <v>0.4</v>
      </c>
      <c r="HY54" s="346" t="s">
        <v>271</v>
      </c>
      <c r="HZ54" s="421">
        <v>0</v>
      </c>
      <c r="IB54" s="356" t="s">
        <v>694</v>
      </c>
      <c r="IC54" s="569" t="s">
        <v>371</v>
      </c>
      <c r="IE54" s="346" t="s">
        <v>17</v>
      </c>
      <c r="IF54" s="508">
        <v>0.4</v>
      </c>
      <c r="IH54" s="576" t="s">
        <v>283</v>
      </c>
      <c r="II54" s="610">
        <v>98.5</v>
      </c>
      <c r="IK54" s="576" t="s">
        <v>347</v>
      </c>
      <c r="IL54" s="596">
        <v>93.8</v>
      </c>
      <c r="IN54" s="621" t="s">
        <v>377</v>
      </c>
      <c r="IO54" s="635">
        <v>0</v>
      </c>
      <c r="IQ54" s="621" t="s">
        <v>103</v>
      </c>
      <c r="IR54" s="635" t="s">
        <v>371</v>
      </c>
      <c r="IT54" s="621" t="s">
        <v>141</v>
      </c>
      <c r="IU54" s="652">
        <v>96.4</v>
      </c>
      <c r="IW54" s="621" t="s">
        <v>22</v>
      </c>
      <c r="IX54" s="635">
        <v>0.3</v>
      </c>
      <c r="IZ54" s="576" t="s">
        <v>297</v>
      </c>
      <c r="JA54" s="610">
        <v>99</v>
      </c>
      <c r="JC54" s="664" t="s">
        <v>262</v>
      </c>
      <c r="JD54" s="596">
        <v>100</v>
      </c>
      <c r="JF54" s="621" t="s">
        <v>377</v>
      </c>
      <c r="JG54" s="596">
        <v>0</v>
      </c>
      <c r="JI54" s="621" t="s">
        <v>68</v>
      </c>
      <c r="JJ54" s="596" t="s">
        <v>371</v>
      </c>
      <c r="JL54" s="621" t="s">
        <v>180</v>
      </c>
      <c r="JM54" s="596">
        <v>96.5</v>
      </c>
      <c r="JO54" s="621" t="s">
        <v>50</v>
      </c>
      <c r="JP54" s="596">
        <v>0.3</v>
      </c>
      <c r="JR54" s="576" t="s">
        <v>257</v>
      </c>
      <c r="JS54" s="610">
        <v>100</v>
      </c>
      <c r="JU54" s="664" t="s">
        <v>106</v>
      </c>
      <c r="JV54" s="610">
        <v>100</v>
      </c>
      <c r="JX54" s="621" t="s">
        <v>83</v>
      </c>
      <c r="JY54" s="596">
        <v>0</v>
      </c>
      <c r="KA54" s="621" t="s">
        <v>433</v>
      </c>
      <c r="KB54" s="596">
        <v>0</v>
      </c>
      <c r="KD54" s="621" t="s">
        <v>290</v>
      </c>
      <c r="KE54" s="596">
        <v>96.4</v>
      </c>
      <c r="KG54" s="621" t="s">
        <v>54</v>
      </c>
      <c r="KH54" s="596">
        <v>0.3</v>
      </c>
      <c r="KJ54" s="576" t="s">
        <v>329</v>
      </c>
      <c r="KK54" s="610">
        <v>100</v>
      </c>
      <c r="KM54" s="664" t="s">
        <v>106</v>
      </c>
      <c r="KN54" s="610">
        <v>100</v>
      </c>
      <c r="KP54" s="621" t="s">
        <v>79</v>
      </c>
      <c r="KQ54" s="596">
        <v>0</v>
      </c>
      <c r="KS54" s="621" t="s">
        <v>175</v>
      </c>
      <c r="KT54" s="596">
        <v>0</v>
      </c>
      <c r="KV54" s="621" t="s">
        <v>298</v>
      </c>
      <c r="KW54" s="596">
        <v>96.2</v>
      </c>
      <c r="KY54" s="621" t="s">
        <v>165</v>
      </c>
      <c r="KZ54" s="596">
        <v>0.3</v>
      </c>
      <c r="LB54" s="576" t="s">
        <v>329</v>
      </c>
      <c r="LC54" s="610">
        <v>100</v>
      </c>
      <c r="LE54" s="664" t="s">
        <v>366</v>
      </c>
      <c r="LF54" s="610">
        <v>100</v>
      </c>
      <c r="LH54" s="621" t="s">
        <v>102</v>
      </c>
      <c r="LI54" s="596">
        <v>96.4</v>
      </c>
    </row>
    <row r="55" spans="1:321" ht="52.8" x14ac:dyDescent="0.3">
      <c r="A55" s="8" t="s">
        <v>49</v>
      </c>
      <c r="B55" s="15">
        <v>91.803278688524586</v>
      </c>
      <c r="D55" s="20" t="s">
        <v>110</v>
      </c>
      <c r="E55" s="15" t="s">
        <v>371</v>
      </c>
      <c r="G55" s="29" t="s">
        <v>211</v>
      </c>
      <c r="H55" s="32">
        <v>0</v>
      </c>
      <c r="J55" s="37" t="s">
        <v>110</v>
      </c>
      <c r="K55" s="42" t="s">
        <v>371</v>
      </c>
      <c r="M55" s="11" t="s">
        <v>297</v>
      </c>
      <c r="N55" s="15">
        <v>90.509512355127924</v>
      </c>
      <c r="P55" s="29" t="s">
        <v>299</v>
      </c>
      <c r="Q55" s="79">
        <v>0.538144982589427</v>
      </c>
      <c r="S55" s="8" t="s">
        <v>381</v>
      </c>
      <c r="T55" s="15">
        <v>92.307692307692307</v>
      </c>
      <c r="U55" s="101"/>
      <c r="V55" s="20" t="s">
        <v>107</v>
      </c>
      <c r="W55" s="15" t="s">
        <v>371</v>
      </c>
      <c r="Y55" s="11" t="s">
        <v>412</v>
      </c>
      <c r="Z55" s="15">
        <v>91</v>
      </c>
      <c r="AC55" s="109" t="s">
        <v>42</v>
      </c>
      <c r="AD55" s="123">
        <v>93.3</v>
      </c>
      <c r="AF55" s="149" t="s">
        <v>17</v>
      </c>
      <c r="AG55" s="137">
        <v>93.8</v>
      </c>
      <c r="AI55" s="110" t="s">
        <v>144</v>
      </c>
      <c r="AJ55" s="137" t="s">
        <v>371</v>
      </c>
      <c r="AL55" s="109" t="s">
        <v>162</v>
      </c>
      <c r="AM55" s="146" t="s">
        <v>371</v>
      </c>
      <c r="AO55" s="109" t="s">
        <v>172</v>
      </c>
      <c r="AP55" s="146">
        <v>92.1</v>
      </c>
      <c r="AS55" s="149" t="s">
        <v>15</v>
      </c>
      <c r="AT55" s="137">
        <v>92.1</v>
      </c>
      <c r="AX55" s="149" t="s">
        <v>122</v>
      </c>
      <c r="AY55" s="191">
        <v>94.2</v>
      </c>
      <c r="BA55" s="149" t="s">
        <v>44</v>
      </c>
      <c r="BB55" s="207" t="s">
        <v>371</v>
      </c>
      <c r="BD55" s="149" t="s">
        <v>382</v>
      </c>
      <c r="BE55" s="191">
        <v>92.8</v>
      </c>
      <c r="BG55" s="149" t="s">
        <v>305</v>
      </c>
      <c r="BH55" s="209">
        <v>92.7</v>
      </c>
      <c r="BJ55" s="149" t="s">
        <v>97</v>
      </c>
      <c r="BK55" s="233">
        <v>94.9</v>
      </c>
      <c r="BM55" s="149" t="s">
        <v>69</v>
      </c>
      <c r="BN55" s="233" t="s">
        <v>371</v>
      </c>
      <c r="BP55" s="149" t="s">
        <v>109</v>
      </c>
      <c r="BQ55" s="233">
        <v>95.8</v>
      </c>
      <c r="BS55" s="149" t="s">
        <v>147</v>
      </c>
      <c r="BT55" s="233" t="s">
        <v>371</v>
      </c>
      <c r="BV55" s="29" t="s">
        <v>211</v>
      </c>
      <c r="BW55" s="263">
        <v>0</v>
      </c>
      <c r="BY55" s="29" t="s">
        <v>286</v>
      </c>
      <c r="BZ55" s="263" t="s">
        <v>371</v>
      </c>
      <c r="CB55" s="149" t="s">
        <v>234</v>
      </c>
      <c r="CC55" s="209">
        <v>93.3</v>
      </c>
      <c r="CE55" s="29" t="s">
        <v>161</v>
      </c>
      <c r="CF55" s="281">
        <v>0.43907793633369924</v>
      </c>
      <c r="CI55" s="109" t="s">
        <v>157</v>
      </c>
      <c r="CJ55" s="295">
        <v>96.2</v>
      </c>
      <c r="CL55" s="109" t="s">
        <v>147</v>
      </c>
      <c r="CM55" s="305" t="s">
        <v>371</v>
      </c>
      <c r="CO55" s="109" t="s">
        <v>171</v>
      </c>
      <c r="CP55" s="191">
        <v>94.6</v>
      </c>
      <c r="CS55" s="149" t="s">
        <v>116</v>
      </c>
      <c r="CT55" s="331">
        <v>96.9</v>
      </c>
      <c r="CW55" s="109" t="s">
        <v>169</v>
      </c>
      <c r="CX55" s="331" t="s">
        <v>371</v>
      </c>
      <c r="DB55" s="253" t="s">
        <v>378</v>
      </c>
      <c r="DC55" s="263">
        <v>0</v>
      </c>
      <c r="DI55" s="253" t="s">
        <v>144</v>
      </c>
      <c r="DJ55" s="263" t="s">
        <v>371</v>
      </c>
      <c r="DP55" s="149" t="s">
        <v>155</v>
      </c>
      <c r="DQ55" s="331">
        <v>95.3</v>
      </c>
      <c r="DV55" s="253" t="s">
        <v>74</v>
      </c>
      <c r="DW55" s="281">
        <v>0.40887126750092928</v>
      </c>
      <c r="EA55" s="346" t="s">
        <v>141</v>
      </c>
      <c r="EB55" s="353">
        <v>96.8</v>
      </c>
      <c r="EE55" s="355" t="s">
        <v>165</v>
      </c>
      <c r="EF55" s="358" t="s">
        <v>371</v>
      </c>
      <c r="EI55" s="346" t="s">
        <v>205</v>
      </c>
      <c r="EJ55" s="362">
        <v>0</v>
      </c>
      <c r="EM55" s="250" t="s">
        <v>69</v>
      </c>
      <c r="EN55" s="364" t="s">
        <v>371</v>
      </c>
      <c r="EQ55" s="346" t="s">
        <v>180</v>
      </c>
      <c r="ER55" s="303">
        <v>95.9</v>
      </c>
      <c r="EU55" s="346" t="s">
        <v>215</v>
      </c>
      <c r="EV55" s="378">
        <v>0.41856232939035487</v>
      </c>
      <c r="FA55" s="346" t="s">
        <v>329</v>
      </c>
      <c r="FB55" s="383">
        <v>97.61904761904762</v>
      </c>
      <c r="FD55" s="355" t="s">
        <v>69</v>
      </c>
      <c r="FE55" s="390" t="s">
        <v>371</v>
      </c>
      <c r="FG55" s="346" t="s">
        <v>211</v>
      </c>
      <c r="FH55" s="381">
        <v>96.2</v>
      </c>
      <c r="FK55" s="346" t="s">
        <v>229</v>
      </c>
      <c r="FL55" s="410">
        <v>97.8</v>
      </c>
      <c r="FN55" s="356" t="s">
        <v>438</v>
      </c>
      <c r="FO55" s="391" t="s">
        <v>371</v>
      </c>
      <c r="FQ55" s="355" t="s">
        <v>261</v>
      </c>
      <c r="FR55" s="421">
        <v>0</v>
      </c>
      <c r="FT55" s="361" t="s">
        <v>69</v>
      </c>
      <c r="FU55" s="425" t="s">
        <v>371</v>
      </c>
      <c r="FW55" s="346" t="s">
        <v>17</v>
      </c>
      <c r="FX55" s="410">
        <v>96.7</v>
      </c>
      <c r="FZ55" s="346" t="s">
        <v>20</v>
      </c>
      <c r="GA55" s="437">
        <v>0.5</v>
      </c>
      <c r="GD55" s="462" t="s">
        <v>98</v>
      </c>
      <c r="GE55" s="448">
        <v>98.4</v>
      </c>
      <c r="GG55" s="462" t="s">
        <v>272</v>
      </c>
      <c r="GH55" s="479">
        <v>100</v>
      </c>
      <c r="GJ55" s="346" t="s">
        <v>261</v>
      </c>
      <c r="GK55" s="421">
        <v>0</v>
      </c>
      <c r="GM55" s="346" t="s">
        <v>162</v>
      </c>
      <c r="GN55" s="484" t="s">
        <v>371</v>
      </c>
      <c r="GP55" s="462" t="s">
        <v>31</v>
      </c>
      <c r="GQ55" s="503">
        <v>96.6</v>
      </c>
      <c r="GS55" s="346" t="s">
        <v>326</v>
      </c>
      <c r="GT55" s="508">
        <v>0.59084194977843429</v>
      </c>
      <c r="GV55" s="462" t="s">
        <v>31</v>
      </c>
      <c r="GW55" s="479">
        <v>97.9</v>
      </c>
      <c r="GY55" s="462" t="s">
        <v>357</v>
      </c>
      <c r="GZ55" s="526">
        <v>98.550724637681171</v>
      </c>
      <c r="HB55" s="535" t="s">
        <v>376</v>
      </c>
      <c r="HC55" s="383">
        <v>96.7</v>
      </c>
      <c r="HG55" s="462" t="s">
        <v>314</v>
      </c>
      <c r="HH55" s="383">
        <v>98</v>
      </c>
      <c r="HJ55" s="462" t="s">
        <v>272</v>
      </c>
      <c r="HK55" s="383">
        <v>100</v>
      </c>
      <c r="HM55" s="346" t="s">
        <v>374</v>
      </c>
      <c r="HN55" s="421">
        <v>0</v>
      </c>
      <c r="HP55" s="346" t="s">
        <v>69</v>
      </c>
      <c r="HQ55" s="486" t="s">
        <v>371</v>
      </c>
      <c r="HS55" s="535" t="s">
        <v>297</v>
      </c>
      <c r="HT55" s="383">
        <v>96.4</v>
      </c>
      <c r="HV55" s="346" t="s">
        <v>25</v>
      </c>
      <c r="HW55" s="508">
        <v>0.4</v>
      </c>
      <c r="HY55" s="346" t="s">
        <v>143</v>
      </c>
      <c r="HZ55" s="421">
        <v>0</v>
      </c>
      <c r="IB55" s="566" t="s">
        <v>147</v>
      </c>
      <c r="IC55" s="486" t="s">
        <v>371</v>
      </c>
      <c r="IE55" s="346" t="s">
        <v>175</v>
      </c>
      <c r="IF55" s="508">
        <v>0.4</v>
      </c>
      <c r="IH55" s="576" t="s">
        <v>86</v>
      </c>
      <c r="II55" s="610">
        <v>98.2</v>
      </c>
      <c r="IK55" s="576" t="s">
        <v>218</v>
      </c>
      <c r="IL55" s="596">
        <v>92.9</v>
      </c>
      <c r="IN55" s="621" t="s">
        <v>159</v>
      </c>
      <c r="IO55" s="635">
        <v>0</v>
      </c>
      <c r="IQ55" s="621" t="s">
        <v>68</v>
      </c>
      <c r="IR55" s="635" t="s">
        <v>371</v>
      </c>
      <c r="IT55" s="621" t="s">
        <v>186</v>
      </c>
      <c r="IU55" s="652">
        <v>96.4</v>
      </c>
      <c r="IW55" s="621" t="s">
        <v>253</v>
      </c>
      <c r="IX55" s="635">
        <v>0.4</v>
      </c>
      <c r="IZ55" s="576" t="s">
        <v>160</v>
      </c>
      <c r="JA55" s="610">
        <v>99</v>
      </c>
      <c r="JC55" s="664" t="s">
        <v>197</v>
      </c>
      <c r="JD55" s="596">
        <v>100</v>
      </c>
      <c r="JF55" s="621" t="s">
        <v>130</v>
      </c>
      <c r="JG55" s="596">
        <v>0</v>
      </c>
      <c r="JI55" s="621" t="s">
        <v>82</v>
      </c>
      <c r="JJ55" s="596" t="s">
        <v>371</v>
      </c>
      <c r="JL55" s="621" t="s">
        <v>319</v>
      </c>
      <c r="JM55" s="596">
        <v>96.5</v>
      </c>
      <c r="JO55" s="621" t="s">
        <v>144</v>
      </c>
      <c r="JP55" s="596">
        <v>0.3</v>
      </c>
      <c r="JR55" s="576" t="s">
        <v>83</v>
      </c>
      <c r="JS55" s="610">
        <v>98.9</v>
      </c>
      <c r="JU55" s="664" t="s">
        <v>160</v>
      </c>
      <c r="JV55" s="610">
        <v>100</v>
      </c>
      <c r="JX55" s="621" t="s">
        <v>320</v>
      </c>
      <c r="JY55" s="596">
        <v>0</v>
      </c>
      <c r="KA55" s="621" t="s">
        <v>743</v>
      </c>
      <c r="KB55" s="596">
        <v>0</v>
      </c>
      <c r="KD55" s="621" t="s">
        <v>298</v>
      </c>
      <c r="KE55" s="596">
        <v>96.3</v>
      </c>
      <c r="KG55" s="621" t="s">
        <v>320</v>
      </c>
      <c r="KH55" s="596">
        <v>0.3</v>
      </c>
      <c r="KJ55" s="576" t="s">
        <v>220</v>
      </c>
      <c r="KK55" s="610">
        <v>100</v>
      </c>
      <c r="KM55" s="664" t="s">
        <v>160</v>
      </c>
      <c r="KN55" s="610">
        <v>100</v>
      </c>
      <c r="KP55" s="621" t="s">
        <v>271</v>
      </c>
      <c r="KQ55" s="596">
        <v>0</v>
      </c>
      <c r="KS55" s="621" t="s">
        <v>346</v>
      </c>
      <c r="KT55" s="596">
        <v>0</v>
      </c>
      <c r="KV55" s="621" t="s">
        <v>290</v>
      </c>
      <c r="KW55" s="596">
        <v>96.1</v>
      </c>
      <c r="KY55" s="621" t="s">
        <v>185</v>
      </c>
      <c r="KZ55" s="596">
        <v>0.3</v>
      </c>
      <c r="LB55" s="576" t="s">
        <v>220</v>
      </c>
      <c r="LC55" s="610">
        <v>100</v>
      </c>
      <c r="LE55" s="664" t="s">
        <v>106</v>
      </c>
      <c r="LF55" s="610">
        <v>100</v>
      </c>
      <c r="LH55" s="621" t="s">
        <v>151</v>
      </c>
      <c r="LI55" s="596">
        <v>96.3</v>
      </c>
    </row>
    <row r="56" spans="1:321" ht="52.8" x14ac:dyDescent="0.3">
      <c r="A56" s="8" t="s">
        <v>50</v>
      </c>
      <c r="B56" s="15">
        <v>91.791044776119406</v>
      </c>
      <c r="D56" s="20" t="s">
        <v>98</v>
      </c>
      <c r="E56" s="15" t="s">
        <v>371</v>
      </c>
      <c r="G56" s="29" t="s">
        <v>70</v>
      </c>
      <c r="H56" s="32">
        <v>0</v>
      </c>
      <c r="J56" s="37" t="s">
        <v>98</v>
      </c>
      <c r="K56" s="42" t="s">
        <v>371</v>
      </c>
      <c r="M56" s="11" t="s">
        <v>31</v>
      </c>
      <c r="N56" s="15">
        <v>90.469416785206263</v>
      </c>
      <c r="P56" s="29" t="s">
        <v>54</v>
      </c>
      <c r="Q56" s="79">
        <v>0.53937432578209277</v>
      </c>
      <c r="S56" s="8" t="s">
        <v>42</v>
      </c>
      <c r="T56" s="15">
        <v>92.307692307692307</v>
      </c>
      <c r="U56" s="101"/>
      <c r="V56" s="20" t="s">
        <v>168</v>
      </c>
      <c r="W56" s="15" t="s">
        <v>371</v>
      </c>
      <c r="Y56" s="11" t="s">
        <v>265</v>
      </c>
      <c r="Z56" s="15">
        <v>90.9</v>
      </c>
      <c r="AC56" s="109" t="s">
        <v>34</v>
      </c>
      <c r="AD56" s="123">
        <v>93.3</v>
      </c>
      <c r="AF56" s="149" t="s">
        <v>65</v>
      </c>
      <c r="AG56" s="137">
        <v>93.8</v>
      </c>
      <c r="AI56" s="110" t="s">
        <v>325</v>
      </c>
      <c r="AJ56" s="137" t="s">
        <v>371</v>
      </c>
      <c r="AL56" s="109" t="s">
        <v>226</v>
      </c>
      <c r="AM56" s="146" t="s">
        <v>371</v>
      </c>
      <c r="AO56" s="109" t="s">
        <v>33</v>
      </c>
      <c r="AP56" s="146">
        <v>92</v>
      </c>
      <c r="AS56" s="149" t="s">
        <v>33</v>
      </c>
      <c r="AT56" s="137">
        <v>92.1</v>
      </c>
      <c r="AX56" s="149" t="s">
        <v>76</v>
      </c>
      <c r="AY56" s="191">
        <v>94.2</v>
      </c>
      <c r="BA56" s="149" t="s">
        <v>69</v>
      </c>
      <c r="BB56" s="207" t="s">
        <v>371</v>
      </c>
      <c r="BD56" s="149" t="s">
        <v>95</v>
      </c>
      <c r="BE56" s="191">
        <v>92.7</v>
      </c>
      <c r="BG56" s="149" t="s">
        <v>93</v>
      </c>
      <c r="BH56" s="209">
        <v>92.7</v>
      </c>
      <c r="BJ56" s="149" t="s">
        <v>116</v>
      </c>
      <c r="BK56" s="233">
        <v>94.8</v>
      </c>
      <c r="BM56" s="149" t="s">
        <v>162</v>
      </c>
      <c r="BN56" s="239" t="s">
        <v>371</v>
      </c>
      <c r="BP56" s="149" t="s">
        <v>12</v>
      </c>
      <c r="BQ56" s="233">
        <v>95.7</v>
      </c>
      <c r="BS56" s="149" t="s">
        <v>44</v>
      </c>
      <c r="BT56" s="240" t="s">
        <v>371</v>
      </c>
      <c r="BV56" s="252" t="s">
        <v>502</v>
      </c>
      <c r="BW56" s="263">
        <v>0</v>
      </c>
      <c r="BY56" s="29" t="s">
        <v>144</v>
      </c>
      <c r="BZ56" s="263" t="s">
        <v>371</v>
      </c>
      <c r="CB56" s="149" t="s">
        <v>305</v>
      </c>
      <c r="CC56" s="209">
        <v>93.3</v>
      </c>
      <c r="CE56" s="29" t="s">
        <v>302</v>
      </c>
      <c r="CF56" s="281">
        <v>0.44247787610619471</v>
      </c>
      <c r="CI56" s="109" t="s">
        <v>376</v>
      </c>
      <c r="CJ56" s="295">
        <v>96</v>
      </c>
      <c r="CL56" s="109" t="s">
        <v>44</v>
      </c>
      <c r="CM56" s="303" t="s">
        <v>371</v>
      </c>
      <c r="CO56" s="109" t="s">
        <v>67</v>
      </c>
      <c r="CP56" s="191">
        <v>94.6</v>
      </c>
      <c r="CS56" s="149" t="s">
        <v>65</v>
      </c>
      <c r="CT56" s="331">
        <v>96.8</v>
      </c>
      <c r="CW56" s="110" t="s">
        <v>438</v>
      </c>
      <c r="CX56" s="168" t="s">
        <v>371</v>
      </c>
      <c r="DB56" s="253" t="s">
        <v>84</v>
      </c>
      <c r="DC56" s="263">
        <v>0</v>
      </c>
      <c r="DI56" s="253" t="s">
        <v>325</v>
      </c>
      <c r="DJ56" s="263" t="s">
        <v>371</v>
      </c>
      <c r="DP56" s="149" t="s">
        <v>17</v>
      </c>
      <c r="DQ56" s="331">
        <v>95.3</v>
      </c>
      <c r="DV56" s="253" t="s">
        <v>309</v>
      </c>
      <c r="DW56" s="281">
        <v>0.41379310344827586</v>
      </c>
      <c r="EA56" s="346" t="s">
        <v>18</v>
      </c>
      <c r="EB56" s="353">
        <v>96.8</v>
      </c>
      <c r="EE56" s="355" t="s">
        <v>169</v>
      </c>
      <c r="EF56" s="358" t="s">
        <v>371</v>
      </c>
      <c r="EI56" s="346" t="s">
        <v>75</v>
      </c>
      <c r="EJ56" s="362">
        <v>0</v>
      </c>
      <c r="EM56" s="250" t="s">
        <v>162</v>
      </c>
      <c r="EN56" s="364" t="s">
        <v>371</v>
      </c>
      <c r="EQ56" s="346" t="s">
        <v>200</v>
      </c>
      <c r="ER56" s="303">
        <v>95.6</v>
      </c>
      <c r="EU56" s="346" t="s">
        <v>119</v>
      </c>
      <c r="EV56" s="378">
        <v>0.4305705059203444</v>
      </c>
      <c r="FA56" s="346" t="s">
        <v>18</v>
      </c>
      <c r="FB56" s="383">
        <v>97.47899159663865</v>
      </c>
      <c r="FD56" s="355" t="s">
        <v>162</v>
      </c>
      <c r="FE56" s="390" t="s">
        <v>371</v>
      </c>
      <c r="FG56" s="346" t="s">
        <v>315</v>
      </c>
      <c r="FH56" s="381">
        <v>96.2</v>
      </c>
      <c r="FK56" s="346" t="s">
        <v>329</v>
      </c>
      <c r="FL56" s="410">
        <v>97.7</v>
      </c>
      <c r="FN56" s="355" t="s">
        <v>147</v>
      </c>
      <c r="FO56" s="419" t="s">
        <v>371</v>
      </c>
      <c r="FQ56" s="355" t="s">
        <v>61</v>
      </c>
      <c r="FR56" s="421">
        <v>0</v>
      </c>
      <c r="FT56" s="361" t="s">
        <v>162</v>
      </c>
      <c r="FU56" s="425" t="s">
        <v>371</v>
      </c>
      <c r="FW56" s="346" t="s">
        <v>25</v>
      </c>
      <c r="FX56" s="410">
        <v>96.5</v>
      </c>
      <c r="FZ56" s="346" t="s">
        <v>81</v>
      </c>
      <c r="GA56" s="437">
        <v>0.5</v>
      </c>
      <c r="GD56" s="462" t="s">
        <v>75</v>
      </c>
      <c r="GE56" s="448">
        <v>98.2</v>
      </c>
      <c r="GG56" s="462" t="s">
        <v>232</v>
      </c>
      <c r="GH56" s="479">
        <v>100</v>
      </c>
      <c r="GJ56" s="346" t="s">
        <v>61</v>
      </c>
      <c r="GK56" s="421">
        <v>0</v>
      </c>
      <c r="GM56" s="346" t="s">
        <v>226</v>
      </c>
      <c r="GN56" s="484" t="s">
        <v>371</v>
      </c>
      <c r="GP56" s="462" t="s">
        <v>28</v>
      </c>
      <c r="GQ56" s="503">
        <v>96.6</v>
      </c>
      <c r="GS56" s="346" t="s">
        <v>213</v>
      </c>
      <c r="GT56" s="508">
        <v>1.1715481171548117</v>
      </c>
      <c r="GV56" s="462" t="s">
        <v>140</v>
      </c>
      <c r="GW56" s="479">
        <v>97.9</v>
      </c>
      <c r="GY56" s="462" t="s">
        <v>345</v>
      </c>
      <c r="GZ56" s="526">
        <v>98.484848484848484</v>
      </c>
      <c r="HB56" s="535" t="s">
        <v>116</v>
      </c>
      <c r="HC56" s="383">
        <v>96.6</v>
      </c>
      <c r="HG56" s="462" t="s">
        <v>105</v>
      </c>
      <c r="HH56" s="383">
        <v>97.9</v>
      </c>
      <c r="HJ56" s="462" t="s">
        <v>136</v>
      </c>
      <c r="HK56" s="383">
        <v>100</v>
      </c>
      <c r="HM56" s="346" t="s">
        <v>64</v>
      </c>
      <c r="HN56" s="421">
        <v>0</v>
      </c>
      <c r="HP56" s="346" t="s">
        <v>162</v>
      </c>
      <c r="HQ56" s="486" t="s">
        <v>371</v>
      </c>
      <c r="HS56" s="535" t="s">
        <v>272</v>
      </c>
      <c r="HT56" s="383">
        <v>96.4</v>
      </c>
      <c r="HV56" s="346" t="s">
        <v>107</v>
      </c>
      <c r="HW56" s="508">
        <v>0.5</v>
      </c>
      <c r="HY56" s="346" t="s">
        <v>127</v>
      </c>
      <c r="HZ56" s="421">
        <v>0</v>
      </c>
      <c r="IB56" s="566" t="s">
        <v>44</v>
      </c>
      <c r="IC56" s="486" t="s">
        <v>371</v>
      </c>
      <c r="IE56" s="346" t="s">
        <v>171</v>
      </c>
      <c r="IF56" s="508">
        <v>0.4</v>
      </c>
      <c r="IH56" s="576" t="s">
        <v>100</v>
      </c>
      <c r="II56" s="610">
        <v>98.1</v>
      </c>
      <c r="IK56" s="576" t="s">
        <v>356</v>
      </c>
      <c r="IL56" s="596">
        <v>92.6</v>
      </c>
      <c r="IN56" s="621" t="s">
        <v>130</v>
      </c>
      <c r="IO56" s="635">
        <v>0</v>
      </c>
      <c r="IQ56" s="621" t="s">
        <v>82</v>
      </c>
      <c r="IR56" s="635" t="s">
        <v>371</v>
      </c>
      <c r="IT56" s="621" t="s">
        <v>100</v>
      </c>
      <c r="IU56" s="652">
        <v>96.2</v>
      </c>
      <c r="IW56" s="621" t="s">
        <v>119</v>
      </c>
      <c r="IX56" s="635">
        <v>0.4</v>
      </c>
      <c r="IZ56" s="576" t="s">
        <v>301</v>
      </c>
      <c r="JA56" s="610">
        <v>98.8</v>
      </c>
      <c r="JC56" s="664" t="s">
        <v>744</v>
      </c>
      <c r="JD56" s="596">
        <v>100</v>
      </c>
      <c r="JF56" s="621" t="s">
        <v>79</v>
      </c>
      <c r="JG56" s="596">
        <v>0</v>
      </c>
      <c r="JI56" s="621" t="s">
        <v>165</v>
      </c>
      <c r="JJ56" s="596" t="s">
        <v>371</v>
      </c>
      <c r="JL56" s="621" t="s">
        <v>155</v>
      </c>
      <c r="JM56" s="596">
        <v>96.4</v>
      </c>
      <c r="JO56" s="621" t="s">
        <v>22</v>
      </c>
      <c r="JP56" s="596">
        <v>0.3</v>
      </c>
      <c r="JR56" s="576" t="s">
        <v>173</v>
      </c>
      <c r="JS56" s="610">
        <v>98.9</v>
      </c>
      <c r="JU56" s="664" t="s">
        <v>90</v>
      </c>
      <c r="JV56" s="610">
        <v>100</v>
      </c>
      <c r="JX56" s="621" t="s">
        <v>85</v>
      </c>
      <c r="JY56" s="596">
        <v>0</v>
      </c>
      <c r="KA56" s="621" t="s">
        <v>276</v>
      </c>
      <c r="KB56" s="596">
        <v>0</v>
      </c>
      <c r="KD56" s="621" t="s">
        <v>166</v>
      </c>
      <c r="KE56" s="596">
        <v>96.2</v>
      </c>
      <c r="KG56" s="621" t="s">
        <v>56</v>
      </c>
      <c r="KH56" s="596">
        <v>0.2</v>
      </c>
      <c r="KJ56" s="576" t="s">
        <v>124</v>
      </c>
      <c r="KK56" s="610">
        <v>100</v>
      </c>
      <c r="KM56" s="664" t="s">
        <v>90</v>
      </c>
      <c r="KN56" s="610">
        <v>100</v>
      </c>
      <c r="KP56" s="621" t="s">
        <v>127</v>
      </c>
      <c r="KQ56" s="596">
        <v>0</v>
      </c>
      <c r="KS56" s="621" t="s">
        <v>33</v>
      </c>
      <c r="KT56" s="596">
        <v>0</v>
      </c>
      <c r="KV56" s="621" t="s">
        <v>169</v>
      </c>
      <c r="KW56" s="596">
        <v>96.1</v>
      </c>
      <c r="KY56" s="621" t="s">
        <v>380</v>
      </c>
      <c r="KZ56" s="596">
        <v>0.3</v>
      </c>
      <c r="LB56" s="576" t="s">
        <v>124</v>
      </c>
      <c r="LC56" s="610">
        <v>100</v>
      </c>
      <c r="LE56" s="664" t="s">
        <v>160</v>
      </c>
      <c r="LF56" s="610">
        <v>100</v>
      </c>
      <c r="LH56" s="621" t="s">
        <v>374</v>
      </c>
      <c r="LI56" s="596">
        <v>96.1</v>
      </c>
    </row>
    <row r="57" spans="1:321" ht="52.8" x14ac:dyDescent="0.3">
      <c r="A57" s="8" t="s">
        <v>51</v>
      </c>
      <c r="B57" s="15">
        <v>91.764705882352942</v>
      </c>
      <c r="D57" s="20" t="s">
        <v>340</v>
      </c>
      <c r="E57" s="15" t="s">
        <v>371</v>
      </c>
      <c r="G57" s="29" t="s">
        <v>190</v>
      </c>
      <c r="H57" s="32">
        <v>0</v>
      </c>
      <c r="J57" s="37" t="s">
        <v>340</v>
      </c>
      <c r="K57" s="42" t="s">
        <v>371</v>
      </c>
      <c r="M57" s="11" t="s">
        <v>155</v>
      </c>
      <c r="N57" s="15">
        <v>90.332805071315363</v>
      </c>
      <c r="P57" s="29" t="s">
        <v>80</v>
      </c>
      <c r="Q57" s="79">
        <v>0.54438860971524283</v>
      </c>
      <c r="S57" s="8" t="s">
        <v>52</v>
      </c>
      <c r="T57" s="15">
        <v>91.891891891891902</v>
      </c>
      <c r="U57" s="101"/>
      <c r="V57" s="20" t="s">
        <v>95</v>
      </c>
      <c r="W57" s="15" t="s">
        <v>371</v>
      </c>
      <c r="Y57" s="11" t="s">
        <v>21</v>
      </c>
      <c r="Z57" s="15">
        <v>90.9</v>
      </c>
      <c r="AC57" s="109" t="s">
        <v>141</v>
      </c>
      <c r="AD57" s="123">
        <v>93</v>
      </c>
      <c r="AF57" s="149" t="s">
        <v>48</v>
      </c>
      <c r="AG57" s="137">
        <v>93.8</v>
      </c>
      <c r="AI57" s="110" t="s">
        <v>107</v>
      </c>
      <c r="AJ57" s="137" t="s">
        <v>371</v>
      </c>
      <c r="AL57" s="109" t="s">
        <v>149</v>
      </c>
      <c r="AM57" s="146" t="s">
        <v>371</v>
      </c>
      <c r="AO57" s="109" t="s">
        <v>236</v>
      </c>
      <c r="AP57" s="146">
        <v>91.8</v>
      </c>
      <c r="AS57" s="149" t="s">
        <v>129</v>
      </c>
      <c r="AT57" s="137">
        <v>92</v>
      </c>
      <c r="AX57" s="149" t="s">
        <v>329</v>
      </c>
      <c r="AY57" s="191">
        <v>94.2</v>
      </c>
      <c r="BA57" s="149" t="s">
        <v>162</v>
      </c>
      <c r="BB57" s="207" t="s">
        <v>371</v>
      </c>
      <c r="BD57" s="149" t="s">
        <v>374</v>
      </c>
      <c r="BE57" s="191">
        <v>92.5</v>
      </c>
      <c r="BG57" s="149" t="s">
        <v>123</v>
      </c>
      <c r="BH57" s="209">
        <v>92.6</v>
      </c>
      <c r="BJ57" s="149" t="s">
        <v>30</v>
      </c>
      <c r="BK57" s="233">
        <v>94.7</v>
      </c>
      <c r="BM57" s="149" t="s">
        <v>226</v>
      </c>
      <c r="BN57" s="233" t="s">
        <v>371</v>
      </c>
      <c r="BP57" s="149" t="s">
        <v>97</v>
      </c>
      <c r="BQ57" s="233">
        <v>95.3</v>
      </c>
      <c r="BS57" s="149" t="s">
        <v>69</v>
      </c>
      <c r="BT57" s="233" t="s">
        <v>371</v>
      </c>
      <c r="BV57" s="29" t="s">
        <v>310</v>
      </c>
      <c r="BW57" s="263">
        <v>0</v>
      </c>
      <c r="BY57" s="29" t="s">
        <v>325</v>
      </c>
      <c r="BZ57" s="263" t="s">
        <v>371</v>
      </c>
      <c r="CB57" s="149" t="s">
        <v>230</v>
      </c>
      <c r="CC57" s="209">
        <v>93.3</v>
      </c>
      <c r="CE57" s="29" t="s">
        <v>216</v>
      </c>
      <c r="CF57" s="281">
        <v>0.44334975369458129</v>
      </c>
      <c r="CI57" s="109" t="s">
        <v>264</v>
      </c>
      <c r="CJ57" s="295">
        <v>95.9</v>
      </c>
      <c r="CL57" s="109" t="s">
        <v>69</v>
      </c>
      <c r="CM57" s="303" t="s">
        <v>371</v>
      </c>
      <c r="CO57" s="109" t="s">
        <v>278</v>
      </c>
      <c r="CP57" s="191">
        <v>94.5</v>
      </c>
      <c r="CS57" s="149" t="s">
        <v>223</v>
      </c>
      <c r="CT57" s="331">
        <v>96.8</v>
      </c>
      <c r="CW57" s="109" t="s">
        <v>147</v>
      </c>
      <c r="CX57" s="334" t="s">
        <v>371</v>
      </c>
      <c r="DB57" s="253" t="s">
        <v>50</v>
      </c>
      <c r="DC57" s="263">
        <v>0</v>
      </c>
      <c r="DI57" s="253" t="s">
        <v>168</v>
      </c>
      <c r="DJ57" s="263" t="s">
        <v>371</v>
      </c>
      <c r="DP57" s="149" t="s">
        <v>305</v>
      </c>
      <c r="DQ57" s="331">
        <v>95.2</v>
      </c>
      <c r="DV57" s="253" t="s">
        <v>215</v>
      </c>
      <c r="DW57" s="281">
        <v>0.41802980734278444</v>
      </c>
      <c r="EA57" s="346" t="s">
        <v>264</v>
      </c>
      <c r="EB57" s="353">
        <v>96.7</v>
      </c>
      <c r="EE57" s="356" t="s">
        <v>584</v>
      </c>
      <c r="EF57" s="360" t="s">
        <v>371</v>
      </c>
      <c r="EI57" s="346" t="s">
        <v>30</v>
      </c>
      <c r="EJ57" s="362">
        <v>0</v>
      </c>
      <c r="EM57" s="250" t="s">
        <v>226</v>
      </c>
      <c r="EN57" s="364" t="s">
        <v>371</v>
      </c>
      <c r="EQ57" s="346" t="s">
        <v>211</v>
      </c>
      <c r="ER57" s="303">
        <v>95.6</v>
      </c>
      <c r="EU57" s="346" t="s">
        <v>581</v>
      </c>
      <c r="EV57" s="378">
        <v>0.44280442804428044</v>
      </c>
      <c r="FA57" s="346" t="s">
        <v>274</v>
      </c>
      <c r="FB57" s="383">
        <v>97.5</v>
      </c>
      <c r="FD57" s="355" t="s">
        <v>226</v>
      </c>
      <c r="FE57" s="390" t="s">
        <v>371</v>
      </c>
      <c r="FG57" s="346" t="s">
        <v>163</v>
      </c>
      <c r="FH57" s="381">
        <v>96.1</v>
      </c>
      <c r="FK57" s="346" t="s">
        <v>85</v>
      </c>
      <c r="FL57" s="410">
        <v>97.6</v>
      </c>
      <c r="FN57" s="355" t="s">
        <v>44</v>
      </c>
      <c r="FO57" s="418" t="s">
        <v>371</v>
      </c>
      <c r="FQ57" s="355" t="s">
        <v>211</v>
      </c>
      <c r="FR57" s="421">
        <v>0</v>
      </c>
      <c r="FT57" s="361" t="s">
        <v>226</v>
      </c>
      <c r="FU57" s="425" t="s">
        <v>371</v>
      </c>
      <c r="FW57" s="346" t="s">
        <v>24</v>
      </c>
      <c r="FX57" s="410">
        <v>96.5</v>
      </c>
      <c r="FZ57" s="346" t="s">
        <v>75</v>
      </c>
      <c r="GA57" s="437">
        <v>0.5</v>
      </c>
      <c r="GD57" s="462" t="s">
        <v>31</v>
      </c>
      <c r="GE57" s="448">
        <v>98.1</v>
      </c>
      <c r="GG57" s="462" t="s">
        <v>136</v>
      </c>
      <c r="GH57" s="479">
        <v>100</v>
      </c>
      <c r="GJ57" s="346" t="s">
        <v>211</v>
      </c>
      <c r="GK57" s="421">
        <v>0</v>
      </c>
      <c r="GM57" s="346" t="s">
        <v>149</v>
      </c>
      <c r="GN57" s="484" t="s">
        <v>371</v>
      </c>
      <c r="GP57" s="462" t="s">
        <v>95</v>
      </c>
      <c r="GQ57" s="503">
        <v>96.5</v>
      </c>
      <c r="GS57" s="346" t="s">
        <v>218</v>
      </c>
      <c r="GT57" s="508">
        <v>0.70905223351453561</v>
      </c>
      <c r="GV57" s="462" t="s">
        <v>85</v>
      </c>
      <c r="GW57" s="479">
        <v>97.8</v>
      </c>
      <c r="GY57" s="462" t="s">
        <v>385</v>
      </c>
      <c r="GZ57" s="526">
        <v>98.076923076923066</v>
      </c>
      <c r="HB57" s="535" t="s">
        <v>297</v>
      </c>
      <c r="HC57" s="383">
        <v>96.3</v>
      </c>
      <c r="HG57" s="462" t="s">
        <v>253</v>
      </c>
      <c r="HH57" s="383">
        <v>97.8</v>
      </c>
      <c r="HJ57" s="462" t="s">
        <v>357</v>
      </c>
      <c r="HK57" s="383">
        <v>98.4</v>
      </c>
      <c r="HM57" s="346" t="s">
        <v>282</v>
      </c>
      <c r="HN57" s="421">
        <v>0</v>
      </c>
      <c r="HP57" s="346" t="s">
        <v>226</v>
      </c>
      <c r="HQ57" s="486" t="s">
        <v>371</v>
      </c>
      <c r="HS57" s="535" t="s">
        <v>124</v>
      </c>
      <c r="HT57" s="383">
        <v>96.3</v>
      </c>
      <c r="HV57" s="346" t="s">
        <v>8</v>
      </c>
      <c r="HW57" s="508">
        <v>0.4</v>
      </c>
      <c r="HY57" s="346" t="s">
        <v>77</v>
      </c>
      <c r="HZ57" s="421">
        <v>0</v>
      </c>
      <c r="IB57" s="566" t="s">
        <v>69</v>
      </c>
      <c r="IC57" s="486" t="s">
        <v>371</v>
      </c>
      <c r="IE57" s="346" t="s">
        <v>194</v>
      </c>
      <c r="IF57" s="508">
        <v>0.4</v>
      </c>
      <c r="IH57" s="576" t="s">
        <v>319</v>
      </c>
      <c r="II57" s="610">
        <v>98.1</v>
      </c>
      <c r="IK57" s="576" t="s">
        <v>385</v>
      </c>
      <c r="IL57" s="596">
        <v>92.3</v>
      </c>
      <c r="IN57" s="621" t="s">
        <v>271</v>
      </c>
      <c r="IO57" s="635">
        <v>0</v>
      </c>
      <c r="IQ57" s="621" t="s">
        <v>165</v>
      </c>
      <c r="IR57" s="635" t="s">
        <v>371</v>
      </c>
      <c r="IT57" s="621" t="s">
        <v>180</v>
      </c>
      <c r="IU57" s="652">
        <v>96.2</v>
      </c>
      <c r="IW57" s="621" t="s">
        <v>326</v>
      </c>
      <c r="IX57" s="635">
        <v>0.4</v>
      </c>
      <c r="IZ57" s="576" t="s">
        <v>100</v>
      </c>
      <c r="JA57" s="610">
        <v>98.8</v>
      </c>
      <c r="JC57" s="664" t="s">
        <v>177</v>
      </c>
      <c r="JD57" s="596">
        <v>100</v>
      </c>
      <c r="JF57" s="621" t="s">
        <v>271</v>
      </c>
      <c r="JG57" s="596">
        <v>0</v>
      </c>
      <c r="JI57" s="621" t="s">
        <v>169</v>
      </c>
      <c r="JJ57" s="596" t="s">
        <v>371</v>
      </c>
      <c r="JL57" s="621" t="s">
        <v>100</v>
      </c>
      <c r="JM57" s="596">
        <v>96.4</v>
      </c>
      <c r="JO57" s="621" t="s">
        <v>235</v>
      </c>
      <c r="JP57" s="596">
        <v>0.3</v>
      </c>
      <c r="JR57" s="576" t="s">
        <v>160</v>
      </c>
      <c r="JS57" s="610">
        <v>98.9</v>
      </c>
      <c r="JU57" s="664" t="s">
        <v>197</v>
      </c>
      <c r="JV57" s="610">
        <v>100</v>
      </c>
      <c r="JX57" s="621" t="s">
        <v>191</v>
      </c>
      <c r="JY57" s="596">
        <v>0</v>
      </c>
      <c r="KA57" s="621" t="s">
        <v>50</v>
      </c>
      <c r="KB57" s="596">
        <v>0</v>
      </c>
      <c r="KD57" s="621" t="s">
        <v>180</v>
      </c>
      <c r="KE57" s="596">
        <v>96.2</v>
      </c>
      <c r="KG57" s="621" t="s">
        <v>225</v>
      </c>
      <c r="KH57" s="596">
        <v>0.2</v>
      </c>
      <c r="KJ57" s="576" t="s">
        <v>160</v>
      </c>
      <c r="KK57" s="610">
        <v>100</v>
      </c>
      <c r="KM57" s="664" t="s">
        <v>262</v>
      </c>
      <c r="KN57" s="610">
        <v>100</v>
      </c>
      <c r="KP57" s="621" t="s">
        <v>192</v>
      </c>
      <c r="KQ57" s="596">
        <v>0</v>
      </c>
      <c r="KS57" s="621" t="s">
        <v>345</v>
      </c>
      <c r="KT57" s="596">
        <v>0</v>
      </c>
      <c r="KV57" s="621" t="s">
        <v>26</v>
      </c>
      <c r="KW57" s="596">
        <v>96</v>
      </c>
      <c r="KY57" s="621" t="s">
        <v>206</v>
      </c>
      <c r="KZ57" s="596">
        <v>0.3</v>
      </c>
      <c r="LB57" s="576" t="s">
        <v>160</v>
      </c>
      <c r="LC57" s="610">
        <v>100</v>
      </c>
      <c r="LE57" s="664" t="s">
        <v>90</v>
      </c>
      <c r="LF57" s="610">
        <v>100</v>
      </c>
      <c r="LH57" s="621" t="s">
        <v>147</v>
      </c>
      <c r="LI57" s="596">
        <v>96.1</v>
      </c>
    </row>
    <row r="58" spans="1:321" ht="57.6" x14ac:dyDescent="0.3">
      <c r="A58" s="8" t="s">
        <v>52</v>
      </c>
      <c r="B58" s="15">
        <v>91.428571428571431</v>
      </c>
      <c r="D58" s="20" t="s">
        <v>172</v>
      </c>
      <c r="E58" s="15" t="s">
        <v>371</v>
      </c>
      <c r="G58" s="29" t="s">
        <v>55</v>
      </c>
      <c r="H58" s="32">
        <v>0</v>
      </c>
      <c r="J58" s="37" t="s">
        <v>172</v>
      </c>
      <c r="K58" s="42" t="s">
        <v>371</v>
      </c>
      <c r="M58" s="11" t="s">
        <v>45</v>
      </c>
      <c r="N58" s="15">
        <v>90.324449594438008</v>
      </c>
      <c r="P58" s="29" t="s">
        <v>157</v>
      </c>
      <c r="Q58" s="79">
        <v>0.54678007290400976</v>
      </c>
      <c r="S58" s="8" t="s">
        <v>48</v>
      </c>
      <c r="T58" s="15">
        <v>91.891891891891902</v>
      </c>
      <c r="U58" s="101"/>
      <c r="V58" s="20" t="s">
        <v>110</v>
      </c>
      <c r="W58" s="15" t="s">
        <v>371</v>
      </c>
      <c r="Y58" s="11" t="s">
        <v>31</v>
      </c>
      <c r="Z58" s="15">
        <v>90.7</v>
      </c>
      <c r="AC58" s="109" t="s">
        <v>39</v>
      </c>
      <c r="AD58" s="123">
        <v>93</v>
      </c>
      <c r="AF58" s="149" t="s">
        <v>89</v>
      </c>
      <c r="AG58" s="137">
        <v>93.8</v>
      </c>
      <c r="AI58" s="110" t="s">
        <v>168</v>
      </c>
      <c r="AJ58" s="137" t="s">
        <v>371</v>
      </c>
      <c r="AL58" s="109" t="s">
        <v>376</v>
      </c>
      <c r="AM58" s="146" t="s">
        <v>371</v>
      </c>
      <c r="AO58" s="109" t="s">
        <v>186</v>
      </c>
      <c r="AP58" s="146">
        <v>91.4</v>
      </c>
      <c r="AS58" s="149" t="s">
        <v>22</v>
      </c>
      <c r="AT58" s="137">
        <v>91.9</v>
      </c>
      <c r="AX58" s="149" t="s">
        <v>235</v>
      </c>
      <c r="AY58" s="191">
        <v>94.2</v>
      </c>
      <c r="BA58" s="149" t="s">
        <v>226</v>
      </c>
      <c r="BB58" s="207" t="s">
        <v>371</v>
      </c>
      <c r="BD58" s="149" t="s">
        <v>69</v>
      </c>
      <c r="BE58" s="191">
        <v>92.5</v>
      </c>
      <c r="BG58" s="149" t="s">
        <v>242</v>
      </c>
      <c r="BH58" s="209">
        <v>92.6</v>
      </c>
      <c r="BJ58" s="149" t="s">
        <v>69</v>
      </c>
      <c r="BK58" s="233">
        <v>94.6</v>
      </c>
      <c r="BM58" s="149" t="s">
        <v>149</v>
      </c>
      <c r="BN58" s="239" t="s">
        <v>371</v>
      </c>
      <c r="BP58" s="149" t="s">
        <v>150</v>
      </c>
      <c r="BQ58" s="233">
        <v>95.3</v>
      </c>
      <c r="BS58" s="149" t="s">
        <v>162</v>
      </c>
      <c r="BT58" s="233" t="s">
        <v>371</v>
      </c>
      <c r="BV58" s="253" t="s">
        <v>190</v>
      </c>
      <c r="BW58" s="263">
        <v>0</v>
      </c>
      <c r="BY58" s="29" t="s">
        <v>107</v>
      </c>
      <c r="BZ58" s="263" t="s">
        <v>371</v>
      </c>
      <c r="CB58" s="149" t="s">
        <v>207</v>
      </c>
      <c r="CC58" s="209">
        <v>93.3</v>
      </c>
      <c r="CE58" s="29" t="s">
        <v>34</v>
      </c>
      <c r="CF58" s="281">
        <v>0.44843049327354262</v>
      </c>
      <c r="CI58" s="109" t="s">
        <v>101</v>
      </c>
      <c r="CJ58" s="295">
        <v>95.8</v>
      </c>
      <c r="CL58" s="109" t="s">
        <v>162</v>
      </c>
      <c r="CM58" s="303" t="s">
        <v>371</v>
      </c>
      <c r="CO58" s="109" t="s">
        <v>295</v>
      </c>
      <c r="CP58" s="191">
        <v>94.4</v>
      </c>
      <c r="CS58" s="149" t="s">
        <v>203</v>
      </c>
      <c r="CT58" s="331">
        <v>96.8</v>
      </c>
      <c r="CW58" s="109" t="s">
        <v>44</v>
      </c>
      <c r="CX58" s="331" t="s">
        <v>371</v>
      </c>
      <c r="DB58" s="253" t="s">
        <v>112</v>
      </c>
      <c r="DC58" s="263">
        <v>0</v>
      </c>
      <c r="DI58" s="253" t="s">
        <v>95</v>
      </c>
      <c r="DJ58" s="263" t="s">
        <v>371</v>
      </c>
      <c r="DP58" s="149" t="s">
        <v>7</v>
      </c>
      <c r="DQ58" s="331">
        <v>95.2</v>
      </c>
      <c r="DV58" s="253" t="s">
        <v>30</v>
      </c>
      <c r="DW58" s="281">
        <v>0.42134831460674155</v>
      </c>
      <c r="EA58" s="346" t="s">
        <v>213</v>
      </c>
      <c r="EB58" s="353">
        <v>96.7</v>
      </c>
      <c r="EE58" s="355" t="s">
        <v>147</v>
      </c>
      <c r="EF58" s="359" t="s">
        <v>371</v>
      </c>
      <c r="EI58" s="346" t="s">
        <v>175</v>
      </c>
      <c r="EJ58" s="362">
        <v>0</v>
      </c>
      <c r="EM58" s="250" t="s">
        <v>149</v>
      </c>
      <c r="EN58" s="364" t="s">
        <v>371</v>
      </c>
      <c r="EQ58" s="346" t="s">
        <v>295</v>
      </c>
      <c r="ER58" s="303">
        <v>95.5</v>
      </c>
      <c r="EU58" s="346" t="s">
        <v>6</v>
      </c>
      <c r="EV58" s="378">
        <v>0.44843049327354262</v>
      </c>
      <c r="FA58" s="346" t="s">
        <v>271</v>
      </c>
      <c r="FB58" s="383">
        <v>97.368421052631575</v>
      </c>
      <c r="FD58" s="355" t="s">
        <v>149</v>
      </c>
      <c r="FE58" s="390" t="s">
        <v>371</v>
      </c>
      <c r="FG58" s="346" t="s">
        <v>52</v>
      </c>
      <c r="FH58" s="381">
        <v>96.1</v>
      </c>
      <c r="FK58" s="346" t="s">
        <v>256</v>
      </c>
      <c r="FL58" s="410">
        <v>97.5</v>
      </c>
      <c r="FN58" s="355" t="s">
        <v>69</v>
      </c>
      <c r="FO58" s="418" t="s">
        <v>371</v>
      </c>
      <c r="FQ58" s="356" t="s">
        <v>568</v>
      </c>
      <c r="FR58" s="384">
        <v>0</v>
      </c>
      <c r="FT58" s="361" t="s">
        <v>149</v>
      </c>
      <c r="FU58" s="425" t="s">
        <v>371</v>
      </c>
      <c r="FW58" s="346" t="s">
        <v>120</v>
      </c>
      <c r="FX58" s="410">
        <v>96.4</v>
      </c>
      <c r="FZ58" s="346" t="s">
        <v>155</v>
      </c>
      <c r="GA58" s="437">
        <v>0.5</v>
      </c>
      <c r="GD58" s="462" t="s">
        <v>68</v>
      </c>
      <c r="GE58" s="448">
        <v>98.1</v>
      </c>
      <c r="GG58" s="462" t="s">
        <v>357</v>
      </c>
      <c r="GH58" s="479">
        <v>98.591549295774655</v>
      </c>
      <c r="GJ58" s="356" t="s">
        <v>614</v>
      </c>
      <c r="GK58" s="384">
        <v>0</v>
      </c>
      <c r="GM58" s="346" t="s">
        <v>376</v>
      </c>
      <c r="GN58" s="484" t="s">
        <v>371</v>
      </c>
      <c r="GP58" s="462" t="s">
        <v>309</v>
      </c>
      <c r="GQ58" s="503">
        <v>96.4</v>
      </c>
      <c r="GS58" s="346" t="s">
        <v>216</v>
      </c>
      <c r="GT58" s="508">
        <v>0.58453237410071945</v>
      </c>
      <c r="GV58" s="462" t="s">
        <v>213</v>
      </c>
      <c r="GW58" s="479">
        <v>97.7</v>
      </c>
      <c r="GY58" s="462" t="s">
        <v>351</v>
      </c>
      <c r="GZ58" s="526">
        <v>97.61904761904762</v>
      </c>
      <c r="HB58" s="535" t="s">
        <v>124</v>
      </c>
      <c r="HC58" s="383">
        <v>96.3</v>
      </c>
      <c r="HG58" s="462" t="s">
        <v>213</v>
      </c>
      <c r="HH58" s="383">
        <v>97.8</v>
      </c>
      <c r="HJ58" s="462" t="s">
        <v>385</v>
      </c>
      <c r="HK58" s="383">
        <v>98</v>
      </c>
      <c r="HM58" s="346" t="s">
        <v>14</v>
      </c>
      <c r="HN58" s="421">
        <v>0</v>
      </c>
      <c r="HP58" s="346" t="s">
        <v>149</v>
      </c>
      <c r="HQ58" s="486" t="s">
        <v>371</v>
      </c>
      <c r="HS58" s="535" t="s">
        <v>116</v>
      </c>
      <c r="HT58" s="383">
        <v>96.3</v>
      </c>
      <c r="HV58" s="346" t="s">
        <v>175</v>
      </c>
      <c r="HW58" s="508">
        <v>0.5</v>
      </c>
      <c r="HY58" s="346" t="s">
        <v>17</v>
      </c>
      <c r="HZ58" s="421">
        <v>0</v>
      </c>
      <c r="IB58" s="566" t="s">
        <v>162</v>
      </c>
      <c r="IC58" s="486" t="s">
        <v>371</v>
      </c>
      <c r="IE58" s="346" t="s">
        <v>151</v>
      </c>
      <c r="IF58" s="508">
        <v>0.4</v>
      </c>
      <c r="IH58" s="576" t="s">
        <v>59</v>
      </c>
      <c r="II58" s="610">
        <v>98.1</v>
      </c>
      <c r="IK58" s="576" t="s">
        <v>35</v>
      </c>
      <c r="IL58" s="596">
        <v>92</v>
      </c>
      <c r="IN58" s="621" t="s">
        <v>143</v>
      </c>
      <c r="IO58" s="635">
        <v>0</v>
      </c>
      <c r="IQ58" s="621" t="s">
        <v>169</v>
      </c>
      <c r="IR58" s="635" t="s">
        <v>371</v>
      </c>
      <c r="IT58" s="621" t="s">
        <v>151</v>
      </c>
      <c r="IU58" s="652">
        <v>96.1</v>
      </c>
      <c r="IW58" s="621" t="s">
        <v>216</v>
      </c>
      <c r="IX58" s="635">
        <v>0.4</v>
      </c>
      <c r="IZ58" s="576" t="s">
        <v>22</v>
      </c>
      <c r="JA58" s="610">
        <v>98.8</v>
      </c>
      <c r="JC58" s="664" t="s">
        <v>136</v>
      </c>
      <c r="JD58" s="596">
        <v>100</v>
      </c>
      <c r="JF58" s="621" t="s">
        <v>143</v>
      </c>
      <c r="JG58" s="596">
        <v>0</v>
      </c>
      <c r="JI58" s="621" t="s">
        <v>39</v>
      </c>
      <c r="JJ58" s="596" t="s">
        <v>371</v>
      </c>
      <c r="JL58" s="621" t="s">
        <v>337</v>
      </c>
      <c r="JM58" s="596">
        <v>96.3</v>
      </c>
      <c r="JO58" s="621" t="s">
        <v>247</v>
      </c>
      <c r="JP58" s="596">
        <v>0.3</v>
      </c>
      <c r="JR58" s="576" t="s">
        <v>82</v>
      </c>
      <c r="JS58" s="610">
        <v>98.7</v>
      </c>
      <c r="JU58" s="664" t="s">
        <v>744</v>
      </c>
      <c r="JV58" s="610">
        <v>100</v>
      </c>
      <c r="JX58" s="621" t="s">
        <v>63</v>
      </c>
      <c r="JY58" s="596">
        <v>0</v>
      </c>
      <c r="KA58" s="621" t="s">
        <v>307</v>
      </c>
      <c r="KB58" s="596">
        <v>0</v>
      </c>
      <c r="KD58" s="621" t="s">
        <v>268</v>
      </c>
      <c r="KE58" s="596">
        <v>96</v>
      </c>
      <c r="KG58" s="621" t="s">
        <v>30</v>
      </c>
      <c r="KH58" s="596">
        <v>0.3</v>
      </c>
      <c r="KJ58" s="576" t="s">
        <v>381</v>
      </c>
      <c r="KK58" s="610">
        <v>100</v>
      </c>
      <c r="KM58" s="664" t="s">
        <v>744</v>
      </c>
      <c r="KN58" s="610">
        <v>100</v>
      </c>
      <c r="KP58" s="621" t="s">
        <v>77</v>
      </c>
      <c r="KQ58" s="596">
        <v>0</v>
      </c>
      <c r="KS58" s="621" t="s">
        <v>55</v>
      </c>
      <c r="KT58" s="596">
        <v>0</v>
      </c>
      <c r="KV58" s="621" t="s">
        <v>63</v>
      </c>
      <c r="KW58" s="596">
        <v>96</v>
      </c>
      <c r="KY58" s="621" t="s">
        <v>247</v>
      </c>
      <c r="KZ58" s="596">
        <v>0.3</v>
      </c>
      <c r="LB58" s="576" t="s">
        <v>381</v>
      </c>
      <c r="LC58" s="610">
        <v>100</v>
      </c>
      <c r="LE58" s="664" t="s">
        <v>262</v>
      </c>
      <c r="LF58" s="610">
        <v>100</v>
      </c>
      <c r="LH58" s="621" t="s">
        <v>98</v>
      </c>
      <c r="LI58" s="596">
        <v>96.1</v>
      </c>
    </row>
    <row r="59" spans="1:321" ht="94.8" x14ac:dyDescent="0.3">
      <c r="A59" s="8" t="s">
        <v>53</v>
      </c>
      <c r="B59" s="15">
        <v>91.428571428571431</v>
      </c>
      <c r="D59" s="20" t="s">
        <v>150</v>
      </c>
      <c r="E59" s="15" t="s">
        <v>371</v>
      </c>
      <c r="G59" s="29" t="s">
        <v>103</v>
      </c>
      <c r="H59" s="32">
        <v>0</v>
      </c>
      <c r="J59" s="37" t="s">
        <v>150</v>
      </c>
      <c r="K59" s="42" t="s">
        <v>371</v>
      </c>
      <c r="M59" s="11" t="s">
        <v>152</v>
      </c>
      <c r="N59" s="15">
        <v>90.30206677265501</v>
      </c>
      <c r="P59" s="29" t="s">
        <v>151</v>
      </c>
      <c r="Q59" s="79">
        <v>0.54682159945317843</v>
      </c>
      <c r="S59" s="8" t="s">
        <v>76</v>
      </c>
      <c r="T59" s="15">
        <v>91.780821917808225</v>
      </c>
      <c r="U59" s="101"/>
      <c r="V59" s="20" t="s">
        <v>106</v>
      </c>
      <c r="W59" s="15" t="s">
        <v>371</v>
      </c>
      <c r="Y59" s="11" t="s">
        <v>127</v>
      </c>
      <c r="Z59" s="15">
        <v>90.6</v>
      </c>
      <c r="AC59" s="109" t="s">
        <v>29</v>
      </c>
      <c r="AD59" s="123">
        <v>93</v>
      </c>
      <c r="AF59" s="149" t="s">
        <v>235</v>
      </c>
      <c r="AG59" s="137">
        <v>93.7</v>
      </c>
      <c r="AI59" s="110" t="s">
        <v>95</v>
      </c>
      <c r="AJ59" s="137" t="s">
        <v>371</v>
      </c>
      <c r="AL59" s="109" t="s">
        <v>286</v>
      </c>
      <c r="AM59" s="146" t="s">
        <v>371</v>
      </c>
      <c r="AO59" s="109" t="s">
        <v>119</v>
      </c>
      <c r="AP59" s="146">
        <v>91.3</v>
      </c>
      <c r="AS59" s="149" t="s">
        <v>116</v>
      </c>
      <c r="AT59" s="137">
        <v>91.8</v>
      </c>
      <c r="AX59" s="149" t="s">
        <v>340</v>
      </c>
      <c r="AY59" s="191">
        <v>94</v>
      </c>
      <c r="BA59" s="149" t="s">
        <v>149</v>
      </c>
      <c r="BB59" s="207" t="s">
        <v>371</v>
      </c>
      <c r="BD59" s="149" t="s">
        <v>59</v>
      </c>
      <c r="BE59" s="191">
        <v>92.4</v>
      </c>
      <c r="BG59" s="149" t="s">
        <v>297</v>
      </c>
      <c r="BH59" s="209">
        <v>92.5</v>
      </c>
      <c r="BJ59" s="149" t="s">
        <v>76</v>
      </c>
      <c r="BK59" s="233">
        <v>94.5</v>
      </c>
      <c r="BM59" s="149" t="s">
        <v>376</v>
      </c>
      <c r="BN59" s="233" t="s">
        <v>371</v>
      </c>
      <c r="BP59" s="149" t="s">
        <v>30</v>
      </c>
      <c r="BQ59" s="233">
        <v>95.1</v>
      </c>
      <c r="BS59" s="149" t="s">
        <v>226</v>
      </c>
      <c r="BT59" s="239" t="s">
        <v>371</v>
      </c>
      <c r="BV59" s="29" t="s">
        <v>55</v>
      </c>
      <c r="BW59" s="263">
        <v>0</v>
      </c>
      <c r="BY59" s="29" t="s">
        <v>168</v>
      </c>
      <c r="BZ59" s="263" t="s">
        <v>371</v>
      </c>
      <c r="CB59" s="149" t="s">
        <v>75</v>
      </c>
      <c r="CC59" s="209">
        <v>93</v>
      </c>
      <c r="CE59" s="29" t="s">
        <v>50</v>
      </c>
      <c r="CF59" s="281">
        <v>0.45161290322580649</v>
      </c>
      <c r="CI59" s="109" t="s">
        <v>237</v>
      </c>
      <c r="CJ59" s="295">
        <v>95.8</v>
      </c>
      <c r="CL59" s="109" t="s">
        <v>226</v>
      </c>
      <c r="CM59" s="303" t="s">
        <v>371</v>
      </c>
      <c r="CO59" s="109" t="s">
        <v>123</v>
      </c>
      <c r="CP59" s="191">
        <v>94.4</v>
      </c>
      <c r="CS59" s="149" t="s">
        <v>23</v>
      </c>
      <c r="CT59" s="331">
        <v>96.7</v>
      </c>
      <c r="CW59" s="109" t="s">
        <v>69</v>
      </c>
      <c r="CX59" s="331" t="s">
        <v>371</v>
      </c>
      <c r="DB59" s="253" t="s">
        <v>22</v>
      </c>
      <c r="DC59" s="263">
        <v>0</v>
      </c>
      <c r="DI59" s="253" t="s">
        <v>110</v>
      </c>
      <c r="DJ59" s="263" t="s">
        <v>371</v>
      </c>
      <c r="DP59" s="149" t="s">
        <v>23</v>
      </c>
      <c r="DQ59" s="331">
        <v>95.2</v>
      </c>
      <c r="DV59" s="253" t="s">
        <v>136</v>
      </c>
      <c r="DW59" s="281">
        <v>0.42674253200568996</v>
      </c>
      <c r="EA59" s="346" t="s">
        <v>173</v>
      </c>
      <c r="EB59" s="353">
        <v>96.6</v>
      </c>
      <c r="EE59" s="355" t="s">
        <v>44</v>
      </c>
      <c r="EF59" s="358" t="s">
        <v>371</v>
      </c>
      <c r="EI59" s="346" t="s">
        <v>202</v>
      </c>
      <c r="EJ59" s="362">
        <v>0</v>
      </c>
      <c r="EM59" s="250" t="s">
        <v>376</v>
      </c>
      <c r="EN59" s="364" t="s">
        <v>371</v>
      </c>
      <c r="EQ59" s="346" t="s">
        <v>120</v>
      </c>
      <c r="ER59" s="303">
        <v>95.5</v>
      </c>
      <c r="EU59" s="346" t="s">
        <v>232</v>
      </c>
      <c r="EV59" s="378">
        <v>0.45045045045045046</v>
      </c>
      <c r="FA59" s="346" t="s">
        <v>172</v>
      </c>
      <c r="FB59" s="383">
        <v>97.260273972602747</v>
      </c>
      <c r="FD59" s="355" t="s">
        <v>376</v>
      </c>
      <c r="FE59" s="390" t="s">
        <v>371</v>
      </c>
      <c r="FG59" s="346" t="s">
        <v>17</v>
      </c>
      <c r="FH59" s="381">
        <v>96</v>
      </c>
      <c r="FK59" s="346" t="s">
        <v>51</v>
      </c>
      <c r="FL59" s="410">
        <v>97.4</v>
      </c>
      <c r="FN59" s="355" t="s">
        <v>162</v>
      </c>
      <c r="FO59" s="418" t="s">
        <v>371</v>
      </c>
      <c r="FQ59" s="355" t="s">
        <v>310</v>
      </c>
      <c r="FR59" s="421">
        <v>0</v>
      </c>
      <c r="FT59" s="361" t="s">
        <v>376</v>
      </c>
      <c r="FU59" s="425" t="s">
        <v>371</v>
      </c>
      <c r="FW59" s="346" t="s">
        <v>295</v>
      </c>
      <c r="FX59" s="410">
        <v>96.3</v>
      </c>
      <c r="FZ59" s="346" t="s">
        <v>141</v>
      </c>
      <c r="GA59" s="437">
        <v>0.5</v>
      </c>
      <c r="GD59" s="462" t="s">
        <v>140</v>
      </c>
      <c r="GE59" s="448">
        <v>98</v>
      </c>
      <c r="GG59" s="462" t="s">
        <v>351</v>
      </c>
      <c r="GH59" s="479">
        <v>98.113207547169807</v>
      </c>
      <c r="GJ59" s="346" t="s">
        <v>310</v>
      </c>
      <c r="GK59" s="421">
        <v>0</v>
      </c>
      <c r="GM59" s="346" t="s">
        <v>286</v>
      </c>
      <c r="GN59" s="484" t="s">
        <v>371</v>
      </c>
      <c r="GP59" s="462" t="s">
        <v>23</v>
      </c>
      <c r="GQ59" s="503">
        <v>96.4</v>
      </c>
      <c r="GS59" s="346" t="s">
        <v>123</v>
      </c>
      <c r="GT59" s="508">
        <v>0.18791105543376135</v>
      </c>
      <c r="GV59" s="462" t="s">
        <v>143</v>
      </c>
      <c r="GW59" s="479">
        <v>97.7</v>
      </c>
      <c r="GY59" s="462" t="s">
        <v>116</v>
      </c>
      <c r="GZ59" s="526">
        <v>96.428571428571431</v>
      </c>
      <c r="HB59" s="535" t="s">
        <v>272</v>
      </c>
      <c r="HC59" s="383">
        <v>96.3</v>
      </c>
      <c r="HG59" s="462" t="s">
        <v>111</v>
      </c>
      <c r="HH59" s="383">
        <v>97.7</v>
      </c>
      <c r="HJ59" s="462" t="s">
        <v>351</v>
      </c>
      <c r="HK59" s="383">
        <v>97.5</v>
      </c>
      <c r="HM59" s="346" t="s">
        <v>175</v>
      </c>
      <c r="HN59" s="421">
        <v>2.2000000000000002</v>
      </c>
      <c r="HP59" s="346" t="s">
        <v>376</v>
      </c>
      <c r="HQ59" s="486" t="s">
        <v>371</v>
      </c>
      <c r="HS59" s="535" t="s">
        <v>111</v>
      </c>
      <c r="HT59" s="383">
        <v>96.2</v>
      </c>
      <c r="HV59" s="346" t="s">
        <v>380</v>
      </c>
      <c r="HW59" s="508">
        <v>0.5</v>
      </c>
      <c r="HY59" s="346" t="s">
        <v>58</v>
      </c>
      <c r="HZ59" s="421">
        <v>0</v>
      </c>
      <c r="IB59" s="566" t="s">
        <v>226</v>
      </c>
      <c r="IC59" s="486" t="s">
        <v>371</v>
      </c>
      <c r="IE59" s="346" t="s">
        <v>82</v>
      </c>
      <c r="IF59" s="508">
        <v>0.4</v>
      </c>
      <c r="IH59" s="576" t="s">
        <v>321</v>
      </c>
      <c r="II59" s="610">
        <v>97.9</v>
      </c>
      <c r="IK59" s="576" t="s">
        <v>433</v>
      </c>
      <c r="IL59" s="596">
        <v>90.9</v>
      </c>
      <c r="IN59" s="621" t="s">
        <v>77</v>
      </c>
      <c r="IO59" s="635">
        <v>0</v>
      </c>
      <c r="IQ59" s="622" t="s">
        <v>643</v>
      </c>
      <c r="IR59" s="598" t="s">
        <v>371</v>
      </c>
      <c r="IT59" s="621" t="s">
        <v>228</v>
      </c>
      <c r="IU59" s="652">
        <v>96</v>
      </c>
      <c r="IW59" s="621" t="s">
        <v>47</v>
      </c>
      <c r="IX59" s="635">
        <v>0.4</v>
      </c>
      <c r="IZ59" s="576" t="s">
        <v>44</v>
      </c>
      <c r="JA59" s="610">
        <v>98.7</v>
      </c>
      <c r="JC59" s="664" t="s">
        <v>361</v>
      </c>
      <c r="JD59" s="596">
        <v>98.1</v>
      </c>
      <c r="JF59" s="621" t="s">
        <v>127</v>
      </c>
      <c r="JG59" s="596">
        <v>0</v>
      </c>
      <c r="JI59" s="622" t="s">
        <v>643</v>
      </c>
      <c r="JJ59" s="598" t="s">
        <v>371</v>
      </c>
      <c r="JL59" s="621" t="s">
        <v>374</v>
      </c>
      <c r="JM59" s="596">
        <v>96.2</v>
      </c>
      <c r="JO59" s="621" t="s">
        <v>106</v>
      </c>
      <c r="JP59" s="596">
        <v>0.3</v>
      </c>
      <c r="JR59" s="576" t="s">
        <v>337</v>
      </c>
      <c r="JS59" s="610">
        <v>98.6</v>
      </c>
      <c r="JU59" s="664" t="s">
        <v>177</v>
      </c>
      <c r="JV59" s="610">
        <v>100</v>
      </c>
      <c r="JX59" s="622" t="s">
        <v>696</v>
      </c>
      <c r="JY59" s="598">
        <v>0</v>
      </c>
      <c r="KA59" s="621" t="s">
        <v>106</v>
      </c>
      <c r="KB59" s="596">
        <v>0</v>
      </c>
      <c r="KD59" s="621" t="s">
        <v>374</v>
      </c>
      <c r="KE59" s="596">
        <v>95.9</v>
      </c>
      <c r="KG59" s="621" t="s">
        <v>17</v>
      </c>
      <c r="KH59" s="596">
        <v>0.3</v>
      </c>
      <c r="KJ59" s="576" t="s">
        <v>76</v>
      </c>
      <c r="KK59" s="610">
        <v>99.4</v>
      </c>
      <c r="KM59" s="664" t="s">
        <v>177</v>
      </c>
      <c r="KN59" s="610">
        <v>100</v>
      </c>
      <c r="KP59" s="621" t="s">
        <v>93</v>
      </c>
      <c r="KQ59" s="596">
        <v>0</v>
      </c>
      <c r="KS59" s="621" t="s">
        <v>260</v>
      </c>
      <c r="KT59" s="596">
        <v>0</v>
      </c>
      <c r="KV59" s="621" t="s">
        <v>317</v>
      </c>
      <c r="KW59" s="596">
        <v>95.9</v>
      </c>
      <c r="KY59" s="621" t="s">
        <v>99</v>
      </c>
      <c r="KZ59" s="596">
        <v>0.3</v>
      </c>
      <c r="LB59" s="576" t="s">
        <v>136</v>
      </c>
      <c r="LC59" s="610">
        <v>100</v>
      </c>
      <c r="LE59" s="664" t="s">
        <v>744</v>
      </c>
      <c r="LF59" s="610">
        <v>100</v>
      </c>
      <c r="LH59" s="621" t="s">
        <v>319</v>
      </c>
      <c r="LI59" s="596">
        <v>96.1</v>
      </c>
    </row>
    <row r="60" spans="1:321" ht="57.6" x14ac:dyDescent="0.3">
      <c r="A60" s="8" t="s">
        <v>54</v>
      </c>
      <c r="B60" s="15">
        <v>91.379310344827587</v>
      </c>
      <c r="D60" s="20" t="s">
        <v>184</v>
      </c>
      <c r="E60" s="15" t="s">
        <v>371</v>
      </c>
      <c r="G60" s="29" t="s">
        <v>263</v>
      </c>
      <c r="H60" s="32">
        <v>0</v>
      </c>
      <c r="J60" s="37" t="s">
        <v>184</v>
      </c>
      <c r="K60" s="42" t="s">
        <v>371</v>
      </c>
      <c r="M60" s="11" t="s">
        <v>222</v>
      </c>
      <c r="N60" s="15">
        <v>89.794565937707091</v>
      </c>
      <c r="P60" s="29" t="s">
        <v>319</v>
      </c>
      <c r="Q60" s="79">
        <v>0.54894784995425439</v>
      </c>
      <c r="S60" s="8" t="s">
        <v>72</v>
      </c>
      <c r="T60" s="15">
        <v>91.719745222929944</v>
      </c>
      <c r="U60" s="101"/>
      <c r="V60" s="20" t="s">
        <v>98</v>
      </c>
      <c r="W60" s="15" t="s">
        <v>371</v>
      </c>
      <c r="Y60" s="11" t="s">
        <v>118</v>
      </c>
      <c r="Z60" s="15">
        <v>90.6</v>
      </c>
      <c r="AC60" s="109" t="s">
        <v>106</v>
      </c>
      <c r="AD60" s="123">
        <v>92.9</v>
      </c>
      <c r="AF60" s="149" t="s">
        <v>69</v>
      </c>
      <c r="AG60" s="137">
        <v>93.7</v>
      </c>
      <c r="AI60" s="110" t="s">
        <v>110</v>
      </c>
      <c r="AJ60" s="137" t="s">
        <v>371</v>
      </c>
      <c r="AL60" s="109" t="s">
        <v>144</v>
      </c>
      <c r="AM60" s="146" t="s">
        <v>371</v>
      </c>
      <c r="AO60" s="109" t="s">
        <v>37</v>
      </c>
      <c r="AP60" s="146">
        <v>91.3</v>
      </c>
      <c r="AS60" s="149" t="s">
        <v>66</v>
      </c>
      <c r="AT60" s="137">
        <v>91.8</v>
      </c>
      <c r="AX60" s="149" t="s">
        <v>18</v>
      </c>
      <c r="AY60" s="191">
        <v>93.9</v>
      </c>
      <c r="BA60" s="149" t="s">
        <v>376</v>
      </c>
      <c r="BB60" s="207" t="s">
        <v>371</v>
      </c>
      <c r="BD60" s="149" t="s">
        <v>129</v>
      </c>
      <c r="BE60" s="191">
        <v>92.3</v>
      </c>
      <c r="BG60" s="149" t="s">
        <v>44</v>
      </c>
      <c r="BH60" s="209">
        <v>92.5</v>
      </c>
      <c r="BJ60" s="149" t="s">
        <v>194</v>
      </c>
      <c r="BK60" s="233">
        <v>94.5</v>
      </c>
      <c r="BM60" s="149" t="s">
        <v>286</v>
      </c>
      <c r="BN60" s="239" t="s">
        <v>371</v>
      </c>
      <c r="BP60" s="149" t="s">
        <v>84</v>
      </c>
      <c r="BQ60" s="233">
        <v>95.1</v>
      </c>
      <c r="BS60" s="149" t="s">
        <v>149</v>
      </c>
      <c r="BT60" s="233" t="s">
        <v>371</v>
      </c>
      <c r="BV60" s="29" t="s">
        <v>221</v>
      </c>
      <c r="BW60" s="263">
        <v>0</v>
      </c>
      <c r="BY60" s="29" t="s">
        <v>95</v>
      </c>
      <c r="BZ60" s="263" t="s">
        <v>371</v>
      </c>
      <c r="CB60" s="149" t="s">
        <v>242</v>
      </c>
      <c r="CC60" s="209">
        <v>93</v>
      </c>
      <c r="CE60" s="29" t="s">
        <v>81</v>
      </c>
      <c r="CF60" s="281">
        <v>0.45425048669695006</v>
      </c>
      <c r="CI60" s="109" t="s">
        <v>140</v>
      </c>
      <c r="CJ60" s="295">
        <v>95.8</v>
      </c>
      <c r="CL60" s="109" t="s">
        <v>149</v>
      </c>
      <c r="CM60" s="303" t="s">
        <v>371</v>
      </c>
      <c r="CO60" s="109" t="s">
        <v>6</v>
      </c>
      <c r="CP60" s="191">
        <v>94.4</v>
      </c>
      <c r="CS60" s="149" t="s">
        <v>64</v>
      </c>
      <c r="CT60" s="331">
        <v>96.7</v>
      </c>
      <c r="CW60" s="109" t="s">
        <v>162</v>
      </c>
      <c r="CX60" s="331" t="s">
        <v>371</v>
      </c>
      <c r="DB60" s="253" t="s">
        <v>256</v>
      </c>
      <c r="DC60" s="263">
        <v>0</v>
      </c>
      <c r="DI60" s="253" t="s">
        <v>29</v>
      </c>
      <c r="DJ60" s="263" t="s">
        <v>371</v>
      </c>
      <c r="DP60" s="149" t="s">
        <v>326</v>
      </c>
      <c r="DQ60" s="331">
        <v>95.1</v>
      </c>
      <c r="DV60" s="253" t="s">
        <v>276</v>
      </c>
      <c r="DW60" s="281">
        <v>0.44795783926218702</v>
      </c>
      <c r="EA60" s="346" t="s">
        <v>283</v>
      </c>
      <c r="EB60" s="353">
        <v>96.6</v>
      </c>
      <c r="EE60" s="355" t="s">
        <v>69</v>
      </c>
      <c r="EF60" s="358" t="s">
        <v>371</v>
      </c>
      <c r="EI60" s="346" t="s">
        <v>27</v>
      </c>
      <c r="EJ60" s="362">
        <v>0</v>
      </c>
      <c r="EM60" s="250" t="s">
        <v>286</v>
      </c>
      <c r="EN60" s="364" t="s">
        <v>371</v>
      </c>
      <c r="EQ60" s="346" t="s">
        <v>69</v>
      </c>
      <c r="ER60" s="303">
        <v>95.5</v>
      </c>
      <c r="EU60" s="346" t="s">
        <v>312</v>
      </c>
      <c r="EV60" s="378">
        <v>0.46146746654360865</v>
      </c>
      <c r="FA60" s="346" t="s">
        <v>302</v>
      </c>
      <c r="FB60" s="383">
        <v>97.297297297297305</v>
      </c>
      <c r="FD60" s="355" t="s">
        <v>286</v>
      </c>
      <c r="FE60" s="390" t="s">
        <v>371</v>
      </c>
      <c r="FG60" s="346" t="s">
        <v>13</v>
      </c>
      <c r="FH60" s="381">
        <v>95.9</v>
      </c>
      <c r="FK60" s="346" t="s">
        <v>49</v>
      </c>
      <c r="FL60" s="410">
        <v>97.4</v>
      </c>
      <c r="FN60" s="355" t="s">
        <v>226</v>
      </c>
      <c r="FO60" s="418" t="s">
        <v>371</v>
      </c>
      <c r="FQ60" s="355" t="s">
        <v>97</v>
      </c>
      <c r="FR60" s="421">
        <v>0</v>
      </c>
      <c r="FT60" s="361" t="s">
        <v>286</v>
      </c>
      <c r="FU60" s="425" t="s">
        <v>371</v>
      </c>
      <c r="FW60" s="346" t="s">
        <v>326</v>
      </c>
      <c r="FX60" s="410">
        <v>96.3</v>
      </c>
      <c r="FZ60" s="346" t="s">
        <v>119</v>
      </c>
      <c r="GA60" s="437">
        <v>0.5</v>
      </c>
      <c r="GD60" s="462" t="s">
        <v>213</v>
      </c>
      <c r="GE60" s="448">
        <v>97.7</v>
      </c>
      <c r="GG60" s="462" t="s">
        <v>345</v>
      </c>
      <c r="GH60" s="479">
        <v>97.260273972602747</v>
      </c>
      <c r="GJ60" s="346" t="s">
        <v>97</v>
      </c>
      <c r="GK60" s="421">
        <v>0</v>
      </c>
      <c r="GM60" s="346" t="s">
        <v>144</v>
      </c>
      <c r="GN60" s="484" t="s">
        <v>371</v>
      </c>
      <c r="GP60" s="462" t="s">
        <v>315</v>
      </c>
      <c r="GQ60" s="503">
        <v>96.3</v>
      </c>
      <c r="GS60" s="346" t="s">
        <v>373</v>
      </c>
      <c r="GT60" s="508">
        <v>0.53554040895813049</v>
      </c>
      <c r="GV60" s="462" t="s">
        <v>7</v>
      </c>
      <c r="GW60" s="479">
        <v>97.6</v>
      </c>
      <c r="GY60" s="462" t="s">
        <v>354</v>
      </c>
      <c r="GZ60" s="526">
        <v>96.296296296296291</v>
      </c>
      <c r="HB60" s="535" t="s">
        <v>173</v>
      </c>
      <c r="HC60" s="383">
        <v>96.2</v>
      </c>
      <c r="HG60" s="462" t="s">
        <v>62</v>
      </c>
      <c r="HH60" s="383">
        <v>97.7</v>
      </c>
      <c r="HJ60" s="462" t="s">
        <v>303</v>
      </c>
      <c r="HK60" s="383">
        <v>96.9</v>
      </c>
      <c r="HM60" s="346" t="s">
        <v>261</v>
      </c>
      <c r="HN60" s="421">
        <v>0</v>
      </c>
      <c r="HP60" s="346" t="s">
        <v>286</v>
      </c>
      <c r="HQ60" s="486" t="s">
        <v>371</v>
      </c>
      <c r="HS60" s="535" t="s">
        <v>188</v>
      </c>
      <c r="HT60" s="383">
        <v>96.1</v>
      </c>
      <c r="HV60" s="346" t="s">
        <v>74</v>
      </c>
      <c r="HW60" s="508">
        <v>0.5</v>
      </c>
      <c r="HY60" s="346" t="s">
        <v>109</v>
      </c>
      <c r="HZ60" s="421">
        <v>0</v>
      </c>
      <c r="IB60" s="566" t="s">
        <v>149</v>
      </c>
      <c r="IC60" s="486" t="s">
        <v>371</v>
      </c>
      <c r="IE60" s="346" t="s">
        <v>221</v>
      </c>
      <c r="IF60" s="508">
        <v>0.4</v>
      </c>
      <c r="IH60" s="576" t="s">
        <v>30</v>
      </c>
      <c r="II60" s="610">
        <v>97.9</v>
      </c>
      <c r="IK60" s="576" t="s">
        <v>33</v>
      </c>
      <c r="IL60" s="596">
        <v>90.9</v>
      </c>
      <c r="IN60" s="621" t="s">
        <v>109</v>
      </c>
      <c r="IO60" s="635">
        <v>0</v>
      </c>
      <c r="IQ60" s="621" t="s">
        <v>147</v>
      </c>
      <c r="IR60" s="635" t="s">
        <v>371</v>
      </c>
      <c r="IT60" s="621" t="s">
        <v>75</v>
      </c>
      <c r="IU60" s="652">
        <v>95.9</v>
      </c>
      <c r="IW60" s="621" t="s">
        <v>193</v>
      </c>
      <c r="IX60" s="635">
        <v>0.4</v>
      </c>
      <c r="IZ60" s="576" t="s">
        <v>93</v>
      </c>
      <c r="JA60" s="610">
        <v>98.6</v>
      </c>
      <c r="JC60" s="664" t="s">
        <v>344</v>
      </c>
      <c r="JD60" s="596">
        <v>97</v>
      </c>
      <c r="JF60" s="621" t="s">
        <v>77</v>
      </c>
      <c r="JG60" s="596">
        <v>0</v>
      </c>
      <c r="JI60" s="621" t="s">
        <v>147</v>
      </c>
      <c r="JJ60" s="596" t="s">
        <v>371</v>
      </c>
      <c r="JL60" s="621" t="s">
        <v>7</v>
      </c>
      <c r="JM60" s="596">
        <v>96.2</v>
      </c>
      <c r="JO60" s="621" t="s">
        <v>259</v>
      </c>
      <c r="JP60" s="596">
        <v>0.3</v>
      </c>
      <c r="JR60" s="576" t="s">
        <v>301</v>
      </c>
      <c r="JS60" s="610">
        <v>98.6</v>
      </c>
      <c r="JU60" s="664" t="s">
        <v>136</v>
      </c>
      <c r="JV60" s="610">
        <v>100</v>
      </c>
      <c r="JX60" s="621" t="s">
        <v>56</v>
      </c>
      <c r="JY60" s="596">
        <v>0</v>
      </c>
      <c r="KA60" s="621" t="s">
        <v>81</v>
      </c>
      <c r="KB60" s="596">
        <v>0</v>
      </c>
      <c r="KD60" s="621" t="s">
        <v>155</v>
      </c>
      <c r="KE60" s="596">
        <v>95.8</v>
      </c>
      <c r="KG60" s="621" t="s">
        <v>239</v>
      </c>
      <c r="KH60" s="596">
        <v>0.3</v>
      </c>
      <c r="KJ60" s="576" t="s">
        <v>173</v>
      </c>
      <c r="KK60" s="610">
        <v>98.9</v>
      </c>
      <c r="KM60" s="664" t="s">
        <v>232</v>
      </c>
      <c r="KN60" s="610">
        <v>100</v>
      </c>
      <c r="KP60" s="621" t="s">
        <v>433</v>
      </c>
      <c r="KQ60" s="596">
        <v>0</v>
      </c>
      <c r="KS60" s="621" t="s">
        <v>743</v>
      </c>
      <c r="KT60" s="596">
        <v>0</v>
      </c>
      <c r="KV60" s="621" t="s">
        <v>319</v>
      </c>
      <c r="KW60" s="596">
        <v>95.9</v>
      </c>
      <c r="KY60" s="621" t="s">
        <v>177</v>
      </c>
      <c r="KZ60" s="596">
        <v>0.3</v>
      </c>
      <c r="LB60" s="576" t="s">
        <v>76</v>
      </c>
      <c r="LC60" s="610">
        <v>99.3</v>
      </c>
      <c r="LE60" s="664" t="s">
        <v>177</v>
      </c>
      <c r="LF60" s="610">
        <v>100</v>
      </c>
      <c r="LH60" s="621" t="s">
        <v>188</v>
      </c>
      <c r="LI60" s="596">
        <v>96</v>
      </c>
    </row>
    <row r="61" spans="1:321" ht="66" x14ac:dyDescent="0.3">
      <c r="A61" s="8" t="s">
        <v>55</v>
      </c>
      <c r="B61" s="15">
        <v>91.304347826086953</v>
      </c>
      <c r="D61" s="20" t="s">
        <v>43</v>
      </c>
      <c r="E61" s="15" t="s">
        <v>371</v>
      </c>
      <c r="G61" s="29" t="s">
        <v>169</v>
      </c>
      <c r="H61" s="32">
        <v>0</v>
      </c>
      <c r="J61" s="37" t="s">
        <v>43</v>
      </c>
      <c r="K61" s="42" t="s">
        <v>371</v>
      </c>
      <c r="M61" s="11" t="s">
        <v>33</v>
      </c>
      <c r="N61" s="15">
        <v>89.758861127251606</v>
      </c>
      <c r="P61" s="29" t="s">
        <v>107</v>
      </c>
      <c r="Q61" s="79">
        <v>0.54999999999999993</v>
      </c>
      <c r="S61" s="8" t="s">
        <v>47</v>
      </c>
      <c r="T61" s="15">
        <v>91.620111731843579</v>
      </c>
      <c r="U61" s="101"/>
      <c r="V61" s="20" t="s">
        <v>340</v>
      </c>
      <c r="W61" s="15" t="s">
        <v>371</v>
      </c>
      <c r="Y61" s="11" t="s">
        <v>376</v>
      </c>
      <c r="Z61" s="15">
        <v>90.6</v>
      </c>
      <c r="AC61" s="109" t="s">
        <v>85</v>
      </c>
      <c r="AD61" s="123">
        <v>92.9</v>
      </c>
      <c r="AF61" s="149" t="s">
        <v>42</v>
      </c>
      <c r="AG61" s="137">
        <v>93.2</v>
      </c>
      <c r="AI61" s="110" t="s">
        <v>29</v>
      </c>
      <c r="AJ61" s="137" t="s">
        <v>371</v>
      </c>
      <c r="AL61" s="109" t="s">
        <v>325</v>
      </c>
      <c r="AM61" s="146" t="s">
        <v>371</v>
      </c>
      <c r="AO61" s="109" t="s">
        <v>152</v>
      </c>
      <c r="AP61" s="146">
        <v>91.2</v>
      </c>
      <c r="AS61" s="149" t="s">
        <v>93</v>
      </c>
      <c r="AT61" s="137">
        <v>91.7</v>
      </c>
      <c r="AX61" s="149" t="s">
        <v>37</v>
      </c>
      <c r="AY61" s="191">
        <v>93.9</v>
      </c>
      <c r="BA61" s="149" t="s">
        <v>286</v>
      </c>
      <c r="BB61" s="207" t="s">
        <v>371</v>
      </c>
      <c r="BD61" s="149" t="s">
        <v>242</v>
      </c>
      <c r="BE61" s="191">
        <v>92.2</v>
      </c>
      <c r="BG61" s="149" t="s">
        <v>33</v>
      </c>
      <c r="BH61" s="209">
        <v>92.3</v>
      </c>
      <c r="BJ61" s="149" t="s">
        <v>61</v>
      </c>
      <c r="BK61" s="233">
        <v>94.5</v>
      </c>
      <c r="BM61" s="149" t="s">
        <v>144</v>
      </c>
      <c r="BN61" s="239" t="s">
        <v>371</v>
      </c>
      <c r="BP61" s="149" t="s">
        <v>53</v>
      </c>
      <c r="BQ61" s="233">
        <v>94.9</v>
      </c>
      <c r="BS61" s="149" t="s">
        <v>376</v>
      </c>
      <c r="BT61" s="239" t="s">
        <v>371</v>
      </c>
      <c r="BV61" s="29" t="s">
        <v>237</v>
      </c>
      <c r="BW61" s="263">
        <v>0</v>
      </c>
      <c r="BY61" s="29" t="s">
        <v>110</v>
      </c>
      <c r="BZ61" s="263" t="s">
        <v>371</v>
      </c>
      <c r="CB61" s="149" t="s">
        <v>211</v>
      </c>
      <c r="CC61" s="209">
        <v>93</v>
      </c>
      <c r="CE61" s="29" t="s">
        <v>232</v>
      </c>
      <c r="CF61" s="281">
        <v>0.45819014891179843</v>
      </c>
      <c r="CI61" s="109" t="s">
        <v>109</v>
      </c>
      <c r="CJ61" s="295">
        <v>95.8</v>
      </c>
      <c r="CL61" s="109" t="s">
        <v>376</v>
      </c>
      <c r="CM61" s="303" t="s">
        <v>371</v>
      </c>
      <c r="CO61" s="109" t="s">
        <v>129</v>
      </c>
      <c r="CP61" s="191">
        <v>94.4</v>
      </c>
      <c r="CS61" s="149" t="s">
        <v>283</v>
      </c>
      <c r="CT61" s="331">
        <v>96.7</v>
      </c>
      <c r="CW61" s="109" t="s">
        <v>226</v>
      </c>
      <c r="CX61" s="331" t="s">
        <v>371</v>
      </c>
      <c r="DB61" s="253" t="s">
        <v>275</v>
      </c>
      <c r="DC61" s="263">
        <v>0</v>
      </c>
      <c r="DI61" s="253" t="s">
        <v>98</v>
      </c>
      <c r="DJ61" s="263" t="s">
        <v>371</v>
      </c>
      <c r="DP61" s="149" t="s">
        <v>315</v>
      </c>
      <c r="DQ61" s="331">
        <v>95.1</v>
      </c>
      <c r="DV61" s="253" t="s">
        <v>151</v>
      </c>
      <c r="DW61" s="281">
        <v>0.45045045045045046</v>
      </c>
      <c r="EA61" s="346" t="s">
        <v>65</v>
      </c>
      <c r="EB61" s="353">
        <v>96.6</v>
      </c>
      <c r="EE61" s="355" t="s">
        <v>162</v>
      </c>
      <c r="EF61" s="358" t="s">
        <v>371</v>
      </c>
      <c r="EI61" s="346" t="s">
        <v>251</v>
      </c>
      <c r="EJ61" s="362">
        <v>0</v>
      </c>
      <c r="EM61" s="250" t="s">
        <v>144</v>
      </c>
      <c r="EN61" s="364" t="s">
        <v>371</v>
      </c>
      <c r="EQ61" s="346" t="s">
        <v>156</v>
      </c>
      <c r="ER61" s="303">
        <v>95.4</v>
      </c>
      <c r="EU61" s="346" t="s">
        <v>234</v>
      </c>
      <c r="EV61" s="378">
        <v>0.46168051708217916</v>
      </c>
      <c r="FA61" s="346" t="s">
        <v>104</v>
      </c>
      <c r="FB61" s="383">
        <v>97.222222222222214</v>
      </c>
      <c r="FD61" s="355" t="s">
        <v>144</v>
      </c>
      <c r="FE61" s="390" t="s">
        <v>371</v>
      </c>
      <c r="FG61" s="346" t="s">
        <v>181</v>
      </c>
      <c r="FH61" s="381">
        <v>95.8</v>
      </c>
      <c r="FK61" s="346" t="s">
        <v>213</v>
      </c>
      <c r="FL61" s="410">
        <v>97.4</v>
      </c>
      <c r="FN61" s="355" t="s">
        <v>149</v>
      </c>
      <c r="FO61" s="418" t="s">
        <v>371</v>
      </c>
      <c r="FQ61" s="355" t="s">
        <v>237</v>
      </c>
      <c r="FR61" s="421">
        <v>0</v>
      </c>
      <c r="FT61" s="361" t="s">
        <v>144</v>
      </c>
      <c r="FU61" s="425" t="s">
        <v>371</v>
      </c>
      <c r="FW61" s="346" t="s">
        <v>31</v>
      </c>
      <c r="FX61" s="410">
        <v>96.3</v>
      </c>
      <c r="FZ61" s="346" t="s">
        <v>78</v>
      </c>
      <c r="GA61" s="437">
        <v>0.5</v>
      </c>
      <c r="GD61" s="462" t="s">
        <v>85</v>
      </c>
      <c r="GE61" s="448">
        <v>97.6</v>
      </c>
      <c r="GG61" s="462" t="s">
        <v>355</v>
      </c>
      <c r="GH61" s="479">
        <v>96.92307692307692</v>
      </c>
      <c r="GJ61" s="346" t="s">
        <v>324</v>
      </c>
      <c r="GK61" s="421">
        <v>0</v>
      </c>
      <c r="GM61" s="346" t="s">
        <v>325</v>
      </c>
      <c r="GN61" s="484" t="s">
        <v>371</v>
      </c>
      <c r="GP61" s="462" t="s">
        <v>326</v>
      </c>
      <c r="GQ61" s="503">
        <v>96</v>
      </c>
      <c r="GS61" s="346" t="s">
        <v>47</v>
      </c>
      <c r="GT61" s="508">
        <v>1.0748702742772425</v>
      </c>
      <c r="GV61" s="462" t="s">
        <v>321</v>
      </c>
      <c r="GW61" s="479">
        <v>97.5</v>
      </c>
      <c r="GY61" s="462" t="s">
        <v>355</v>
      </c>
      <c r="GZ61" s="526">
        <v>96.15384615384616</v>
      </c>
      <c r="HB61" s="535" t="s">
        <v>31</v>
      </c>
      <c r="HC61" s="383">
        <v>96.2</v>
      </c>
      <c r="HG61" s="462" t="s">
        <v>329</v>
      </c>
      <c r="HH61" s="383">
        <v>97.7</v>
      </c>
      <c r="HJ61" s="462" t="s">
        <v>345</v>
      </c>
      <c r="HK61" s="383">
        <v>96.9</v>
      </c>
      <c r="HM61" s="346" t="s">
        <v>61</v>
      </c>
      <c r="HN61" s="421">
        <v>0</v>
      </c>
      <c r="HP61" s="346" t="s">
        <v>144</v>
      </c>
      <c r="HQ61" s="486" t="s">
        <v>371</v>
      </c>
      <c r="HS61" s="535" t="s">
        <v>24</v>
      </c>
      <c r="HT61" s="383">
        <v>96.1</v>
      </c>
      <c r="HV61" s="346" t="s">
        <v>323</v>
      </c>
      <c r="HW61" s="508">
        <v>0.6</v>
      </c>
      <c r="HY61" s="346" t="s">
        <v>277</v>
      </c>
      <c r="HZ61" s="421">
        <v>0</v>
      </c>
      <c r="IB61" s="346" t="s">
        <v>376</v>
      </c>
      <c r="IC61" s="486" t="s">
        <v>371</v>
      </c>
      <c r="IE61" s="346" t="s">
        <v>27</v>
      </c>
      <c r="IF61" s="508">
        <v>0.4</v>
      </c>
      <c r="IH61" s="576" t="s">
        <v>95</v>
      </c>
      <c r="II61" s="610">
        <v>97.9</v>
      </c>
      <c r="IK61" s="576" t="s">
        <v>353</v>
      </c>
      <c r="IL61" s="596">
        <v>90.5</v>
      </c>
      <c r="IN61" s="621" t="s">
        <v>277</v>
      </c>
      <c r="IO61" s="635">
        <v>0</v>
      </c>
      <c r="IQ61" s="621" t="s">
        <v>44</v>
      </c>
      <c r="IR61" s="635" t="s">
        <v>371</v>
      </c>
      <c r="IT61" s="621" t="s">
        <v>85</v>
      </c>
      <c r="IU61" s="652">
        <v>95.9</v>
      </c>
      <c r="IW61" s="621" t="s">
        <v>244</v>
      </c>
      <c r="IX61" s="635">
        <v>0.4</v>
      </c>
      <c r="IZ61" s="576" t="s">
        <v>147</v>
      </c>
      <c r="JA61" s="610">
        <v>98.6</v>
      </c>
      <c r="JC61" s="664" t="s">
        <v>385</v>
      </c>
      <c r="JD61" s="596">
        <v>96.3</v>
      </c>
      <c r="JF61" s="621" t="s">
        <v>93</v>
      </c>
      <c r="JG61" s="596">
        <v>0</v>
      </c>
      <c r="JI61" s="621" t="s">
        <v>44</v>
      </c>
      <c r="JJ61" s="596" t="s">
        <v>371</v>
      </c>
      <c r="JL61" s="621" t="s">
        <v>290</v>
      </c>
      <c r="JM61" s="596">
        <v>96.1</v>
      </c>
      <c r="JO61" s="621" t="s">
        <v>309</v>
      </c>
      <c r="JP61" s="596">
        <v>0.4</v>
      </c>
      <c r="JR61" s="576" t="s">
        <v>22</v>
      </c>
      <c r="JS61" s="610">
        <v>98.6</v>
      </c>
      <c r="JU61" s="664" t="s">
        <v>361</v>
      </c>
      <c r="JV61" s="610">
        <v>98</v>
      </c>
      <c r="JX61" s="621" t="s">
        <v>6</v>
      </c>
      <c r="JY61" s="596">
        <v>0</v>
      </c>
      <c r="KA61" s="621" t="s">
        <v>744</v>
      </c>
      <c r="KB61" s="596">
        <v>0</v>
      </c>
      <c r="KD61" s="621" t="s">
        <v>130</v>
      </c>
      <c r="KE61" s="596">
        <v>95.5</v>
      </c>
      <c r="KG61" s="621" t="s">
        <v>34</v>
      </c>
      <c r="KH61" s="596">
        <v>0.3</v>
      </c>
      <c r="KJ61" s="576" t="s">
        <v>86</v>
      </c>
      <c r="KK61" s="610">
        <v>98.9</v>
      </c>
      <c r="KM61" s="664" t="s">
        <v>136</v>
      </c>
      <c r="KN61" s="610">
        <v>100</v>
      </c>
      <c r="KP61" s="621" t="s">
        <v>219</v>
      </c>
      <c r="KQ61" s="596">
        <v>0</v>
      </c>
      <c r="KS61" s="621" t="s">
        <v>263</v>
      </c>
      <c r="KT61" s="596">
        <v>0</v>
      </c>
      <c r="KV61" s="621" t="s">
        <v>127</v>
      </c>
      <c r="KW61" s="596">
        <v>95.7</v>
      </c>
      <c r="KY61" s="621" t="s">
        <v>125</v>
      </c>
      <c r="KZ61" s="596">
        <v>0.3</v>
      </c>
      <c r="LB61" s="576" t="s">
        <v>86</v>
      </c>
      <c r="LC61" s="610">
        <v>98.9</v>
      </c>
      <c r="LE61" s="664" t="s">
        <v>232</v>
      </c>
      <c r="LF61" s="610">
        <v>100</v>
      </c>
      <c r="LH61" s="621" t="s">
        <v>168</v>
      </c>
      <c r="LI61" s="596">
        <v>96</v>
      </c>
    </row>
    <row r="62" spans="1:321" ht="57.6" x14ac:dyDescent="0.3">
      <c r="A62" s="8" t="s">
        <v>56</v>
      </c>
      <c r="B62" s="15">
        <v>91.17647058823529</v>
      </c>
      <c r="D62" s="20" t="s">
        <v>314</v>
      </c>
      <c r="E62" s="15" t="s">
        <v>371</v>
      </c>
      <c r="G62" s="29" t="s">
        <v>147</v>
      </c>
      <c r="H62" s="32">
        <v>0</v>
      </c>
      <c r="J62" s="37" t="s">
        <v>314</v>
      </c>
      <c r="K62" s="42" t="s">
        <v>371</v>
      </c>
      <c r="M62" s="11" t="s">
        <v>376</v>
      </c>
      <c r="N62" s="15">
        <v>89.753694581280783</v>
      </c>
      <c r="P62" s="29" t="s">
        <v>105</v>
      </c>
      <c r="Q62" s="79">
        <v>0.55917986952469712</v>
      </c>
      <c r="S62" s="8" t="s">
        <v>44</v>
      </c>
      <c r="T62" s="15">
        <v>91.596638655462186</v>
      </c>
      <c r="U62" s="101"/>
      <c r="V62" s="20" t="s">
        <v>172</v>
      </c>
      <c r="W62" s="15" t="s">
        <v>371</v>
      </c>
      <c r="Y62" s="11" t="s">
        <v>297</v>
      </c>
      <c r="Z62" s="15">
        <v>90.5</v>
      </c>
      <c r="AC62" s="109" t="s">
        <v>376</v>
      </c>
      <c r="AD62" s="123">
        <v>92.3</v>
      </c>
      <c r="AF62" s="149" t="s">
        <v>36</v>
      </c>
      <c r="AG62" s="137">
        <v>93.2</v>
      </c>
      <c r="AI62" s="110" t="s">
        <v>98</v>
      </c>
      <c r="AJ62" s="137" t="s">
        <v>371</v>
      </c>
      <c r="AL62" s="109" t="s">
        <v>107</v>
      </c>
      <c r="AM62" s="146" t="s">
        <v>371</v>
      </c>
      <c r="AO62" s="109" t="s">
        <v>84</v>
      </c>
      <c r="AP62" s="146">
        <v>91</v>
      </c>
      <c r="AS62" s="149" t="s">
        <v>27</v>
      </c>
      <c r="AT62" s="137">
        <v>91.6</v>
      </c>
      <c r="AX62" s="149" t="s">
        <v>52</v>
      </c>
      <c r="AY62" s="191">
        <v>93.9</v>
      </c>
      <c r="BA62" s="149" t="s">
        <v>144</v>
      </c>
      <c r="BB62" s="207" t="s">
        <v>371</v>
      </c>
      <c r="BD62" s="149" t="s">
        <v>297</v>
      </c>
      <c r="BE62" s="191">
        <v>92.2</v>
      </c>
      <c r="BG62" s="149" t="s">
        <v>16</v>
      </c>
      <c r="BH62" s="209">
        <v>92.2</v>
      </c>
      <c r="BJ62" s="149" t="s">
        <v>340</v>
      </c>
      <c r="BK62" s="233">
        <v>94.4</v>
      </c>
      <c r="BM62" s="149" t="s">
        <v>325</v>
      </c>
      <c r="BN62" s="239" t="s">
        <v>371</v>
      </c>
      <c r="BP62" s="149" t="s">
        <v>172</v>
      </c>
      <c r="BQ62" s="233">
        <v>94.8</v>
      </c>
      <c r="BS62" s="149" t="s">
        <v>286</v>
      </c>
      <c r="BT62" s="233" t="s">
        <v>371</v>
      </c>
      <c r="BV62" s="29" t="s">
        <v>263</v>
      </c>
      <c r="BW62" s="263">
        <v>0</v>
      </c>
      <c r="BY62" s="29" t="s">
        <v>29</v>
      </c>
      <c r="BZ62" s="263" t="s">
        <v>371</v>
      </c>
      <c r="CB62" s="149" t="s">
        <v>29</v>
      </c>
      <c r="CC62" s="209">
        <v>92.9</v>
      </c>
      <c r="CE62" s="29" t="s">
        <v>135</v>
      </c>
      <c r="CF62" s="281">
        <v>0.46253469010175763</v>
      </c>
      <c r="CI62" s="109" t="s">
        <v>65</v>
      </c>
      <c r="CJ62" s="295">
        <v>95.7</v>
      </c>
      <c r="CL62" s="109" t="s">
        <v>286</v>
      </c>
      <c r="CM62" s="303" t="s">
        <v>371</v>
      </c>
      <c r="CO62" s="109" t="s">
        <v>180</v>
      </c>
      <c r="CP62" s="191">
        <v>94.4</v>
      </c>
      <c r="CS62" s="149" t="s">
        <v>140</v>
      </c>
      <c r="CT62" s="331">
        <v>96.6</v>
      </c>
      <c r="CW62" s="109" t="s">
        <v>149</v>
      </c>
      <c r="CX62" s="331" t="s">
        <v>371</v>
      </c>
      <c r="DB62" s="253" t="s">
        <v>24</v>
      </c>
      <c r="DC62" s="263">
        <v>0</v>
      </c>
      <c r="DI62" s="253" t="s">
        <v>340</v>
      </c>
      <c r="DJ62" s="263" t="s">
        <v>371</v>
      </c>
      <c r="DP62" s="149" t="s">
        <v>295</v>
      </c>
      <c r="DQ62" s="331">
        <v>95</v>
      </c>
      <c r="DV62" s="253" t="s">
        <v>194</v>
      </c>
      <c r="DW62" s="281">
        <v>0.45304777594728168</v>
      </c>
      <c r="EA62" s="346" t="s">
        <v>121</v>
      </c>
      <c r="EB62" s="353">
        <v>96.6</v>
      </c>
      <c r="EE62" s="355" t="s">
        <v>226</v>
      </c>
      <c r="EF62" s="358" t="s">
        <v>371</v>
      </c>
      <c r="EI62" s="346" t="s">
        <v>8</v>
      </c>
      <c r="EJ62" s="362">
        <v>0</v>
      </c>
      <c r="EM62" s="250" t="s">
        <v>325</v>
      </c>
      <c r="EN62" s="364" t="s">
        <v>371</v>
      </c>
      <c r="EQ62" s="346" t="s">
        <v>100</v>
      </c>
      <c r="ER62" s="303">
        <v>95.4</v>
      </c>
      <c r="EU62" s="346" t="s">
        <v>84</v>
      </c>
      <c r="EV62" s="378">
        <v>0.46565774155995343</v>
      </c>
      <c r="FA62" s="346" t="s">
        <v>121</v>
      </c>
      <c r="FB62" s="383">
        <v>97.247706422018354</v>
      </c>
      <c r="FD62" s="355" t="s">
        <v>325</v>
      </c>
      <c r="FE62" s="390" t="s">
        <v>371</v>
      </c>
      <c r="FG62" s="346" t="s">
        <v>206</v>
      </c>
      <c r="FH62" s="381">
        <v>95.8</v>
      </c>
      <c r="FK62" s="346" t="s">
        <v>271</v>
      </c>
      <c r="FL62" s="410">
        <v>97.3</v>
      </c>
      <c r="FN62" s="355" t="s">
        <v>376</v>
      </c>
      <c r="FO62" s="418" t="s">
        <v>371</v>
      </c>
      <c r="FQ62" s="355" t="s">
        <v>145</v>
      </c>
      <c r="FR62" s="421">
        <v>0</v>
      </c>
      <c r="FT62" s="361" t="s">
        <v>325</v>
      </c>
      <c r="FU62" s="425" t="s">
        <v>371</v>
      </c>
      <c r="FW62" s="346" t="s">
        <v>315</v>
      </c>
      <c r="FX62" s="410">
        <v>96.2</v>
      </c>
      <c r="FZ62" s="346" t="s">
        <v>373</v>
      </c>
      <c r="GA62" s="437">
        <v>0.5</v>
      </c>
      <c r="GD62" s="462" t="s">
        <v>256</v>
      </c>
      <c r="GE62" s="448">
        <v>97.6</v>
      </c>
      <c r="GG62" s="462" t="s">
        <v>346</v>
      </c>
      <c r="GH62" s="479">
        <v>96.875</v>
      </c>
      <c r="GJ62" s="346" t="s">
        <v>237</v>
      </c>
      <c r="GK62" s="421">
        <v>0</v>
      </c>
      <c r="GM62" s="346" t="s">
        <v>182</v>
      </c>
      <c r="GN62" s="484" t="s">
        <v>371</v>
      </c>
      <c r="GP62" s="462" t="s">
        <v>52</v>
      </c>
      <c r="GQ62" s="503">
        <v>96</v>
      </c>
      <c r="GS62" s="346" t="s">
        <v>303</v>
      </c>
      <c r="GT62" s="508">
        <v>0.99632127529123238</v>
      </c>
      <c r="GV62" s="462" t="s">
        <v>219</v>
      </c>
      <c r="GW62" s="479">
        <v>97.4</v>
      </c>
      <c r="GY62" s="462" t="s">
        <v>346</v>
      </c>
      <c r="GZ62" s="526">
        <v>95.918367346938766</v>
      </c>
      <c r="HB62" s="535" t="s">
        <v>24</v>
      </c>
      <c r="HC62" s="383">
        <v>96.2</v>
      </c>
      <c r="HG62" s="462" t="s">
        <v>219</v>
      </c>
      <c r="HH62" s="383">
        <v>97.6</v>
      </c>
      <c r="HJ62" s="462" t="s">
        <v>116</v>
      </c>
      <c r="HK62" s="383">
        <v>96.4</v>
      </c>
      <c r="HM62" s="346" t="s">
        <v>211</v>
      </c>
      <c r="HN62" s="421">
        <v>0</v>
      </c>
      <c r="HP62" s="346" t="s">
        <v>325</v>
      </c>
      <c r="HQ62" s="486" t="s">
        <v>371</v>
      </c>
      <c r="HS62" s="535" t="s">
        <v>275</v>
      </c>
      <c r="HT62" s="383">
        <v>96</v>
      </c>
      <c r="HV62" s="346" t="s">
        <v>10</v>
      </c>
      <c r="HW62" s="508">
        <v>0.4</v>
      </c>
      <c r="HY62" s="346" t="s">
        <v>204</v>
      </c>
      <c r="HZ62" s="421">
        <v>0</v>
      </c>
      <c r="IB62" s="566" t="s">
        <v>286</v>
      </c>
      <c r="IC62" s="486" t="s">
        <v>371</v>
      </c>
      <c r="IE62" s="346" t="s">
        <v>238</v>
      </c>
      <c r="IF62" s="508">
        <v>0.4</v>
      </c>
      <c r="IH62" s="576" t="s">
        <v>108</v>
      </c>
      <c r="II62" s="610">
        <v>97.9</v>
      </c>
      <c r="IK62" s="576" t="s">
        <v>742</v>
      </c>
      <c r="IL62" s="596">
        <v>90.5</v>
      </c>
      <c r="IN62" s="621" t="s">
        <v>32</v>
      </c>
      <c r="IO62" s="635">
        <v>0</v>
      </c>
      <c r="IQ62" s="621" t="s">
        <v>69</v>
      </c>
      <c r="IR62" s="635" t="s">
        <v>371</v>
      </c>
      <c r="IT62" s="621" t="s">
        <v>62</v>
      </c>
      <c r="IU62" s="652">
        <v>95.7</v>
      </c>
      <c r="IW62" s="621" t="s">
        <v>113</v>
      </c>
      <c r="IX62" s="635">
        <v>0.4</v>
      </c>
      <c r="IZ62" s="576" t="s">
        <v>19</v>
      </c>
      <c r="JA62" s="610">
        <v>98.6</v>
      </c>
      <c r="JC62" s="664" t="s">
        <v>365</v>
      </c>
      <c r="JD62" s="596">
        <v>96.1</v>
      </c>
      <c r="JF62" s="621" t="s">
        <v>277</v>
      </c>
      <c r="JG62" s="596">
        <v>0</v>
      </c>
      <c r="JI62" s="621" t="s">
        <v>162</v>
      </c>
      <c r="JJ62" s="596" t="s">
        <v>371</v>
      </c>
      <c r="JL62" s="621" t="s">
        <v>163</v>
      </c>
      <c r="JM62" s="596">
        <v>96</v>
      </c>
      <c r="JO62" s="621" t="s">
        <v>141</v>
      </c>
      <c r="JP62" s="596">
        <v>0.4</v>
      </c>
      <c r="JR62" s="576" t="s">
        <v>147</v>
      </c>
      <c r="JS62" s="610">
        <v>98.4</v>
      </c>
      <c r="JU62" s="664" t="s">
        <v>365</v>
      </c>
      <c r="JV62" s="610">
        <v>96.9</v>
      </c>
      <c r="JX62" s="621" t="s">
        <v>129</v>
      </c>
      <c r="JY62" s="596">
        <v>0</v>
      </c>
      <c r="KA62" s="621" t="s">
        <v>136</v>
      </c>
      <c r="KB62" s="596">
        <v>0</v>
      </c>
      <c r="KD62" s="621" t="s">
        <v>127</v>
      </c>
      <c r="KE62" s="596">
        <v>95.5</v>
      </c>
      <c r="KG62" s="621" t="s">
        <v>50</v>
      </c>
      <c r="KH62" s="596">
        <v>0.3</v>
      </c>
      <c r="KJ62" s="576" t="s">
        <v>223</v>
      </c>
      <c r="KK62" s="610">
        <v>98.7</v>
      </c>
      <c r="KM62" s="664" t="s">
        <v>365</v>
      </c>
      <c r="KN62" s="610">
        <v>98.5</v>
      </c>
      <c r="KP62" s="621" t="s">
        <v>287</v>
      </c>
      <c r="KQ62" s="596">
        <v>0</v>
      </c>
      <c r="KS62" s="621" t="s">
        <v>353</v>
      </c>
      <c r="KT62" s="596">
        <v>0</v>
      </c>
      <c r="KV62" s="621" t="s">
        <v>180</v>
      </c>
      <c r="KW62" s="596">
        <v>95.7</v>
      </c>
      <c r="KY62" s="621" t="s">
        <v>136</v>
      </c>
      <c r="KZ62" s="596">
        <v>0.3</v>
      </c>
      <c r="LB62" s="576" t="s">
        <v>223</v>
      </c>
      <c r="LC62" s="610">
        <v>98.8</v>
      </c>
      <c r="LE62" s="664" t="s">
        <v>136</v>
      </c>
      <c r="LF62" s="610">
        <v>100</v>
      </c>
      <c r="LH62" s="621" t="s">
        <v>290</v>
      </c>
      <c r="LI62" s="596">
        <v>95.9</v>
      </c>
    </row>
    <row r="63" spans="1:321" ht="57.6" x14ac:dyDescent="0.3">
      <c r="A63" s="8" t="s">
        <v>57</v>
      </c>
      <c r="B63" s="15">
        <v>91.089108910891099</v>
      </c>
      <c r="D63" s="20" t="s">
        <v>158</v>
      </c>
      <c r="E63" s="15" t="s">
        <v>371</v>
      </c>
      <c r="G63" s="29" t="s">
        <v>375</v>
      </c>
      <c r="H63" s="32">
        <v>0</v>
      </c>
      <c r="J63" s="37" t="s">
        <v>158</v>
      </c>
      <c r="K63" s="42" t="s">
        <v>371</v>
      </c>
      <c r="M63" s="11" t="s">
        <v>118</v>
      </c>
      <c r="N63" s="15">
        <v>89.709075119409462</v>
      </c>
      <c r="P63" s="29" t="s">
        <v>377</v>
      </c>
      <c r="Q63" s="79">
        <v>0.56285178236397748</v>
      </c>
      <c r="S63" s="8" t="s">
        <v>45</v>
      </c>
      <c r="T63" s="15">
        <v>91.578947368421055</v>
      </c>
      <c r="U63" s="101"/>
      <c r="V63" s="20" t="s">
        <v>150</v>
      </c>
      <c r="W63" s="15" t="s">
        <v>371</v>
      </c>
      <c r="Y63" s="11" t="s">
        <v>24</v>
      </c>
      <c r="Z63" s="15">
        <v>90.5</v>
      </c>
      <c r="AC63" s="109" t="s">
        <v>31</v>
      </c>
      <c r="AD63" s="123">
        <v>92.3</v>
      </c>
      <c r="AF63" s="149" t="s">
        <v>45</v>
      </c>
      <c r="AG63" s="137">
        <v>93.1</v>
      </c>
      <c r="AI63" s="110" t="s">
        <v>340</v>
      </c>
      <c r="AJ63" s="137" t="s">
        <v>371</v>
      </c>
      <c r="AL63" s="109" t="s">
        <v>168</v>
      </c>
      <c r="AM63" s="146" t="s">
        <v>371</v>
      </c>
      <c r="AO63" s="109" t="s">
        <v>22</v>
      </c>
      <c r="AP63" s="146">
        <v>91</v>
      </c>
      <c r="AS63" s="149" t="s">
        <v>265</v>
      </c>
      <c r="AT63" s="137">
        <v>91.5</v>
      </c>
      <c r="AX63" s="149" t="s">
        <v>69</v>
      </c>
      <c r="AY63" s="191">
        <v>93.8</v>
      </c>
      <c r="BA63" s="149" t="s">
        <v>325</v>
      </c>
      <c r="BB63" s="207" t="s">
        <v>371</v>
      </c>
      <c r="BD63" s="149" t="s">
        <v>93</v>
      </c>
      <c r="BE63" s="191">
        <v>92.2</v>
      </c>
      <c r="BG63" s="149" t="s">
        <v>129</v>
      </c>
      <c r="BH63" s="209">
        <v>92.2</v>
      </c>
      <c r="BJ63" s="149" t="s">
        <v>90</v>
      </c>
      <c r="BK63" s="233">
        <v>94.4</v>
      </c>
      <c r="BM63" s="149" t="s">
        <v>99</v>
      </c>
      <c r="BN63" s="239" t="s">
        <v>371</v>
      </c>
      <c r="BP63" s="149" t="s">
        <v>69</v>
      </c>
      <c r="BQ63" s="233">
        <v>94.8</v>
      </c>
      <c r="BS63" s="149" t="s">
        <v>144</v>
      </c>
      <c r="BT63" s="239" t="s">
        <v>371</v>
      </c>
      <c r="BV63" s="29" t="s">
        <v>169</v>
      </c>
      <c r="BW63" s="263">
        <v>0</v>
      </c>
      <c r="BY63" s="29" t="s">
        <v>98</v>
      </c>
      <c r="BZ63" s="263" t="s">
        <v>371</v>
      </c>
      <c r="CB63" s="149" t="s">
        <v>222</v>
      </c>
      <c r="CC63" s="209">
        <v>92.8</v>
      </c>
      <c r="CE63" s="29" t="s">
        <v>130</v>
      </c>
      <c r="CF63" s="281">
        <v>0.46547711404189296</v>
      </c>
      <c r="CI63" s="109" t="s">
        <v>115</v>
      </c>
      <c r="CJ63" s="295">
        <v>95.5</v>
      </c>
      <c r="CL63" s="109" t="s">
        <v>144</v>
      </c>
      <c r="CM63" s="303" t="s">
        <v>371</v>
      </c>
      <c r="CO63" s="109" t="s">
        <v>298</v>
      </c>
      <c r="CP63" s="191">
        <v>94.3</v>
      </c>
      <c r="CS63" s="149" t="s">
        <v>173</v>
      </c>
      <c r="CT63" s="331">
        <v>96.4</v>
      </c>
      <c r="CW63" s="109" t="s">
        <v>376</v>
      </c>
      <c r="CX63" s="331" t="s">
        <v>371</v>
      </c>
      <c r="DB63" s="253" t="s">
        <v>106</v>
      </c>
      <c r="DC63" s="263">
        <v>0</v>
      </c>
      <c r="DI63" s="253" t="s">
        <v>150</v>
      </c>
      <c r="DJ63" s="263" t="s">
        <v>371</v>
      </c>
      <c r="DP63" s="149" t="s">
        <v>317</v>
      </c>
      <c r="DQ63" s="331">
        <v>94.9</v>
      </c>
      <c r="DV63" s="253" t="s">
        <v>237</v>
      </c>
      <c r="DW63" s="281">
        <v>0.45307443365695793</v>
      </c>
      <c r="EA63" s="346" t="s">
        <v>51</v>
      </c>
      <c r="EB63" s="353">
        <v>96.4</v>
      </c>
      <c r="EE63" s="355" t="s">
        <v>149</v>
      </c>
      <c r="EF63" s="358" t="s">
        <v>371</v>
      </c>
      <c r="EI63" s="346" t="s">
        <v>234</v>
      </c>
      <c r="EJ63" s="362">
        <v>0</v>
      </c>
      <c r="EM63" s="250" t="s">
        <v>182</v>
      </c>
      <c r="EN63" s="364" t="s">
        <v>371</v>
      </c>
      <c r="EQ63" s="346" t="s">
        <v>326</v>
      </c>
      <c r="ER63" s="303">
        <v>95.3</v>
      </c>
      <c r="EU63" s="346" t="s">
        <v>103</v>
      </c>
      <c r="EV63" s="378">
        <v>0.4657661853749418</v>
      </c>
      <c r="FA63" s="346" t="s">
        <v>116</v>
      </c>
      <c r="FB63" s="383">
        <v>97.058823529411768</v>
      </c>
      <c r="FD63" s="355" t="s">
        <v>182</v>
      </c>
      <c r="FE63" s="390" t="s">
        <v>371</v>
      </c>
      <c r="FG63" s="346" t="s">
        <v>180</v>
      </c>
      <c r="FH63" s="381">
        <v>95.8</v>
      </c>
      <c r="FK63" s="346" t="s">
        <v>48</v>
      </c>
      <c r="FL63" s="410">
        <v>97.3</v>
      </c>
      <c r="FN63" s="355" t="s">
        <v>286</v>
      </c>
      <c r="FO63" s="418" t="s">
        <v>371</v>
      </c>
      <c r="FQ63" s="355" t="s">
        <v>185</v>
      </c>
      <c r="FR63" s="421">
        <v>0</v>
      </c>
      <c r="FT63" s="361" t="s">
        <v>182</v>
      </c>
      <c r="FU63" s="425" t="s">
        <v>371</v>
      </c>
      <c r="FW63" s="346" t="s">
        <v>18</v>
      </c>
      <c r="FX63" s="410">
        <v>96.2</v>
      </c>
      <c r="FZ63" s="346" t="s">
        <v>193</v>
      </c>
      <c r="GA63" s="437">
        <v>0.5</v>
      </c>
      <c r="GD63" s="462" t="s">
        <v>319</v>
      </c>
      <c r="GE63" s="448">
        <v>97.6</v>
      </c>
      <c r="GG63" s="462" t="s">
        <v>244</v>
      </c>
      <c r="GH63" s="479">
        <v>96.774193548387103</v>
      </c>
      <c r="GJ63" s="346" t="s">
        <v>145</v>
      </c>
      <c r="GK63" s="421">
        <v>0</v>
      </c>
      <c r="GM63" s="346" t="s">
        <v>99</v>
      </c>
      <c r="GN63" s="484" t="s">
        <v>371</v>
      </c>
      <c r="GP63" s="462" t="s">
        <v>24</v>
      </c>
      <c r="GQ63" s="503">
        <v>96</v>
      </c>
      <c r="GS63" s="346" t="s">
        <v>200</v>
      </c>
      <c r="GT63" s="508">
        <v>0.77812828601472139</v>
      </c>
      <c r="GV63" s="462" t="s">
        <v>185</v>
      </c>
      <c r="GW63" s="479">
        <v>97.3</v>
      </c>
      <c r="GY63" s="462" t="s">
        <v>303</v>
      </c>
      <c r="GZ63" s="526">
        <v>95.652173913043484</v>
      </c>
      <c r="HB63" s="535" t="s">
        <v>52</v>
      </c>
      <c r="HC63" s="383">
        <v>96.1</v>
      </c>
      <c r="HG63" s="462" t="s">
        <v>141</v>
      </c>
      <c r="HH63" s="383">
        <v>97.5</v>
      </c>
      <c r="HJ63" s="462" t="s">
        <v>346</v>
      </c>
      <c r="HK63" s="383">
        <v>95.8</v>
      </c>
      <c r="HM63" s="356" t="s">
        <v>681</v>
      </c>
      <c r="HN63" s="384">
        <v>0</v>
      </c>
      <c r="HP63" s="346" t="s">
        <v>182</v>
      </c>
      <c r="HQ63" s="486" t="s">
        <v>371</v>
      </c>
      <c r="HS63" s="535" t="s">
        <v>152</v>
      </c>
      <c r="HT63" s="383">
        <v>96</v>
      </c>
      <c r="HV63" s="346" t="s">
        <v>155</v>
      </c>
      <c r="HW63" s="508">
        <v>0.5</v>
      </c>
      <c r="HY63" s="346" t="s">
        <v>374</v>
      </c>
      <c r="HZ63" s="421">
        <v>0</v>
      </c>
      <c r="IB63" s="566" t="s">
        <v>144</v>
      </c>
      <c r="IC63" s="486" t="s">
        <v>371</v>
      </c>
      <c r="IE63" s="346" t="s">
        <v>44</v>
      </c>
      <c r="IF63" s="508">
        <v>0.4</v>
      </c>
      <c r="IH63" s="576" t="s">
        <v>155</v>
      </c>
      <c r="II63" s="610">
        <v>97.8</v>
      </c>
      <c r="IK63" s="576" t="s">
        <v>348</v>
      </c>
      <c r="IL63" s="596">
        <v>90.3</v>
      </c>
      <c r="IN63" s="621" t="s">
        <v>204</v>
      </c>
      <c r="IO63" s="635">
        <v>0</v>
      </c>
      <c r="IQ63" s="621" t="s">
        <v>162</v>
      </c>
      <c r="IR63" s="635" t="s">
        <v>371</v>
      </c>
      <c r="IT63" s="621" t="s">
        <v>48</v>
      </c>
      <c r="IU63" s="652">
        <v>95.7</v>
      </c>
      <c r="IW63" s="621" t="s">
        <v>54</v>
      </c>
      <c r="IX63" s="635">
        <v>0.4</v>
      </c>
      <c r="IZ63" s="576" t="s">
        <v>172</v>
      </c>
      <c r="JA63" s="610">
        <v>98.6</v>
      </c>
      <c r="JC63" s="664" t="s">
        <v>358</v>
      </c>
      <c r="JD63" s="596">
        <v>95.5</v>
      </c>
      <c r="JF63" s="621" t="s">
        <v>287</v>
      </c>
      <c r="JG63" s="596">
        <v>0</v>
      </c>
      <c r="JI63" s="621" t="s">
        <v>226</v>
      </c>
      <c r="JJ63" s="596" t="s">
        <v>371</v>
      </c>
      <c r="JL63" s="621" t="s">
        <v>22</v>
      </c>
      <c r="JM63" s="596">
        <v>96</v>
      </c>
      <c r="JO63" s="621" t="s">
        <v>186</v>
      </c>
      <c r="JP63" s="596">
        <v>0.4</v>
      </c>
      <c r="JR63" s="576" t="s">
        <v>152</v>
      </c>
      <c r="JS63" s="610">
        <v>98.3</v>
      </c>
      <c r="JU63" s="664" t="s">
        <v>385</v>
      </c>
      <c r="JV63" s="610">
        <v>96.8</v>
      </c>
      <c r="JX63" s="621" t="s">
        <v>581</v>
      </c>
      <c r="JY63" s="596">
        <v>0</v>
      </c>
      <c r="KA63" s="621" t="s">
        <v>200</v>
      </c>
      <c r="KB63" s="596">
        <v>0</v>
      </c>
      <c r="KD63" s="621" t="s">
        <v>168</v>
      </c>
      <c r="KE63" s="596">
        <v>95.5</v>
      </c>
      <c r="KG63" s="621" t="s">
        <v>144</v>
      </c>
      <c r="KH63" s="596">
        <v>0.2</v>
      </c>
      <c r="KJ63" s="576" t="s">
        <v>82</v>
      </c>
      <c r="KK63" s="610">
        <v>98.6</v>
      </c>
      <c r="KM63" s="664" t="s">
        <v>361</v>
      </c>
      <c r="KN63" s="610">
        <v>98.1</v>
      </c>
      <c r="KP63" s="621" t="s">
        <v>204</v>
      </c>
      <c r="KQ63" s="596">
        <v>0</v>
      </c>
      <c r="KS63" s="621" t="s">
        <v>276</v>
      </c>
      <c r="KT63" s="596">
        <v>0</v>
      </c>
      <c r="KV63" s="621" t="s">
        <v>225</v>
      </c>
      <c r="KW63" s="596">
        <v>95.6</v>
      </c>
      <c r="KY63" s="621" t="s">
        <v>312</v>
      </c>
      <c r="KZ63" s="596">
        <v>0.4</v>
      </c>
      <c r="LB63" s="576" t="s">
        <v>272</v>
      </c>
      <c r="LC63" s="610">
        <v>98.7</v>
      </c>
      <c r="LE63" s="664" t="s">
        <v>361</v>
      </c>
      <c r="LF63" s="610">
        <v>98</v>
      </c>
      <c r="LH63" s="621" t="s">
        <v>75</v>
      </c>
      <c r="LI63" s="596">
        <v>95.8</v>
      </c>
    </row>
    <row r="64" spans="1:321" ht="57.6" x14ac:dyDescent="0.3">
      <c r="A64" s="8" t="s">
        <v>58</v>
      </c>
      <c r="B64" s="15">
        <v>90.909090909090907</v>
      </c>
      <c r="D64" s="20" t="s">
        <v>179</v>
      </c>
      <c r="E64" s="15" t="s">
        <v>371</v>
      </c>
      <c r="G64" s="29" t="s">
        <v>226</v>
      </c>
      <c r="H64" s="32">
        <v>0</v>
      </c>
      <c r="J64" s="37" t="s">
        <v>179</v>
      </c>
      <c r="K64" s="42" t="s">
        <v>371</v>
      </c>
      <c r="M64" s="11" t="s">
        <v>73</v>
      </c>
      <c r="N64" s="15">
        <v>89.626865671641781</v>
      </c>
      <c r="P64" s="29" t="s">
        <v>296</v>
      </c>
      <c r="Q64" s="79">
        <v>0.56497175141242939</v>
      </c>
      <c r="S64" s="8" t="s">
        <v>59</v>
      </c>
      <c r="T64" s="15">
        <v>91.566265060240966</v>
      </c>
      <c r="U64" s="101"/>
      <c r="V64" s="20" t="s">
        <v>184</v>
      </c>
      <c r="W64" s="15" t="s">
        <v>371</v>
      </c>
      <c r="Y64" s="11" t="s">
        <v>218</v>
      </c>
      <c r="Z64" s="15">
        <v>90.4</v>
      </c>
      <c r="AC64" s="109" t="s">
        <v>54</v>
      </c>
      <c r="AD64" s="123">
        <v>92.1</v>
      </c>
      <c r="AF64" s="149" t="s">
        <v>27</v>
      </c>
      <c r="AG64" s="137">
        <v>93.1</v>
      </c>
      <c r="AI64" s="110" t="s">
        <v>172</v>
      </c>
      <c r="AJ64" s="137" t="s">
        <v>371</v>
      </c>
      <c r="AL64" s="109" t="s">
        <v>95</v>
      </c>
      <c r="AM64" s="146" t="s">
        <v>371</v>
      </c>
      <c r="AO64" s="109" t="s">
        <v>16</v>
      </c>
      <c r="AP64" s="146">
        <v>90.9</v>
      </c>
      <c r="AS64" s="149" t="s">
        <v>111</v>
      </c>
      <c r="AT64" s="137">
        <v>91.5</v>
      </c>
      <c r="AX64" s="149" t="s">
        <v>90</v>
      </c>
      <c r="AY64" s="191">
        <v>93.7</v>
      </c>
      <c r="BA64" s="149" t="s">
        <v>168</v>
      </c>
      <c r="BB64" s="207" t="s">
        <v>371</v>
      </c>
      <c r="BD64" s="149" t="s">
        <v>33</v>
      </c>
      <c r="BE64" s="191">
        <v>92.2</v>
      </c>
      <c r="BG64" s="149" t="s">
        <v>84</v>
      </c>
      <c r="BH64" s="209">
        <v>92.2</v>
      </c>
      <c r="BJ64" s="149" t="s">
        <v>33</v>
      </c>
      <c r="BK64" s="233">
        <v>94.4</v>
      </c>
      <c r="BM64" s="149" t="s">
        <v>168</v>
      </c>
      <c r="BN64" s="233" t="s">
        <v>371</v>
      </c>
      <c r="BP64" s="149" t="s">
        <v>211</v>
      </c>
      <c r="BQ64" s="233">
        <v>94.5</v>
      </c>
      <c r="BS64" s="149" t="s">
        <v>325</v>
      </c>
      <c r="BT64" s="239" t="s">
        <v>371</v>
      </c>
      <c r="BV64" s="29" t="s">
        <v>27</v>
      </c>
      <c r="BW64" s="263">
        <v>0</v>
      </c>
      <c r="BY64" s="29" t="s">
        <v>340</v>
      </c>
      <c r="BZ64" s="263" t="s">
        <v>371</v>
      </c>
      <c r="CB64" s="149" t="s">
        <v>84</v>
      </c>
      <c r="CC64" s="209">
        <v>92.8</v>
      </c>
      <c r="CE64" s="29" t="s">
        <v>373</v>
      </c>
      <c r="CF64" s="281">
        <v>0.4741833508956797</v>
      </c>
      <c r="CI64" s="109" t="s">
        <v>91</v>
      </c>
      <c r="CJ64" s="295">
        <v>95.5</v>
      </c>
      <c r="CL64" s="109" t="s">
        <v>325</v>
      </c>
      <c r="CM64" s="303" t="s">
        <v>371</v>
      </c>
      <c r="CO64" s="109" t="s">
        <v>17</v>
      </c>
      <c r="CP64" s="191">
        <v>94.3</v>
      </c>
      <c r="CS64" s="149" t="s">
        <v>91</v>
      </c>
      <c r="CT64" s="331">
        <v>96.3</v>
      </c>
      <c r="CW64" s="109" t="s">
        <v>286</v>
      </c>
      <c r="CX64" s="331" t="s">
        <v>371</v>
      </c>
      <c r="DB64" s="253" t="s">
        <v>124</v>
      </c>
      <c r="DC64" s="263">
        <v>0</v>
      </c>
      <c r="DI64" s="253" t="s">
        <v>184</v>
      </c>
      <c r="DJ64" s="263" t="s">
        <v>371</v>
      </c>
      <c r="DP64" s="149" t="s">
        <v>294</v>
      </c>
      <c r="DQ64" s="331">
        <v>94.9</v>
      </c>
      <c r="DV64" s="253" t="s">
        <v>232</v>
      </c>
      <c r="DW64" s="281">
        <v>0.45471769609700646</v>
      </c>
      <c r="EA64" s="346" t="s">
        <v>28</v>
      </c>
      <c r="EB64" s="353">
        <v>96.3</v>
      </c>
      <c r="EE64" s="355" t="s">
        <v>376</v>
      </c>
      <c r="EF64" s="358" t="s">
        <v>371</v>
      </c>
      <c r="EI64" s="346" t="s">
        <v>208</v>
      </c>
      <c r="EJ64" s="362">
        <v>0</v>
      </c>
      <c r="EM64" s="250" t="s">
        <v>99</v>
      </c>
      <c r="EN64" s="364" t="s">
        <v>371</v>
      </c>
      <c r="EQ64" s="346" t="s">
        <v>376</v>
      </c>
      <c r="ER64" s="303">
        <v>95.3</v>
      </c>
      <c r="EU64" s="346" t="s">
        <v>317</v>
      </c>
      <c r="EV64" s="378">
        <v>0.46728971962616817</v>
      </c>
      <c r="FA64" s="346" t="s">
        <v>48</v>
      </c>
      <c r="FB64" s="383">
        <v>97.142857142857139</v>
      </c>
      <c r="FD64" s="355" t="s">
        <v>99</v>
      </c>
      <c r="FE64" s="390" t="s">
        <v>371</v>
      </c>
      <c r="FG64" s="346" t="s">
        <v>295</v>
      </c>
      <c r="FH64" s="381">
        <v>95.6</v>
      </c>
      <c r="FK64" s="346" t="s">
        <v>235</v>
      </c>
      <c r="FL64" s="410">
        <v>97.2</v>
      </c>
      <c r="FN64" s="355" t="s">
        <v>144</v>
      </c>
      <c r="FO64" s="418" t="s">
        <v>371</v>
      </c>
      <c r="FQ64" s="355" t="s">
        <v>263</v>
      </c>
      <c r="FR64" s="421">
        <v>0</v>
      </c>
      <c r="FT64" s="361" t="s">
        <v>99</v>
      </c>
      <c r="FU64" s="425" t="s">
        <v>371</v>
      </c>
      <c r="FW64" s="346" t="s">
        <v>145</v>
      </c>
      <c r="FX64" s="410">
        <v>96.1</v>
      </c>
      <c r="FZ64" s="346" t="s">
        <v>382</v>
      </c>
      <c r="GA64" s="437">
        <v>0.5</v>
      </c>
      <c r="GD64" s="462" t="s">
        <v>141</v>
      </c>
      <c r="GE64" s="448">
        <v>97.5</v>
      </c>
      <c r="GG64" s="462" t="s">
        <v>354</v>
      </c>
      <c r="GH64" s="479">
        <v>96.428571428571431</v>
      </c>
      <c r="GJ64" s="346" t="s">
        <v>185</v>
      </c>
      <c r="GK64" s="421">
        <v>0</v>
      </c>
      <c r="GM64" s="346" t="s">
        <v>168</v>
      </c>
      <c r="GN64" s="484" t="s">
        <v>371</v>
      </c>
      <c r="GP64" s="462" t="s">
        <v>124</v>
      </c>
      <c r="GQ64" s="503">
        <v>96</v>
      </c>
      <c r="GS64" s="346" t="s">
        <v>193</v>
      </c>
      <c r="GT64" s="508">
        <v>0.49813200498132004</v>
      </c>
      <c r="GV64" s="462" t="s">
        <v>91</v>
      </c>
      <c r="GW64" s="479">
        <v>97.3</v>
      </c>
      <c r="GY64" s="462" t="s">
        <v>260</v>
      </c>
      <c r="GZ64" s="526">
        <v>95.238095238095227</v>
      </c>
      <c r="HB64" s="535" t="s">
        <v>143</v>
      </c>
      <c r="HC64" s="383">
        <v>95.9</v>
      </c>
      <c r="HG64" s="462" t="s">
        <v>143</v>
      </c>
      <c r="HH64" s="383">
        <v>97.5</v>
      </c>
      <c r="HJ64" s="462" t="s">
        <v>348</v>
      </c>
      <c r="HK64" s="383">
        <v>94.9</v>
      </c>
      <c r="HM64" s="346" t="s">
        <v>310</v>
      </c>
      <c r="HN64" s="421">
        <v>0</v>
      </c>
      <c r="HP64" s="346" t="s">
        <v>99</v>
      </c>
      <c r="HQ64" s="486" t="s">
        <v>371</v>
      </c>
      <c r="HS64" s="535" t="s">
        <v>244</v>
      </c>
      <c r="HT64" s="383">
        <v>95.9</v>
      </c>
      <c r="HV64" s="346" t="s">
        <v>220</v>
      </c>
      <c r="HW64" s="508">
        <v>0.5</v>
      </c>
      <c r="HY64" s="346" t="s">
        <v>282</v>
      </c>
      <c r="HZ64" s="421">
        <v>0</v>
      </c>
      <c r="IB64" s="566" t="s">
        <v>325</v>
      </c>
      <c r="IC64" s="486" t="s">
        <v>371</v>
      </c>
      <c r="IE64" s="346" t="s">
        <v>84</v>
      </c>
      <c r="IF64" s="508">
        <v>0.4</v>
      </c>
      <c r="IH64" s="576" t="s">
        <v>149</v>
      </c>
      <c r="II64" s="610">
        <v>97.8</v>
      </c>
      <c r="IK64" s="576" t="s">
        <v>303</v>
      </c>
      <c r="IL64" s="596">
        <v>88.9</v>
      </c>
      <c r="IN64" s="621" t="s">
        <v>374</v>
      </c>
      <c r="IO64" s="635">
        <v>0</v>
      </c>
      <c r="IQ64" s="621" t="s">
        <v>226</v>
      </c>
      <c r="IR64" s="635" t="s">
        <v>371</v>
      </c>
      <c r="IT64" s="621" t="s">
        <v>297</v>
      </c>
      <c r="IU64" s="652">
        <v>95.6</v>
      </c>
      <c r="IW64" s="621" t="s">
        <v>279</v>
      </c>
      <c r="IX64" s="635">
        <v>0.4</v>
      </c>
      <c r="IZ64" s="576" t="s">
        <v>32</v>
      </c>
      <c r="JA64" s="610">
        <v>98.5</v>
      </c>
      <c r="JC64" s="664" t="s">
        <v>359</v>
      </c>
      <c r="JD64" s="596">
        <v>94.3</v>
      </c>
      <c r="JF64" s="621" t="s">
        <v>204</v>
      </c>
      <c r="JG64" s="596">
        <v>0</v>
      </c>
      <c r="JI64" s="621" t="s">
        <v>149</v>
      </c>
      <c r="JJ64" s="596" t="s">
        <v>371</v>
      </c>
      <c r="JL64" s="621" t="s">
        <v>85</v>
      </c>
      <c r="JM64" s="596">
        <v>95.9</v>
      </c>
      <c r="JO64" s="621" t="s">
        <v>38</v>
      </c>
      <c r="JP64" s="596">
        <v>0.4</v>
      </c>
      <c r="JR64" s="576" t="s">
        <v>378</v>
      </c>
      <c r="JS64" s="610">
        <v>98.2</v>
      </c>
      <c r="JU64" s="664" t="s">
        <v>359</v>
      </c>
      <c r="JV64" s="610">
        <v>96</v>
      </c>
      <c r="JX64" s="621" t="s">
        <v>225</v>
      </c>
      <c r="JY64" s="596">
        <v>0</v>
      </c>
      <c r="KA64" s="621" t="s">
        <v>114</v>
      </c>
      <c r="KB64" s="596">
        <v>0</v>
      </c>
      <c r="KD64" s="621" t="s">
        <v>225</v>
      </c>
      <c r="KE64" s="596">
        <v>95.4</v>
      </c>
      <c r="KG64" s="621" t="s">
        <v>206</v>
      </c>
      <c r="KH64" s="596">
        <v>0.3</v>
      </c>
      <c r="KJ64" s="576" t="s">
        <v>254</v>
      </c>
      <c r="KK64" s="610">
        <v>98.4</v>
      </c>
      <c r="KM64" s="664" t="s">
        <v>357</v>
      </c>
      <c r="KN64" s="610">
        <v>96</v>
      </c>
      <c r="KP64" s="621" t="s">
        <v>379</v>
      </c>
      <c r="KQ64" s="596">
        <v>0</v>
      </c>
      <c r="KS64" s="621" t="s">
        <v>169</v>
      </c>
      <c r="KT64" s="596">
        <v>0</v>
      </c>
      <c r="KV64" s="621" t="s">
        <v>163</v>
      </c>
      <c r="KW64" s="596">
        <v>95.6</v>
      </c>
      <c r="KY64" s="621" t="s">
        <v>216</v>
      </c>
      <c r="KZ64" s="596">
        <v>0.4</v>
      </c>
      <c r="LB64" s="576" t="s">
        <v>62</v>
      </c>
      <c r="LC64" s="610">
        <v>98.6</v>
      </c>
      <c r="LE64" s="664" t="s">
        <v>344</v>
      </c>
      <c r="LF64" s="610">
        <v>97.1</v>
      </c>
      <c r="LH64" s="621" t="s">
        <v>155</v>
      </c>
      <c r="LI64" s="596">
        <v>95.8</v>
      </c>
    </row>
    <row r="65" spans="1:321" ht="57.6" x14ac:dyDescent="0.3">
      <c r="A65" s="8" t="s">
        <v>59</v>
      </c>
      <c r="B65" s="15">
        <v>90.789473684210535</v>
      </c>
      <c r="D65" s="20" t="s">
        <v>272</v>
      </c>
      <c r="E65" s="15" t="s">
        <v>371</v>
      </c>
      <c r="G65" s="29" t="s">
        <v>149</v>
      </c>
      <c r="H65" s="32">
        <v>0</v>
      </c>
      <c r="J65" s="37" t="s">
        <v>272</v>
      </c>
      <c r="K65" s="42" t="s">
        <v>371</v>
      </c>
      <c r="M65" s="11" t="s">
        <v>84</v>
      </c>
      <c r="N65" s="15">
        <v>89.357682619647363</v>
      </c>
      <c r="P65" s="29" t="s">
        <v>27</v>
      </c>
      <c r="Q65" s="79">
        <v>0.57636887608069165</v>
      </c>
      <c r="S65" s="8" t="s">
        <v>38</v>
      </c>
      <c r="T65" s="15">
        <v>91.525423728813564</v>
      </c>
      <c r="U65" s="101"/>
      <c r="V65" s="20" t="s">
        <v>43</v>
      </c>
      <c r="W65" s="15" t="s">
        <v>371</v>
      </c>
      <c r="Y65" s="11" t="s">
        <v>155</v>
      </c>
      <c r="Z65" s="15">
        <v>90.3</v>
      </c>
      <c r="AC65" s="109" t="s">
        <v>59</v>
      </c>
      <c r="AD65" s="123">
        <v>92</v>
      </c>
      <c r="AF65" s="149" t="s">
        <v>83</v>
      </c>
      <c r="AG65" s="137">
        <v>92.9</v>
      </c>
      <c r="AI65" s="110" t="s">
        <v>150</v>
      </c>
      <c r="AJ65" s="137" t="s">
        <v>371</v>
      </c>
      <c r="AL65" s="109" t="s">
        <v>110</v>
      </c>
      <c r="AM65" s="146" t="s">
        <v>371</v>
      </c>
      <c r="AO65" s="109" t="s">
        <v>111</v>
      </c>
      <c r="AP65" s="146">
        <v>90.9</v>
      </c>
      <c r="AS65" s="149" t="s">
        <v>186</v>
      </c>
      <c r="AT65" s="137">
        <v>91.4</v>
      </c>
      <c r="AX65" s="149" t="s">
        <v>48</v>
      </c>
      <c r="AY65" s="191">
        <v>93.6</v>
      </c>
      <c r="BA65" s="149" t="s">
        <v>95</v>
      </c>
      <c r="BB65" s="207" t="s">
        <v>371</v>
      </c>
      <c r="BD65" s="149" t="s">
        <v>265</v>
      </c>
      <c r="BE65" s="191">
        <v>92.1</v>
      </c>
      <c r="BG65" s="149" t="s">
        <v>95</v>
      </c>
      <c r="BH65" s="209">
        <v>92.2</v>
      </c>
      <c r="BJ65" s="149" t="s">
        <v>60</v>
      </c>
      <c r="BK65" s="233">
        <v>94</v>
      </c>
      <c r="BM65" s="149" t="s">
        <v>95</v>
      </c>
      <c r="BN65" s="239" t="s">
        <v>371</v>
      </c>
      <c r="BP65" s="149" t="s">
        <v>90</v>
      </c>
      <c r="BQ65" s="233">
        <v>94.5</v>
      </c>
      <c r="BS65" s="149" t="s">
        <v>182</v>
      </c>
      <c r="BT65" s="239" t="s">
        <v>371</v>
      </c>
      <c r="BV65" s="29" t="s">
        <v>34</v>
      </c>
      <c r="BW65" s="263">
        <v>0</v>
      </c>
      <c r="BY65" s="29" t="s">
        <v>172</v>
      </c>
      <c r="BZ65" s="263" t="s">
        <v>371</v>
      </c>
      <c r="CB65" s="149" t="s">
        <v>16</v>
      </c>
      <c r="CC65" s="209">
        <v>92.7</v>
      </c>
      <c r="CE65" s="29" t="s">
        <v>160</v>
      </c>
      <c r="CF65" s="281">
        <v>0.47489823609226595</v>
      </c>
      <c r="CI65" s="109" t="s">
        <v>141</v>
      </c>
      <c r="CJ65" s="295">
        <v>95.5</v>
      </c>
      <c r="CL65" s="109" t="s">
        <v>182</v>
      </c>
      <c r="CM65" s="303" t="s">
        <v>371</v>
      </c>
      <c r="CO65" s="109" t="s">
        <v>60</v>
      </c>
      <c r="CP65" s="191">
        <v>94.2</v>
      </c>
      <c r="CS65" s="149" t="s">
        <v>18</v>
      </c>
      <c r="CT65" s="331">
        <v>96.3</v>
      </c>
      <c r="CW65" s="109" t="s">
        <v>144</v>
      </c>
      <c r="CX65" s="331" t="s">
        <v>371</v>
      </c>
      <c r="DB65" s="253" t="s">
        <v>7</v>
      </c>
      <c r="DC65" s="263">
        <v>0</v>
      </c>
      <c r="DI65" s="253" t="s">
        <v>43</v>
      </c>
      <c r="DJ65" s="263" t="s">
        <v>371</v>
      </c>
      <c r="DP65" s="149" t="s">
        <v>120</v>
      </c>
      <c r="DQ65" s="331">
        <v>94.8</v>
      </c>
      <c r="DV65" s="253" t="s">
        <v>234</v>
      </c>
      <c r="DW65" s="281">
        <v>0.45787545787545791</v>
      </c>
      <c r="EA65" s="346" t="s">
        <v>223</v>
      </c>
      <c r="EB65" s="353">
        <v>96.3</v>
      </c>
      <c r="EE65" s="355" t="s">
        <v>286</v>
      </c>
      <c r="EF65" s="358" t="s">
        <v>371</v>
      </c>
      <c r="EI65" s="346" t="s">
        <v>226</v>
      </c>
      <c r="EJ65" s="362">
        <v>0</v>
      </c>
      <c r="EM65" s="250" t="s">
        <v>168</v>
      </c>
      <c r="EN65" s="364" t="s">
        <v>371</v>
      </c>
      <c r="EQ65" s="346" t="s">
        <v>23</v>
      </c>
      <c r="ER65" s="303">
        <v>95.2</v>
      </c>
      <c r="EU65" s="346" t="s">
        <v>160</v>
      </c>
      <c r="EV65" s="378">
        <v>0.47233468286099867</v>
      </c>
      <c r="FA65" s="346" t="s">
        <v>213</v>
      </c>
      <c r="FB65" s="383">
        <v>96.969696969696969</v>
      </c>
      <c r="FD65" s="355" t="s">
        <v>168</v>
      </c>
      <c r="FE65" s="390" t="s">
        <v>371</v>
      </c>
      <c r="FG65" s="346" t="s">
        <v>100</v>
      </c>
      <c r="FH65" s="381">
        <v>95.6</v>
      </c>
      <c r="FK65" s="346" t="s">
        <v>135</v>
      </c>
      <c r="FL65" s="410">
        <v>97.2</v>
      </c>
      <c r="FN65" s="355" t="s">
        <v>325</v>
      </c>
      <c r="FO65" s="418" t="s">
        <v>371</v>
      </c>
      <c r="FQ65" s="355" t="s">
        <v>91</v>
      </c>
      <c r="FR65" s="421">
        <v>0</v>
      </c>
      <c r="FT65" s="361" t="s">
        <v>168</v>
      </c>
      <c r="FU65" s="425" t="s">
        <v>371</v>
      </c>
      <c r="FW65" s="346" t="s">
        <v>309</v>
      </c>
      <c r="FX65" s="410">
        <v>96</v>
      </c>
      <c r="FZ65" s="346" t="s">
        <v>377</v>
      </c>
      <c r="GA65" s="437">
        <v>0.5</v>
      </c>
      <c r="GD65" s="462" t="s">
        <v>95</v>
      </c>
      <c r="GE65" s="448">
        <v>97.5</v>
      </c>
      <c r="GG65" s="462" t="s">
        <v>385</v>
      </c>
      <c r="GH65" s="479">
        <v>95.744680851063833</v>
      </c>
      <c r="GJ65" s="346" t="s">
        <v>263</v>
      </c>
      <c r="GK65" s="421">
        <v>0</v>
      </c>
      <c r="GM65" s="346" t="s">
        <v>95</v>
      </c>
      <c r="GN65" s="484" t="s">
        <v>371</v>
      </c>
      <c r="GP65" s="462" t="s">
        <v>337</v>
      </c>
      <c r="GQ65" s="503">
        <v>95.9</v>
      </c>
      <c r="GS65" s="346" t="s">
        <v>71</v>
      </c>
      <c r="GT65" s="508">
        <v>0.9536784741144414</v>
      </c>
      <c r="GV65" s="462" t="s">
        <v>44</v>
      </c>
      <c r="GW65" s="479">
        <v>97.3</v>
      </c>
      <c r="GY65" s="462" t="s">
        <v>348</v>
      </c>
      <c r="GZ65" s="526">
        <v>94.117647058823522</v>
      </c>
      <c r="HB65" s="535" t="s">
        <v>111</v>
      </c>
      <c r="HC65" s="383">
        <v>95.9</v>
      </c>
      <c r="HG65" s="462" t="s">
        <v>7</v>
      </c>
      <c r="HH65" s="383">
        <v>97.4</v>
      </c>
      <c r="HJ65" s="462" t="s">
        <v>347</v>
      </c>
      <c r="HK65" s="383">
        <v>94.4</v>
      </c>
      <c r="HM65" s="346" t="s">
        <v>176</v>
      </c>
      <c r="HN65" s="421">
        <v>0</v>
      </c>
      <c r="HP65" s="346" t="s">
        <v>168</v>
      </c>
      <c r="HQ65" s="486" t="s">
        <v>371</v>
      </c>
      <c r="HS65" s="535" t="s">
        <v>279</v>
      </c>
      <c r="HT65" s="383">
        <v>95.9</v>
      </c>
      <c r="HV65" s="346" t="s">
        <v>30</v>
      </c>
      <c r="HW65" s="508">
        <v>0.5</v>
      </c>
      <c r="HY65" s="346" t="s">
        <v>14</v>
      </c>
      <c r="HZ65" s="421">
        <v>0</v>
      </c>
      <c r="IB65" s="566" t="s">
        <v>182</v>
      </c>
      <c r="IC65" s="486" t="s">
        <v>371</v>
      </c>
      <c r="IE65" s="346" t="s">
        <v>50</v>
      </c>
      <c r="IF65" s="508">
        <v>0.4</v>
      </c>
      <c r="IH65" s="576" t="s">
        <v>135</v>
      </c>
      <c r="II65" s="610">
        <v>97.7</v>
      </c>
      <c r="IK65" s="576" t="s">
        <v>346</v>
      </c>
      <c r="IL65" s="596">
        <v>88.9</v>
      </c>
      <c r="IN65" s="621" t="s">
        <v>139</v>
      </c>
      <c r="IO65" s="635">
        <v>0</v>
      </c>
      <c r="IQ65" s="621" t="s">
        <v>149</v>
      </c>
      <c r="IR65" s="635" t="s">
        <v>371</v>
      </c>
      <c r="IT65" s="621" t="s">
        <v>130</v>
      </c>
      <c r="IU65" s="652">
        <v>95.6</v>
      </c>
      <c r="IW65" s="621" t="s">
        <v>85</v>
      </c>
      <c r="IX65" s="635">
        <v>0.4</v>
      </c>
      <c r="IZ65" s="576" t="s">
        <v>283</v>
      </c>
      <c r="JA65" s="610">
        <v>98.5</v>
      </c>
      <c r="JC65" s="664" t="s">
        <v>742</v>
      </c>
      <c r="JD65" s="596">
        <v>94.1</v>
      </c>
      <c r="JF65" s="621" t="s">
        <v>374</v>
      </c>
      <c r="JG65" s="596">
        <v>0</v>
      </c>
      <c r="JI65" s="621" t="s">
        <v>376</v>
      </c>
      <c r="JJ65" s="596" t="s">
        <v>371</v>
      </c>
      <c r="JL65" s="621" t="s">
        <v>297</v>
      </c>
      <c r="JM65" s="596">
        <v>95.8</v>
      </c>
      <c r="JO65" s="621" t="s">
        <v>216</v>
      </c>
      <c r="JP65" s="596">
        <v>0.4</v>
      </c>
      <c r="JR65" s="576" t="s">
        <v>76</v>
      </c>
      <c r="JS65" s="610">
        <v>98.2</v>
      </c>
      <c r="JU65" s="664" t="s">
        <v>344</v>
      </c>
      <c r="JV65" s="610">
        <v>95.6</v>
      </c>
      <c r="JX65" s="621" t="s">
        <v>30</v>
      </c>
      <c r="JY65" s="596">
        <v>0</v>
      </c>
      <c r="KA65" s="621" t="s">
        <v>115</v>
      </c>
      <c r="KB65" s="596">
        <v>0</v>
      </c>
      <c r="KD65" s="621" t="s">
        <v>93</v>
      </c>
      <c r="KE65" s="596">
        <v>95.4</v>
      </c>
      <c r="KG65" s="621" t="s">
        <v>247</v>
      </c>
      <c r="KH65" s="596">
        <v>0.2</v>
      </c>
      <c r="KJ65" s="576" t="s">
        <v>301</v>
      </c>
      <c r="KK65" s="610">
        <v>98.4</v>
      </c>
      <c r="KM65" s="664" t="s">
        <v>33</v>
      </c>
      <c r="KN65" s="610">
        <v>95.7</v>
      </c>
      <c r="KP65" s="621" t="s">
        <v>5</v>
      </c>
      <c r="KQ65" s="596">
        <v>0</v>
      </c>
      <c r="KS65" s="621" t="s">
        <v>359</v>
      </c>
      <c r="KT65" s="596">
        <v>0</v>
      </c>
      <c r="KV65" s="621" t="s">
        <v>310</v>
      </c>
      <c r="KW65" s="596">
        <v>95.6</v>
      </c>
      <c r="KY65" s="621" t="s">
        <v>123</v>
      </c>
      <c r="KZ65" s="596">
        <v>0.4</v>
      </c>
      <c r="LB65" s="576" t="s">
        <v>254</v>
      </c>
      <c r="LC65" s="610">
        <v>98.5</v>
      </c>
      <c r="LE65" s="664" t="s">
        <v>357</v>
      </c>
      <c r="LF65" s="610">
        <v>96.8</v>
      </c>
      <c r="LH65" s="621" t="s">
        <v>325</v>
      </c>
      <c r="LI65" s="596">
        <v>95.6</v>
      </c>
    </row>
    <row r="66" spans="1:321" ht="39.6" x14ac:dyDescent="0.3">
      <c r="A66" s="8" t="s">
        <v>60</v>
      </c>
      <c r="B66" s="15">
        <v>90.789473684210535</v>
      </c>
      <c r="D66" s="20" t="s">
        <v>198</v>
      </c>
      <c r="E66" s="15" t="s">
        <v>371</v>
      </c>
      <c r="G66" s="29" t="s">
        <v>376</v>
      </c>
      <c r="H66" s="32">
        <v>0</v>
      </c>
      <c r="J66" s="37" t="s">
        <v>198</v>
      </c>
      <c r="K66" s="42" t="s">
        <v>371</v>
      </c>
      <c r="M66" s="11" t="s">
        <v>74</v>
      </c>
      <c r="N66" s="15">
        <v>89.309664694280073</v>
      </c>
      <c r="P66" s="29" t="s">
        <v>30</v>
      </c>
      <c r="Q66" s="79">
        <v>0.57655349135169764</v>
      </c>
      <c r="S66" s="8" t="s">
        <v>62</v>
      </c>
      <c r="T66" s="15">
        <v>91.472868217054256</v>
      </c>
      <c r="U66" s="101"/>
      <c r="V66" s="20" t="s">
        <v>314</v>
      </c>
      <c r="W66" s="15" t="s">
        <v>371</v>
      </c>
      <c r="Y66" s="11" t="s">
        <v>84</v>
      </c>
      <c r="Z66" s="15">
        <v>90.1</v>
      </c>
      <c r="AC66" s="109" t="s">
        <v>62</v>
      </c>
      <c r="AD66" s="123">
        <v>91.9</v>
      </c>
      <c r="AF66" s="149" t="s">
        <v>29</v>
      </c>
      <c r="AG66" s="137">
        <v>92.9</v>
      </c>
      <c r="AI66" s="110" t="s">
        <v>184</v>
      </c>
      <c r="AJ66" s="137" t="s">
        <v>371</v>
      </c>
      <c r="AL66" s="109" t="s">
        <v>29</v>
      </c>
      <c r="AM66" s="146" t="s">
        <v>371</v>
      </c>
      <c r="AO66" s="109" t="s">
        <v>297</v>
      </c>
      <c r="AP66" s="146">
        <v>90.8</v>
      </c>
      <c r="AS66" s="149" t="s">
        <v>16</v>
      </c>
      <c r="AT66" s="137">
        <v>91.4</v>
      </c>
      <c r="AX66" s="149" t="s">
        <v>171</v>
      </c>
      <c r="AY66" s="191">
        <v>93.4</v>
      </c>
      <c r="BA66" s="149" t="s">
        <v>110</v>
      </c>
      <c r="BB66" s="207" t="s">
        <v>371</v>
      </c>
      <c r="BD66" s="110" t="s">
        <v>465</v>
      </c>
      <c r="BE66" s="191">
        <v>92.1</v>
      </c>
      <c r="BG66" s="149" t="s">
        <v>111</v>
      </c>
      <c r="BH66" s="209">
        <v>92.1</v>
      </c>
      <c r="BJ66" s="149" t="s">
        <v>141</v>
      </c>
      <c r="BK66" s="233">
        <v>93.5</v>
      </c>
      <c r="BM66" s="149" t="s">
        <v>110</v>
      </c>
      <c r="BN66" s="233" t="s">
        <v>371</v>
      </c>
      <c r="BP66" s="149" t="s">
        <v>80</v>
      </c>
      <c r="BQ66" s="233">
        <v>94.5</v>
      </c>
      <c r="BS66" s="149" t="s">
        <v>99</v>
      </c>
      <c r="BT66" s="239" t="s">
        <v>371</v>
      </c>
      <c r="BV66" s="29" t="s">
        <v>147</v>
      </c>
      <c r="BW66" s="263">
        <v>0</v>
      </c>
      <c r="BY66" s="29" t="s">
        <v>150</v>
      </c>
      <c r="BZ66" s="263" t="s">
        <v>371</v>
      </c>
      <c r="CB66" s="149" t="s">
        <v>85</v>
      </c>
      <c r="CC66" s="209">
        <v>92.5</v>
      </c>
      <c r="CE66" s="29" t="s">
        <v>117</v>
      </c>
      <c r="CF66" s="281">
        <v>0.4784688995215311</v>
      </c>
      <c r="CI66" s="109" t="s">
        <v>194</v>
      </c>
      <c r="CJ66" s="295">
        <v>95.4</v>
      </c>
      <c r="CL66" s="109" t="s">
        <v>99</v>
      </c>
      <c r="CM66" s="303" t="s">
        <v>371</v>
      </c>
      <c r="CO66" s="109" t="s">
        <v>155</v>
      </c>
      <c r="CP66" s="191">
        <v>94.1</v>
      </c>
      <c r="CS66" s="149" t="s">
        <v>54</v>
      </c>
      <c r="CT66" s="331">
        <v>96.2</v>
      </c>
      <c r="CW66" s="109" t="s">
        <v>325</v>
      </c>
      <c r="CX66" s="331" t="s">
        <v>371</v>
      </c>
      <c r="DB66" s="253" t="s">
        <v>90</v>
      </c>
      <c r="DC66" s="263">
        <v>0</v>
      </c>
      <c r="DI66" s="253" t="s">
        <v>314</v>
      </c>
      <c r="DJ66" s="263" t="s">
        <v>371</v>
      </c>
      <c r="DP66" s="149" t="s">
        <v>54</v>
      </c>
      <c r="DQ66" s="331">
        <v>94.8</v>
      </c>
      <c r="DV66" s="253" t="s">
        <v>171</v>
      </c>
      <c r="DW66" s="281">
        <v>0.46357615894039739</v>
      </c>
      <c r="EA66" s="346" t="s">
        <v>122</v>
      </c>
      <c r="EB66" s="353">
        <v>96.2</v>
      </c>
      <c r="EE66" s="355" t="s">
        <v>144</v>
      </c>
      <c r="EF66" s="358" t="s">
        <v>371</v>
      </c>
      <c r="EI66" s="346" t="s">
        <v>67</v>
      </c>
      <c r="EJ66" s="362">
        <v>0</v>
      </c>
      <c r="EM66" s="250" t="s">
        <v>95</v>
      </c>
      <c r="EN66" s="364" t="s">
        <v>371</v>
      </c>
      <c r="EQ66" s="346" t="s">
        <v>297</v>
      </c>
      <c r="ER66" s="303">
        <v>95.1</v>
      </c>
      <c r="EU66" s="346" t="s">
        <v>114</v>
      </c>
      <c r="EV66" s="378">
        <v>0.4736530491415038</v>
      </c>
      <c r="FA66" s="346" t="s">
        <v>319</v>
      </c>
      <c r="FB66" s="383">
        <v>96.850393700787393</v>
      </c>
      <c r="FD66" s="355" t="s">
        <v>95</v>
      </c>
      <c r="FE66" s="390" t="s">
        <v>371</v>
      </c>
      <c r="FG66" s="346" t="s">
        <v>16</v>
      </c>
      <c r="FH66" s="381">
        <v>95.4</v>
      </c>
      <c r="FK66" s="346" t="s">
        <v>116</v>
      </c>
      <c r="FL66" s="410">
        <v>97.2</v>
      </c>
      <c r="FN66" s="355" t="s">
        <v>182</v>
      </c>
      <c r="FO66" s="418" t="s">
        <v>371</v>
      </c>
      <c r="FQ66" s="355" t="s">
        <v>169</v>
      </c>
      <c r="FR66" s="421">
        <v>0</v>
      </c>
      <c r="FT66" s="361" t="s">
        <v>95</v>
      </c>
      <c r="FU66" s="425" t="s">
        <v>371</v>
      </c>
      <c r="FW66" s="346" t="s">
        <v>95</v>
      </c>
      <c r="FX66" s="410">
        <v>95.9</v>
      </c>
      <c r="FZ66" s="346" t="s">
        <v>17</v>
      </c>
      <c r="GA66" s="437">
        <v>0.5</v>
      </c>
      <c r="GD66" s="462" t="s">
        <v>116</v>
      </c>
      <c r="GE66" s="448">
        <v>97.5</v>
      </c>
      <c r="GG66" s="462" t="s">
        <v>362</v>
      </c>
      <c r="GH66" s="479">
        <v>95.454545454545453</v>
      </c>
      <c r="GJ66" s="346" t="s">
        <v>169</v>
      </c>
      <c r="GK66" s="484">
        <v>0</v>
      </c>
      <c r="GM66" s="346" t="s">
        <v>110</v>
      </c>
      <c r="GN66" s="484" t="s">
        <v>371</v>
      </c>
      <c r="GP66" s="462" t="s">
        <v>120</v>
      </c>
      <c r="GQ66" s="503">
        <v>95.9</v>
      </c>
      <c r="GS66" s="346" t="s">
        <v>16</v>
      </c>
      <c r="GT66" s="508">
        <v>1.3832658569500675</v>
      </c>
      <c r="GV66" s="462" t="s">
        <v>427</v>
      </c>
      <c r="GW66" s="479">
        <v>97.3</v>
      </c>
      <c r="GY66" s="462" t="s">
        <v>359</v>
      </c>
      <c r="GZ66" s="526">
        <v>93.827160493827151</v>
      </c>
      <c r="HB66" s="535" t="s">
        <v>153</v>
      </c>
      <c r="HC66" s="383">
        <v>95.8</v>
      </c>
      <c r="HG66" s="462" t="s">
        <v>321</v>
      </c>
      <c r="HH66" s="383">
        <v>97.4</v>
      </c>
      <c r="HJ66" s="462" t="s">
        <v>111</v>
      </c>
      <c r="HK66" s="383">
        <v>93.8</v>
      </c>
      <c r="HM66" s="346" t="s">
        <v>103</v>
      </c>
      <c r="HN66" s="421">
        <v>0</v>
      </c>
      <c r="HP66" s="346" t="s">
        <v>95</v>
      </c>
      <c r="HQ66" s="486" t="s">
        <v>371</v>
      </c>
      <c r="HS66" s="535" t="s">
        <v>73</v>
      </c>
      <c r="HT66" s="383">
        <v>95.8</v>
      </c>
      <c r="HV66" s="346" t="s">
        <v>251</v>
      </c>
      <c r="HW66" s="508">
        <v>0.6</v>
      </c>
      <c r="HY66" s="346" t="s">
        <v>146</v>
      </c>
      <c r="HZ66" s="421">
        <v>0</v>
      </c>
      <c r="IB66" s="566" t="s">
        <v>168</v>
      </c>
      <c r="IC66" s="486" t="s">
        <v>371</v>
      </c>
      <c r="IE66" s="346" t="s">
        <v>112</v>
      </c>
      <c r="IF66" s="508">
        <v>0.4</v>
      </c>
      <c r="IH66" s="576" t="s">
        <v>62</v>
      </c>
      <c r="II66" s="610">
        <v>97.7</v>
      </c>
      <c r="IK66" s="576" t="s">
        <v>106</v>
      </c>
      <c r="IL66" s="596">
        <v>88.9</v>
      </c>
      <c r="IN66" s="621" t="s">
        <v>175</v>
      </c>
      <c r="IO66" s="635">
        <v>0</v>
      </c>
      <c r="IQ66" s="621" t="s">
        <v>376</v>
      </c>
      <c r="IR66" s="635" t="s">
        <v>371</v>
      </c>
      <c r="IT66" s="621" t="s">
        <v>102</v>
      </c>
      <c r="IU66" s="652">
        <v>95.4</v>
      </c>
      <c r="IW66" s="621" t="s">
        <v>56</v>
      </c>
      <c r="IX66" s="635">
        <v>0.4</v>
      </c>
      <c r="IZ66" s="576" t="s">
        <v>152</v>
      </c>
      <c r="JA66" s="610">
        <v>98.4</v>
      </c>
      <c r="JC66" s="664" t="s">
        <v>244</v>
      </c>
      <c r="JD66" s="596">
        <v>93.8</v>
      </c>
      <c r="JF66" s="621" t="s">
        <v>379</v>
      </c>
      <c r="JG66" s="596">
        <v>0</v>
      </c>
      <c r="JI66" s="621" t="s">
        <v>286</v>
      </c>
      <c r="JJ66" s="596" t="s">
        <v>371</v>
      </c>
      <c r="JL66" s="621" t="s">
        <v>130</v>
      </c>
      <c r="JM66" s="596">
        <v>95.8</v>
      </c>
      <c r="JO66" s="621" t="s">
        <v>47</v>
      </c>
      <c r="JP66" s="596">
        <v>0.4</v>
      </c>
      <c r="JR66" s="576" t="s">
        <v>319</v>
      </c>
      <c r="JS66" s="610">
        <v>98.2</v>
      </c>
      <c r="JU66" s="664" t="s">
        <v>244</v>
      </c>
      <c r="JV66" s="610">
        <v>94.1</v>
      </c>
      <c r="JX66" s="621" t="s">
        <v>135</v>
      </c>
      <c r="JY66" s="596">
        <v>0</v>
      </c>
      <c r="KA66" s="621" t="s">
        <v>284</v>
      </c>
      <c r="KB66" s="596">
        <v>0</v>
      </c>
      <c r="KD66" s="621" t="s">
        <v>163</v>
      </c>
      <c r="KE66" s="596">
        <v>95.3</v>
      </c>
      <c r="KG66" s="621" t="s">
        <v>168</v>
      </c>
      <c r="KH66" s="596">
        <v>0.3</v>
      </c>
      <c r="KJ66" s="576" t="s">
        <v>32</v>
      </c>
      <c r="KK66" s="610">
        <v>98.4</v>
      </c>
      <c r="KM66" s="664" t="s">
        <v>359</v>
      </c>
      <c r="KN66" s="610">
        <v>95.7</v>
      </c>
      <c r="KP66" s="621" t="s">
        <v>64</v>
      </c>
      <c r="KQ66" s="596">
        <v>0</v>
      </c>
      <c r="KS66" s="621" t="s">
        <v>358</v>
      </c>
      <c r="KT66" s="596">
        <v>0</v>
      </c>
      <c r="KV66" s="621" t="s">
        <v>168</v>
      </c>
      <c r="KW66" s="596">
        <v>95.6</v>
      </c>
      <c r="KY66" s="621" t="s">
        <v>80</v>
      </c>
      <c r="KZ66" s="596">
        <v>0.4</v>
      </c>
      <c r="LB66" s="576" t="s">
        <v>146</v>
      </c>
      <c r="LC66" s="610">
        <v>98.4</v>
      </c>
      <c r="LE66" s="664" t="s">
        <v>33</v>
      </c>
      <c r="LF66" s="610">
        <v>95.2</v>
      </c>
      <c r="LH66" s="621" t="s">
        <v>298</v>
      </c>
      <c r="LI66" s="596">
        <v>95.5</v>
      </c>
    </row>
    <row r="67" spans="1:321" ht="52.8" x14ac:dyDescent="0.3">
      <c r="A67" s="8" t="s">
        <v>61</v>
      </c>
      <c r="B67" s="15">
        <v>90.740740740740748</v>
      </c>
      <c r="D67" s="20" t="s">
        <v>232</v>
      </c>
      <c r="E67" s="15" t="s">
        <v>371</v>
      </c>
      <c r="G67" s="29" t="s">
        <v>203</v>
      </c>
      <c r="H67" s="32">
        <v>0</v>
      </c>
      <c r="J67" s="37" t="s">
        <v>20</v>
      </c>
      <c r="K67" s="42">
        <v>0</v>
      </c>
      <c r="M67" s="11" t="s">
        <v>70</v>
      </c>
      <c r="N67" s="15">
        <v>89.256198347107443</v>
      </c>
      <c r="P67" s="29" t="s">
        <v>316</v>
      </c>
      <c r="Q67" s="79">
        <v>0.58252427184466016</v>
      </c>
      <c r="S67" s="8" t="s">
        <v>53</v>
      </c>
      <c r="T67" s="15">
        <v>91.304347826086953</v>
      </c>
      <c r="U67" s="101"/>
      <c r="V67" s="20" t="s">
        <v>158</v>
      </c>
      <c r="W67" s="15" t="s">
        <v>371</v>
      </c>
      <c r="Y67" s="11" t="s">
        <v>85</v>
      </c>
      <c r="Z67" s="15">
        <v>90</v>
      </c>
      <c r="AC67" s="109" t="s">
        <v>91</v>
      </c>
      <c r="AD67" s="123">
        <v>91.9</v>
      </c>
      <c r="AF67" s="149" t="s">
        <v>84</v>
      </c>
      <c r="AG67" s="137">
        <v>92.9</v>
      </c>
      <c r="AI67" s="110" t="s">
        <v>43</v>
      </c>
      <c r="AJ67" s="137" t="s">
        <v>371</v>
      </c>
      <c r="AL67" s="109" t="s">
        <v>98</v>
      </c>
      <c r="AM67" s="146" t="s">
        <v>371</v>
      </c>
      <c r="AO67" s="109" t="s">
        <v>15</v>
      </c>
      <c r="AP67" s="146">
        <v>90.8</v>
      </c>
      <c r="AS67" s="149" t="s">
        <v>297</v>
      </c>
      <c r="AT67" s="137">
        <v>91.4</v>
      </c>
      <c r="AX67" s="149" t="s">
        <v>45</v>
      </c>
      <c r="AY67" s="191">
        <v>93.1</v>
      </c>
      <c r="BA67" s="149" t="s">
        <v>29</v>
      </c>
      <c r="BB67" s="207" t="s">
        <v>371</v>
      </c>
      <c r="BD67" s="149" t="s">
        <v>305</v>
      </c>
      <c r="BE67" s="191">
        <v>92</v>
      </c>
      <c r="BG67" s="149" t="s">
        <v>59</v>
      </c>
      <c r="BH67" s="209">
        <v>91.9</v>
      </c>
      <c r="BJ67" s="149" t="s">
        <v>176</v>
      </c>
      <c r="BK67" s="233">
        <v>93.5</v>
      </c>
      <c r="BM67" s="149" t="s">
        <v>29</v>
      </c>
      <c r="BN67" s="239" t="s">
        <v>371</v>
      </c>
      <c r="BP67" s="149" t="s">
        <v>24</v>
      </c>
      <c r="BQ67" s="233">
        <v>94.4</v>
      </c>
      <c r="BS67" s="149" t="s">
        <v>168</v>
      </c>
      <c r="BT67" s="233" t="s">
        <v>371</v>
      </c>
      <c r="BV67" s="29" t="s">
        <v>274</v>
      </c>
      <c r="BW67" s="263">
        <v>0</v>
      </c>
      <c r="BY67" s="29" t="s">
        <v>184</v>
      </c>
      <c r="BZ67" s="263" t="s">
        <v>371</v>
      </c>
      <c r="CB67" s="149" t="s">
        <v>129</v>
      </c>
      <c r="CC67" s="209">
        <v>92.5</v>
      </c>
      <c r="CE67" s="29" t="s">
        <v>85</v>
      </c>
      <c r="CF67" s="281">
        <v>0.48109965635738833</v>
      </c>
      <c r="CI67" s="109" t="s">
        <v>244</v>
      </c>
      <c r="CJ67" s="295">
        <v>95.4</v>
      </c>
      <c r="CL67" s="109" t="s">
        <v>168</v>
      </c>
      <c r="CM67" s="303" t="s">
        <v>371</v>
      </c>
      <c r="CO67" s="109" t="s">
        <v>120</v>
      </c>
      <c r="CP67" s="191">
        <v>94.1</v>
      </c>
      <c r="CS67" s="149" t="s">
        <v>127</v>
      </c>
      <c r="CT67" s="331">
        <v>96.2</v>
      </c>
      <c r="CW67" s="109" t="s">
        <v>182</v>
      </c>
      <c r="CX67" s="331" t="s">
        <v>371</v>
      </c>
      <c r="DB67" s="253" t="s">
        <v>314</v>
      </c>
      <c r="DC67" s="263">
        <v>0</v>
      </c>
      <c r="DI67" s="253" t="s">
        <v>158</v>
      </c>
      <c r="DJ67" s="263" t="s">
        <v>371</v>
      </c>
      <c r="DP67" s="149" t="s">
        <v>199</v>
      </c>
      <c r="DQ67" s="331">
        <v>94.8</v>
      </c>
      <c r="DV67" s="253" t="s">
        <v>220</v>
      </c>
      <c r="DW67" s="281">
        <v>0.46583850931677018</v>
      </c>
      <c r="EA67" s="346" t="s">
        <v>380</v>
      </c>
      <c r="EB67" s="353">
        <v>96.2</v>
      </c>
      <c r="EE67" s="355" t="s">
        <v>325</v>
      </c>
      <c r="EF67" s="358" t="s">
        <v>371</v>
      </c>
      <c r="EI67" s="346" t="s">
        <v>310</v>
      </c>
      <c r="EJ67" s="362">
        <v>0</v>
      </c>
      <c r="EM67" s="250" t="s">
        <v>110</v>
      </c>
      <c r="EN67" s="364" t="s">
        <v>371</v>
      </c>
      <c r="EQ67" s="346" t="s">
        <v>25</v>
      </c>
      <c r="ER67" s="303">
        <v>95</v>
      </c>
      <c r="EU67" s="346" t="s">
        <v>278</v>
      </c>
      <c r="EV67" s="378">
        <v>0.47393364928909953</v>
      </c>
      <c r="FA67" s="346" t="s">
        <v>124</v>
      </c>
      <c r="FB67" s="383">
        <v>96.875</v>
      </c>
      <c r="FD67" s="355" t="s">
        <v>110</v>
      </c>
      <c r="FE67" s="390" t="s">
        <v>371</v>
      </c>
      <c r="FG67" s="346" t="s">
        <v>297</v>
      </c>
      <c r="FH67" s="381">
        <v>95.4</v>
      </c>
      <c r="FK67" s="346" t="s">
        <v>121</v>
      </c>
      <c r="FL67" s="410">
        <v>97.2</v>
      </c>
      <c r="FN67" s="355" t="s">
        <v>168</v>
      </c>
      <c r="FO67" s="418" t="s">
        <v>371</v>
      </c>
      <c r="FQ67" s="355" t="s">
        <v>27</v>
      </c>
      <c r="FR67" s="421">
        <v>0</v>
      </c>
      <c r="FT67" s="361" t="s">
        <v>110</v>
      </c>
      <c r="FU67" s="425" t="s">
        <v>371</v>
      </c>
      <c r="FW67" s="346" t="s">
        <v>376</v>
      </c>
      <c r="FX67" s="410">
        <v>95.8</v>
      </c>
      <c r="FZ67" s="346" t="s">
        <v>58</v>
      </c>
      <c r="GA67" s="437">
        <v>0.5</v>
      </c>
      <c r="GD67" s="462" t="s">
        <v>235</v>
      </c>
      <c r="GE67" s="448">
        <v>97.4</v>
      </c>
      <c r="GG67" s="462" t="s">
        <v>303</v>
      </c>
      <c r="GH67" s="479">
        <v>95.454545454545453</v>
      </c>
      <c r="GJ67" s="346" t="s">
        <v>27</v>
      </c>
      <c r="GK67" s="421">
        <v>0</v>
      </c>
      <c r="GM67" s="346" t="s">
        <v>29</v>
      </c>
      <c r="GN67" s="484" t="s">
        <v>371</v>
      </c>
      <c r="GP67" s="462" t="s">
        <v>295</v>
      </c>
      <c r="GQ67" s="503">
        <v>95.8</v>
      </c>
      <c r="GS67" s="346" t="s">
        <v>181</v>
      </c>
      <c r="GT67" s="508">
        <v>0.75376884422110546</v>
      </c>
      <c r="GV67" s="462" t="s">
        <v>286</v>
      </c>
      <c r="GW67" s="479">
        <v>97.3</v>
      </c>
      <c r="GY67" s="462" t="s">
        <v>358</v>
      </c>
      <c r="GZ67" s="526">
        <v>93.506493506493499</v>
      </c>
      <c r="HB67" s="535" t="s">
        <v>646</v>
      </c>
      <c r="HC67" s="383">
        <v>95.8</v>
      </c>
      <c r="HG67" s="462" t="s">
        <v>44</v>
      </c>
      <c r="HH67" s="383">
        <v>97.3</v>
      </c>
      <c r="HJ67" s="462" t="s">
        <v>358</v>
      </c>
      <c r="HK67" s="383">
        <v>93.3</v>
      </c>
      <c r="HM67" s="346" t="s">
        <v>324</v>
      </c>
      <c r="HN67" s="421">
        <v>0</v>
      </c>
      <c r="HP67" s="346" t="s">
        <v>110</v>
      </c>
      <c r="HQ67" s="486" t="s">
        <v>371</v>
      </c>
      <c r="HS67" s="535" t="s">
        <v>129</v>
      </c>
      <c r="HT67" s="383">
        <v>95.8</v>
      </c>
      <c r="HV67" s="346" t="s">
        <v>79</v>
      </c>
      <c r="HW67" s="508">
        <v>0.5</v>
      </c>
      <c r="HY67" s="346" t="s">
        <v>175</v>
      </c>
      <c r="HZ67" s="421">
        <v>0</v>
      </c>
      <c r="IB67" s="566" t="s">
        <v>95</v>
      </c>
      <c r="IC67" s="486" t="s">
        <v>371</v>
      </c>
      <c r="IE67" s="346" t="s">
        <v>273</v>
      </c>
      <c r="IF67" s="508">
        <v>0.4</v>
      </c>
      <c r="IH67" s="576" t="s">
        <v>279</v>
      </c>
      <c r="II67" s="610">
        <v>97.7</v>
      </c>
      <c r="IK67" s="576" t="s">
        <v>104</v>
      </c>
      <c r="IL67" s="596">
        <v>88.9</v>
      </c>
      <c r="IN67" s="621" t="s">
        <v>171</v>
      </c>
      <c r="IO67" s="635">
        <v>0</v>
      </c>
      <c r="IQ67" s="621" t="s">
        <v>286</v>
      </c>
      <c r="IR67" s="635" t="s">
        <v>371</v>
      </c>
      <c r="IT67" s="621" t="s">
        <v>153</v>
      </c>
      <c r="IU67" s="652">
        <v>95.4</v>
      </c>
      <c r="IW67" s="621" t="s">
        <v>433</v>
      </c>
      <c r="IX67" s="635">
        <v>0.4</v>
      </c>
      <c r="IZ67" s="576" t="s">
        <v>228</v>
      </c>
      <c r="JA67" s="610">
        <v>98.3</v>
      </c>
      <c r="JC67" s="664" t="s">
        <v>303</v>
      </c>
      <c r="JD67" s="596">
        <v>93.3</v>
      </c>
      <c r="JF67" s="621" t="s">
        <v>5</v>
      </c>
      <c r="JG67" s="596">
        <v>0</v>
      </c>
      <c r="JI67" s="621" t="s">
        <v>49</v>
      </c>
      <c r="JJ67" s="596" t="s">
        <v>371</v>
      </c>
      <c r="JL67" s="621" t="s">
        <v>102</v>
      </c>
      <c r="JM67" s="596">
        <v>95.8</v>
      </c>
      <c r="JO67" s="621" t="s">
        <v>181</v>
      </c>
      <c r="JP67" s="596">
        <v>0.4</v>
      </c>
      <c r="JR67" s="576" t="s">
        <v>89</v>
      </c>
      <c r="JS67" s="610">
        <v>98.1</v>
      </c>
      <c r="JU67" s="664" t="s">
        <v>357</v>
      </c>
      <c r="JV67" s="610">
        <v>94</v>
      </c>
      <c r="JX67" s="621" t="s">
        <v>377</v>
      </c>
      <c r="JY67" s="596">
        <v>0</v>
      </c>
      <c r="KA67" s="621" t="s">
        <v>160</v>
      </c>
      <c r="KB67" s="596">
        <v>0</v>
      </c>
      <c r="KD67" s="621" t="s">
        <v>85</v>
      </c>
      <c r="KE67" s="596">
        <v>95.2</v>
      </c>
      <c r="KG67" s="621" t="s">
        <v>106</v>
      </c>
      <c r="KH67" s="596">
        <v>0.3</v>
      </c>
      <c r="KJ67" s="576" t="s">
        <v>147</v>
      </c>
      <c r="KK67" s="610">
        <v>98.4</v>
      </c>
      <c r="KM67" s="664" t="s">
        <v>358</v>
      </c>
      <c r="KN67" s="610">
        <v>95.5</v>
      </c>
      <c r="KP67" s="621" t="s">
        <v>146</v>
      </c>
      <c r="KQ67" s="596">
        <v>0</v>
      </c>
      <c r="KS67" s="621" t="s">
        <v>375</v>
      </c>
      <c r="KT67" s="596">
        <v>0</v>
      </c>
      <c r="KV67" s="621" t="s">
        <v>196</v>
      </c>
      <c r="KW67" s="596">
        <v>95.5</v>
      </c>
      <c r="KY67" s="621" t="s">
        <v>242</v>
      </c>
      <c r="KZ67" s="596">
        <v>0.4</v>
      </c>
      <c r="LB67" s="576" t="s">
        <v>382</v>
      </c>
      <c r="LC67" s="610">
        <v>98.2</v>
      </c>
      <c r="LE67" s="664" t="s">
        <v>359</v>
      </c>
      <c r="LF67" s="610">
        <v>95</v>
      </c>
      <c r="LH67" s="621" t="s">
        <v>277</v>
      </c>
      <c r="LI67" s="596">
        <v>95.5</v>
      </c>
    </row>
    <row r="68" spans="1:321" ht="52.8" x14ac:dyDescent="0.3">
      <c r="A68" s="8" t="s">
        <v>62</v>
      </c>
      <c r="B68" s="15">
        <v>90.714285714285708</v>
      </c>
      <c r="D68" s="21" t="s">
        <v>183</v>
      </c>
      <c r="E68" s="15">
        <v>100</v>
      </c>
      <c r="G68" s="29" t="s">
        <v>286</v>
      </c>
      <c r="H68" s="32">
        <v>0</v>
      </c>
      <c r="J68" s="37" t="s">
        <v>81</v>
      </c>
      <c r="K68" s="42">
        <v>0</v>
      </c>
      <c r="M68" s="11" t="s">
        <v>144</v>
      </c>
      <c r="N68" s="15">
        <v>89.192263936291241</v>
      </c>
      <c r="P68" s="29" t="s">
        <v>141</v>
      </c>
      <c r="Q68" s="79">
        <v>0.58269834155087408</v>
      </c>
      <c r="S68" s="8" t="s">
        <v>80</v>
      </c>
      <c r="T68" s="15">
        <v>91.071428571428569</v>
      </c>
      <c r="U68" s="101"/>
      <c r="V68" s="20" t="s">
        <v>179</v>
      </c>
      <c r="W68" s="15" t="s">
        <v>371</v>
      </c>
      <c r="Y68" s="11" t="s">
        <v>15</v>
      </c>
      <c r="Z68" s="15">
        <v>90</v>
      </c>
      <c r="AC68" s="109" t="s">
        <v>75</v>
      </c>
      <c r="AD68" s="123">
        <v>91.7</v>
      </c>
      <c r="AF68" s="149" t="s">
        <v>57</v>
      </c>
      <c r="AG68" s="137">
        <v>92.9</v>
      </c>
      <c r="AI68" s="110" t="s">
        <v>314</v>
      </c>
      <c r="AJ68" s="137" t="s">
        <v>371</v>
      </c>
      <c r="AL68" s="109" t="s">
        <v>340</v>
      </c>
      <c r="AM68" s="146" t="s">
        <v>371</v>
      </c>
      <c r="AO68" s="109" t="s">
        <v>93</v>
      </c>
      <c r="AP68" s="146">
        <v>90.8</v>
      </c>
      <c r="AS68" s="149" t="s">
        <v>382</v>
      </c>
      <c r="AT68" s="137">
        <v>91.4</v>
      </c>
      <c r="AX68" s="149" t="s">
        <v>84</v>
      </c>
      <c r="AY68" s="191">
        <v>92.9</v>
      </c>
      <c r="BA68" s="149" t="s">
        <v>98</v>
      </c>
      <c r="BB68" s="207" t="s">
        <v>371</v>
      </c>
      <c r="BD68" s="149" t="s">
        <v>153</v>
      </c>
      <c r="BE68" s="191">
        <v>91.9</v>
      </c>
      <c r="BG68" s="149" t="s">
        <v>211</v>
      </c>
      <c r="BH68" s="209">
        <v>91.7</v>
      </c>
      <c r="BJ68" s="149" t="s">
        <v>24</v>
      </c>
      <c r="BK68" s="233">
        <v>93.3</v>
      </c>
      <c r="BM68" s="149" t="s">
        <v>98</v>
      </c>
      <c r="BN68" s="233" t="s">
        <v>371</v>
      </c>
      <c r="BP68" s="149" t="s">
        <v>102</v>
      </c>
      <c r="BQ68" s="233">
        <v>94.4</v>
      </c>
      <c r="BS68" s="149" t="s">
        <v>95</v>
      </c>
      <c r="BT68" s="239" t="s">
        <v>371</v>
      </c>
      <c r="BV68" s="29" t="s">
        <v>226</v>
      </c>
      <c r="BW68" s="263">
        <v>0</v>
      </c>
      <c r="BY68" s="29" t="s">
        <v>43</v>
      </c>
      <c r="BZ68" s="263" t="s">
        <v>371</v>
      </c>
      <c r="CB68" s="149" t="s">
        <v>93</v>
      </c>
      <c r="CC68" s="209">
        <v>92.5</v>
      </c>
      <c r="CE68" s="29" t="s">
        <v>10</v>
      </c>
      <c r="CF68" s="281">
        <v>0.48231511254019299</v>
      </c>
      <c r="CI68" s="109" t="s">
        <v>40</v>
      </c>
      <c r="CJ68" s="295">
        <v>95.3</v>
      </c>
      <c r="CL68" s="109" t="s">
        <v>95</v>
      </c>
      <c r="CM68" s="303" t="s">
        <v>371</v>
      </c>
      <c r="CO68" s="109" t="s">
        <v>326</v>
      </c>
      <c r="CP68" s="191">
        <v>94.1</v>
      </c>
      <c r="CS68" s="149" t="s">
        <v>51</v>
      </c>
      <c r="CT68" s="331">
        <v>96.1</v>
      </c>
      <c r="CW68" s="109" t="s">
        <v>99</v>
      </c>
      <c r="CX68" s="331" t="s">
        <v>371</v>
      </c>
      <c r="DB68" s="253" t="s">
        <v>251</v>
      </c>
      <c r="DC68" s="263">
        <v>0</v>
      </c>
      <c r="DI68" s="253" t="s">
        <v>179</v>
      </c>
      <c r="DJ68" s="263" t="s">
        <v>371</v>
      </c>
      <c r="DP68" s="149" t="s">
        <v>34</v>
      </c>
      <c r="DQ68" s="331">
        <v>94.8</v>
      </c>
      <c r="DV68" s="253" t="s">
        <v>278</v>
      </c>
      <c r="DW68" s="281">
        <v>0.46728971962616817</v>
      </c>
      <c r="EA68" s="346" t="s">
        <v>54</v>
      </c>
      <c r="EB68" s="353">
        <v>96.2</v>
      </c>
      <c r="EE68" s="355" t="s">
        <v>256</v>
      </c>
      <c r="EF68" s="358" t="s">
        <v>371</v>
      </c>
      <c r="EI68" s="346" t="s">
        <v>281</v>
      </c>
      <c r="EJ68" s="362">
        <v>0</v>
      </c>
      <c r="EM68" s="250" t="s">
        <v>29</v>
      </c>
      <c r="EN68" s="364" t="s">
        <v>371</v>
      </c>
      <c r="EQ68" s="346" t="s">
        <v>323</v>
      </c>
      <c r="ER68" s="303">
        <v>95</v>
      </c>
      <c r="EU68" s="346" t="s">
        <v>173</v>
      </c>
      <c r="EV68" s="378">
        <v>0.48128342245989308</v>
      </c>
      <c r="FA68" s="346" t="s">
        <v>173</v>
      </c>
      <c r="FB68" s="383">
        <v>96.703296703296701</v>
      </c>
      <c r="FD68" s="355" t="s">
        <v>29</v>
      </c>
      <c r="FE68" s="390" t="s">
        <v>371</v>
      </c>
      <c r="FG68" s="346" t="s">
        <v>25</v>
      </c>
      <c r="FH68" s="381">
        <v>95.4</v>
      </c>
      <c r="FK68" s="346" t="s">
        <v>319</v>
      </c>
      <c r="FL68" s="410">
        <v>96.9</v>
      </c>
      <c r="FN68" s="355" t="s">
        <v>95</v>
      </c>
      <c r="FO68" s="418" t="s">
        <v>371</v>
      </c>
      <c r="FQ68" s="355" t="s">
        <v>39</v>
      </c>
      <c r="FR68" s="421">
        <v>0</v>
      </c>
      <c r="FT68" s="361" t="s">
        <v>29</v>
      </c>
      <c r="FU68" s="425" t="s">
        <v>371</v>
      </c>
      <c r="FW68" s="346" t="s">
        <v>211</v>
      </c>
      <c r="FX68" s="410">
        <v>95.7</v>
      </c>
      <c r="FZ68" s="346" t="s">
        <v>374</v>
      </c>
      <c r="GA68" s="437">
        <v>0.5</v>
      </c>
      <c r="GD68" s="462" t="s">
        <v>126</v>
      </c>
      <c r="GE68" s="448">
        <v>97.4</v>
      </c>
      <c r="GG68" s="462" t="s">
        <v>365</v>
      </c>
      <c r="GH68" s="479">
        <v>95.412844036697251</v>
      </c>
      <c r="GJ68" s="346" t="s">
        <v>39</v>
      </c>
      <c r="GK68" s="421">
        <v>0</v>
      </c>
      <c r="GM68" s="346" t="s">
        <v>98</v>
      </c>
      <c r="GN68" s="484" t="s">
        <v>371</v>
      </c>
      <c r="GP68" s="463" t="s">
        <v>426</v>
      </c>
      <c r="GQ68" s="502">
        <v>95.8</v>
      </c>
      <c r="GS68" s="346" t="s">
        <v>269</v>
      </c>
      <c r="GT68" s="508">
        <v>0.90725806451612911</v>
      </c>
      <c r="GV68" s="462" t="s">
        <v>283</v>
      </c>
      <c r="GW68" s="479">
        <v>97.3</v>
      </c>
      <c r="GY68" s="462" t="s">
        <v>111</v>
      </c>
      <c r="GZ68" s="526">
        <v>93.333333333333329</v>
      </c>
      <c r="HB68" s="535" t="s">
        <v>23</v>
      </c>
      <c r="HC68" s="383">
        <v>95.8</v>
      </c>
      <c r="HG68" s="462" t="s">
        <v>200</v>
      </c>
      <c r="HH68" s="383">
        <v>97.2</v>
      </c>
      <c r="HJ68" s="462" t="s">
        <v>359</v>
      </c>
      <c r="HK68" s="383">
        <v>93.2</v>
      </c>
      <c r="HM68" s="346" t="s">
        <v>237</v>
      </c>
      <c r="HN68" s="421">
        <v>0</v>
      </c>
      <c r="HP68" s="346" t="s">
        <v>29</v>
      </c>
      <c r="HQ68" s="486" t="s">
        <v>371</v>
      </c>
      <c r="HS68" s="535" t="s">
        <v>376</v>
      </c>
      <c r="HT68" s="383">
        <v>95.8</v>
      </c>
      <c r="HV68" s="346" t="s">
        <v>283</v>
      </c>
      <c r="HW68" s="508">
        <v>0.5</v>
      </c>
      <c r="HY68" s="346" t="s">
        <v>194</v>
      </c>
      <c r="HZ68" s="421">
        <v>0</v>
      </c>
      <c r="IB68" s="566" t="s">
        <v>110</v>
      </c>
      <c r="IC68" s="486" t="s">
        <v>371</v>
      </c>
      <c r="IE68" s="346" t="s">
        <v>107</v>
      </c>
      <c r="IF68" s="508">
        <v>0.4</v>
      </c>
      <c r="IH68" s="576" t="s">
        <v>75</v>
      </c>
      <c r="II68" s="610">
        <v>97.7</v>
      </c>
      <c r="IK68" s="576" t="s">
        <v>50</v>
      </c>
      <c r="IL68" s="596">
        <v>87.5</v>
      </c>
      <c r="IN68" s="621" t="s">
        <v>194</v>
      </c>
      <c r="IO68" s="635">
        <v>0</v>
      </c>
      <c r="IQ68" s="621" t="s">
        <v>11</v>
      </c>
      <c r="IR68" s="635" t="s">
        <v>371</v>
      </c>
      <c r="IT68" s="621" t="s">
        <v>14</v>
      </c>
      <c r="IU68" s="652">
        <v>95.4</v>
      </c>
      <c r="IW68" s="621" t="s">
        <v>151</v>
      </c>
      <c r="IX68" s="635">
        <v>0.4</v>
      </c>
      <c r="IZ68" s="576" t="s">
        <v>89</v>
      </c>
      <c r="JA68" s="610">
        <v>98.2</v>
      </c>
      <c r="JC68" s="664" t="s">
        <v>743</v>
      </c>
      <c r="JD68" s="596">
        <v>93.3</v>
      </c>
      <c r="JF68" s="621" t="s">
        <v>139</v>
      </c>
      <c r="JG68" s="596">
        <v>0</v>
      </c>
      <c r="JI68" s="621" t="s">
        <v>144</v>
      </c>
      <c r="JJ68" s="596" t="s">
        <v>371</v>
      </c>
      <c r="JL68" s="621" t="s">
        <v>127</v>
      </c>
      <c r="JM68" s="596">
        <v>95.7</v>
      </c>
      <c r="JO68" s="621" t="s">
        <v>100</v>
      </c>
      <c r="JP68" s="596">
        <v>0.4</v>
      </c>
      <c r="JR68" s="576" t="s">
        <v>86</v>
      </c>
      <c r="JS68" s="610">
        <v>98</v>
      </c>
      <c r="JU68" s="664" t="s">
        <v>341</v>
      </c>
      <c r="JV68" s="610">
        <v>93.8</v>
      </c>
      <c r="JX68" s="621" t="s">
        <v>130</v>
      </c>
      <c r="JY68" s="596">
        <v>0</v>
      </c>
      <c r="KA68" s="621" t="s">
        <v>57</v>
      </c>
      <c r="KB68" s="596">
        <v>0</v>
      </c>
      <c r="KD68" s="621" t="s">
        <v>31</v>
      </c>
      <c r="KE68" s="596">
        <v>95.2</v>
      </c>
      <c r="KG68" s="621" t="s">
        <v>81</v>
      </c>
      <c r="KH68" s="596">
        <v>0.4</v>
      </c>
      <c r="KJ68" s="576" t="s">
        <v>93</v>
      </c>
      <c r="KK68" s="610">
        <v>98.3</v>
      </c>
      <c r="KM68" s="664" t="s">
        <v>344</v>
      </c>
      <c r="KN68" s="610">
        <v>95.5</v>
      </c>
      <c r="KP68" s="621" t="s">
        <v>175</v>
      </c>
      <c r="KQ68" s="596">
        <v>0</v>
      </c>
      <c r="KS68" s="621" t="s">
        <v>114</v>
      </c>
      <c r="KT68" s="596">
        <v>0</v>
      </c>
      <c r="KV68" s="621" t="s">
        <v>151</v>
      </c>
      <c r="KW68" s="596">
        <v>95.3</v>
      </c>
      <c r="KY68" s="621" t="s">
        <v>663</v>
      </c>
      <c r="KZ68" s="596">
        <v>0.4</v>
      </c>
      <c r="LB68" s="576" t="s">
        <v>147</v>
      </c>
      <c r="LC68" s="610">
        <v>98.2</v>
      </c>
      <c r="LE68" s="664" t="s">
        <v>358</v>
      </c>
      <c r="LF68" s="610">
        <v>94.4</v>
      </c>
      <c r="LH68" s="621" t="s">
        <v>153</v>
      </c>
      <c r="LI68" s="596">
        <v>95.4</v>
      </c>
    </row>
    <row r="69" spans="1:321" ht="39.6" x14ac:dyDescent="0.3">
      <c r="A69" s="8" t="s">
        <v>63</v>
      </c>
      <c r="B69" s="15">
        <v>90.666666666666657</v>
      </c>
      <c r="D69" s="21" t="s">
        <v>205</v>
      </c>
      <c r="E69" s="15">
        <v>100</v>
      </c>
      <c r="G69" s="29" t="s">
        <v>52</v>
      </c>
      <c r="H69" s="32">
        <v>0</v>
      </c>
      <c r="J69" s="37" t="s">
        <v>254</v>
      </c>
      <c r="K69" s="42">
        <v>0</v>
      </c>
      <c r="M69" s="11" t="s">
        <v>22</v>
      </c>
      <c r="N69" s="15">
        <v>89.011627906976742</v>
      </c>
      <c r="P69" s="29" t="s">
        <v>74</v>
      </c>
      <c r="Q69" s="79">
        <v>0.58376323649199025</v>
      </c>
      <c r="S69" s="8" t="s">
        <v>58</v>
      </c>
      <c r="T69" s="15">
        <v>91.071428571428569</v>
      </c>
      <c r="U69" s="101"/>
      <c r="V69" s="20" t="s">
        <v>198</v>
      </c>
      <c r="W69" s="15" t="s">
        <v>371</v>
      </c>
      <c r="Y69" s="11" t="s">
        <v>129</v>
      </c>
      <c r="Z69" s="15">
        <v>89.9</v>
      </c>
      <c r="AC69" s="109" t="s">
        <v>81</v>
      </c>
      <c r="AD69" s="123">
        <v>91.5</v>
      </c>
      <c r="AF69" s="149" t="s">
        <v>35</v>
      </c>
      <c r="AG69" s="137">
        <v>92.8</v>
      </c>
      <c r="AI69" s="110" t="s">
        <v>158</v>
      </c>
      <c r="AJ69" s="137" t="s">
        <v>371</v>
      </c>
      <c r="AL69" s="109" t="s">
        <v>150</v>
      </c>
      <c r="AM69" s="146" t="s">
        <v>371</v>
      </c>
      <c r="AO69" s="109" t="s">
        <v>155</v>
      </c>
      <c r="AP69" s="146">
        <v>90.5</v>
      </c>
      <c r="AS69" s="149" t="s">
        <v>153</v>
      </c>
      <c r="AT69" s="137">
        <v>91.4</v>
      </c>
      <c r="AX69" s="149" t="s">
        <v>89</v>
      </c>
      <c r="AY69" s="191">
        <v>92.9</v>
      </c>
      <c r="BA69" s="149" t="s">
        <v>340</v>
      </c>
      <c r="BB69" s="207" t="s">
        <v>371</v>
      </c>
      <c r="BD69" s="149" t="s">
        <v>66</v>
      </c>
      <c r="BE69" s="191">
        <v>91.9</v>
      </c>
      <c r="BG69" s="149" t="s">
        <v>247</v>
      </c>
      <c r="BH69" s="209">
        <v>91.7</v>
      </c>
      <c r="BJ69" s="149" t="s">
        <v>45</v>
      </c>
      <c r="BK69" s="233">
        <v>93.2</v>
      </c>
      <c r="BM69" s="149" t="s">
        <v>340</v>
      </c>
      <c r="BN69" s="233" t="s">
        <v>371</v>
      </c>
      <c r="BP69" s="149" t="s">
        <v>66</v>
      </c>
      <c r="BQ69" s="233">
        <v>94.1</v>
      </c>
      <c r="BS69" s="149" t="s">
        <v>110</v>
      </c>
      <c r="BT69" s="233" t="s">
        <v>371</v>
      </c>
      <c r="BV69" s="29" t="s">
        <v>52</v>
      </c>
      <c r="BW69" s="263">
        <v>0</v>
      </c>
      <c r="BY69" s="29" t="s">
        <v>314</v>
      </c>
      <c r="BZ69" s="263" t="s">
        <v>371</v>
      </c>
      <c r="CB69" s="149" t="s">
        <v>277</v>
      </c>
      <c r="CC69" s="209">
        <v>92.5</v>
      </c>
      <c r="CE69" s="29" t="s">
        <v>109</v>
      </c>
      <c r="CF69" s="281">
        <v>0.48979591836734693</v>
      </c>
      <c r="CI69" s="109" t="s">
        <v>329</v>
      </c>
      <c r="CJ69" s="295">
        <v>95.3</v>
      </c>
      <c r="CL69" s="109" t="s">
        <v>110</v>
      </c>
      <c r="CM69" s="303" t="s">
        <v>371</v>
      </c>
      <c r="CO69" s="109" t="s">
        <v>124</v>
      </c>
      <c r="CP69" s="191">
        <v>94.1</v>
      </c>
      <c r="CS69" s="149" t="s">
        <v>376</v>
      </c>
      <c r="CT69" s="331">
        <v>95.9</v>
      </c>
      <c r="CW69" s="109" t="s">
        <v>168</v>
      </c>
      <c r="CX69" s="331" t="s">
        <v>371</v>
      </c>
      <c r="DB69" s="253" t="s">
        <v>132</v>
      </c>
      <c r="DC69" s="263">
        <v>0</v>
      </c>
      <c r="DI69" s="253" t="s">
        <v>198</v>
      </c>
      <c r="DJ69" s="263" t="s">
        <v>371</v>
      </c>
      <c r="DP69" s="149" t="s">
        <v>145</v>
      </c>
      <c r="DQ69" s="331">
        <v>94.7</v>
      </c>
      <c r="DV69" s="253" t="s">
        <v>317</v>
      </c>
      <c r="DW69" s="281">
        <v>0.46728971962616817</v>
      </c>
      <c r="EA69" s="346" t="s">
        <v>85</v>
      </c>
      <c r="EB69" s="353">
        <v>96.2</v>
      </c>
      <c r="EE69" s="355" t="s">
        <v>182</v>
      </c>
      <c r="EF69" s="358" t="s">
        <v>371</v>
      </c>
      <c r="EI69" s="346" t="s">
        <v>145</v>
      </c>
      <c r="EJ69" s="362">
        <v>0</v>
      </c>
      <c r="EM69" s="250" t="s">
        <v>98</v>
      </c>
      <c r="EN69" s="364" t="s">
        <v>371</v>
      </c>
      <c r="EQ69" s="346" t="s">
        <v>16</v>
      </c>
      <c r="ER69" s="303">
        <v>94.9</v>
      </c>
      <c r="EU69" s="346" t="s">
        <v>170</v>
      </c>
      <c r="EV69" s="378">
        <v>0.48242591316333561</v>
      </c>
      <c r="FA69" s="346" t="s">
        <v>317</v>
      </c>
      <c r="FB69" s="383">
        <v>96.551724137931032</v>
      </c>
      <c r="FD69" s="355" t="s">
        <v>98</v>
      </c>
      <c r="FE69" s="390" t="s">
        <v>371</v>
      </c>
      <c r="FG69" s="346" t="s">
        <v>376</v>
      </c>
      <c r="FH69" s="381">
        <v>95.3</v>
      </c>
      <c r="FK69" s="346" t="s">
        <v>18</v>
      </c>
      <c r="FL69" s="410">
        <v>96.9</v>
      </c>
      <c r="FN69" s="355" t="s">
        <v>110</v>
      </c>
      <c r="FO69" s="418" t="s">
        <v>371</v>
      </c>
      <c r="FQ69" s="355" t="s">
        <v>34</v>
      </c>
      <c r="FR69" s="421">
        <v>0</v>
      </c>
      <c r="FT69" s="361" t="s">
        <v>98</v>
      </c>
      <c r="FU69" s="425" t="s">
        <v>371</v>
      </c>
      <c r="FW69" s="346" t="s">
        <v>298</v>
      </c>
      <c r="FX69" s="410">
        <v>95.5</v>
      </c>
      <c r="FZ69" s="346" t="s">
        <v>166</v>
      </c>
      <c r="GA69" s="437">
        <v>0.5</v>
      </c>
      <c r="GD69" s="462" t="s">
        <v>200</v>
      </c>
      <c r="GE69" s="448">
        <v>97.3</v>
      </c>
      <c r="GG69" s="462" t="s">
        <v>359</v>
      </c>
      <c r="GH69" s="479">
        <v>95.121951219512198</v>
      </c>
      <c r="GJ69" s="346" t="s">
        <v>34</v>
      </c>
      <c r="GK69" s="421">
        <v>0</v>
      </c>
      <c r="GM69" s="346" t="s">
        <v>340</v>
      </c>
      <c r="GN69" s="484" t="s">
        <v>371</v>
      </c>
      <c r="GP69" s="462" t="s">
        <v>129</v>
      </c>
      <c r="GQ69" s="503">
        <v>95.8</v>
      </c>
      <c r="GS69" s="346" t="s">
        <v>318</v>
      </c>
      <c r="GT69" s="508">
        <v>0.19047619047619047</v>
      </c>
      <c r="GV69" s="462" t="s">
        <v>301</v>
      </c>
      <c r="GW69" s="479">
        <v>97.2</v>
      </c>
      <c r="GY69" s="462" t="s">
        <v>347</v>
      </c>
      <c r="GZ69" s="526">
        <v>92.857142857142861</v>
      </c>
      <c r="HB69" s="535" t="s">
        <v>318</v>
      </c>
      <c r="HC69" s="383">
        <v>95.6</v>
      </c>
      <c r="HG69" s="462" t="s">
        <v>140</v>
      </c>
      <c r="HH69" s="383">
        <v>97.2</v>
      </c>
      <c r="HJ69" s="462" t="s">
        <v>33</v>
      </c>
      <c r="HK69" s="383">
        <v>92.9</v>
      </c>
      <c r="HM69" s="346" t="s">
        <v>145</v>
      </c>
      <c r="HN69" s="421">
        <v>0</v>
      </c>
      <c r="HP69" s="346" t="s">
        <v>98</v>
      </c>
      <c r="HQ69" s="486" t="s">
        <v>371</v>
      </c>
      <c r="HS69" s="535" t="s">
        <v>286</v>
      </c>
      <c r="HT69" s="383">
        <v>95.8</v>
      </c>
      <c r="HV69" s="346" t="s">
        <v>116</v>
      </c>
      <c r="HW69" s="508">
        <v>0.5</v>
      </c>
      <c r="HY69" s="346" t="s">
        <v>211</v>
      </c>
      <c r="HZ69" s="421">
        <v>0</v>
      </c>
      <c r="IB69" s="566" t="s">
        <v>29</v>
      </c>
      <c r="IC69" s="486" t="s">
        <v>371</v>
      </c>
      <c r="IE69" s="346" t="s">
        <v>18</v>
      </c>
      <c r="IF69" s="508">
        <v>0.4</v>
      </c>
      <c r="IH69" s="576" t="s">
        <v>174</v>
      </c>
      <c r="II69" s="610">
        <v>97.7</v>
      </c>
      <c r="IK69" s="576" t="s">
        <v>352</v>
      </c>
      <c r="IL69" s="596">
        <v>87.1</v>
      </c>
      <c r="IN69" s="621" t="s">
        <v>61</v>
      </c>
      <c r="IO69" s="635">
        <v>0</v>
      </c>
      <c r="IQ69" s="621" t="s">
        <v>49</v>
      </c>
      <c r="IR69" s="635" t="s">
        <v>371</v>
      </c>
      <c r="IT69" s="621" t="s">
        <v>244</v>
      </c>
      <c r="IU69" s="652">
        <v>95.3</v>
      </c>
      <c r="IW69" s="621" t="s">
        <v>145</v>
      </c>
      <c r="IX69" s="635">
        <v>0.4</v>
      </c>
      <c r="IZ69" s="576" t="s">
        <v>319</v>
      </c>
      <c r="JA69" s="610">
        <v>98.2</v>
      </c>
      <c r="JC69" s="664" t="s">
        <v>348</v>
      </c>
      <c r="JD69" s="596">
        <v>91.9</v>
      </c>
      <c r="JF69" s="621" t="s">
        <v>14</v>
      </c>
      <c r="JG69" s="596">
        <v>0</v>
      </c>
      <c r="JI69" s="621" t="s">
        <v>325</v>
      </c>
      <c r="JJ69" s="596" t="s">
        <v>371</v>
      </c>
      <c r="JL69" s="621" t="s">
        <v>48</v>
      </c>
      <c r="JM69" s="596">
        <v>95.4</v>
      </c>
      <c r="JO69" s="621" t="s">
        <v>244</v>
      </c>
      <c r="JP69" s="596">
        <v>0.4</v>
      </c>
      <c r="JR69" s="576" t="s">
        <v>108</v>
      </c>
      <c r="JS69" s="610">
        <v>97.9</v>
      </c>
      <c r="JU69" s="664" t="s">
        <v>345</v>
      </c>
      <c r="JV69" s="610">
        <v>93.8</v>
      </c>
      <c r="JX69" s="621" t="s">
        <v>79</v>
      </c>
      <c r="JY69" s="596">
        <v>0</v>
      </c>
      <c r="KA69" s="621" t="s">
        <v>197</v>
      </c>
      <c r="KB69" s="596">
        <v>0</v>
      </c>
      <c r="KD69" s="621" t="s">
        <v>75</v>
      </c>
      <c r="KE69" s="596">
        <v>95.1</v>
      </c>
      <c r="KG69" s="621" t="s">
        <v>73</v>
      </c>
      <c r="KH69" s="596">
        <v>0.3</v>
      </c>
      <c r="KJ69" s="576" t="s">
        <v>22</v>
      </c>
      <c r="KK69" s="610">
        <v>98.2</v>
      </c>
      <c r="KM69" s="664" t="s">
        <v>741</v>
      </c>
      <c r="KN69" s="610">
        <v>93.1</v>
      </c>
      <c r="KP69" s="621" t="s">
        <v>33</v>
      </c>
      <c r="KQ69" s="596">
        <v>0</v>
      </c>
      <c r="KS69" s="621" t="s">
        <v>41</v>
      </c>
      <c r="KT69" s="596">
        <v>0</v>
      </c>
      <c r="KV69" s="621" t="s">
        <v>34</v>
      </c>
      <c r="KW69" s="596">
        <v>95.3</v>
      </c>
      <c r="KY69" s="621" t="s">
        <v>56</v>
      </c>
      <c r="KZ69" s="596">
        <v>0.4</v>
      </c>
      <c r="LB69" s="576" t="s">
        <v>301</v>
      </c>
      <c r="LC69" s="610">
        <v>98.1</v>
      </c>
      <c r="LE69" s="664" t="s">
        <v>244</v>
      </c>
      <c r="LF69" s="610">
        <v>91.7</v>
      </c>
      <c r="LH69" s="621" t="s">
        <v>26</v>
      </c>
      <c r="LI69" s="596">
        <v>95.3</v>
      </c>
    </row>
    <row r="70" spans="1:321" ht="43.2" x14ac:dyDescent="0.3">
      <c r="A70" s="8" t="s">
        <v>64</v>
      </c>
      <c r="B70" s="15">
        <v>90.540540540540533</v>
      </c>
      <c r="D70" s="20" t="s">
        <v>8</v>
      </c>
      <c r="E70" s="15">
        <v>100</v>
      </c>
      <c r="G70" s="29" t="s">
        <v>41</v>
      </c>
      <c r="H70" s="32">
        <v>0</v>
      </c>
      <c r="J70" s="37" t="s">
        <v>183</v>
      </c>
      <c r="K70" s="42">
        <v>0</v>
      </c>
      <c r="M70" s="11" t="s">
        <v>103</v>
      </c>
      <c r="N70" s="15">
        <v>88.989441930618398</v>
      </c>
      <c r="P70" s="29" t="s">
        <v>287</v>
      </c>
      <c r="Q70" s="79">
        <v>0.58881256133464177</v>
      </c>
      <c r="S70" s="8" t="s">
        <v>78</v>
      </c>
      <c r="T70" s="15">
        <v>91.011235955056179</v>
      </c>
      <c r="U70" s="101"/>
      <c r="V70" s="20" t="s">
        <v>232</v>
      </c>
      <c r="W70" s="15" t="s">
        <v>371</v>
      </c>
      <c r="Y70" s="11" t="s">
        <v>22</v>
      </c>
      <c r="Z70" s="15">
        <v>89.8</v>
      </c>
      <c r="AC70" s="109" t="s">
        <v>70</v>
      </c>
      <c r="AD70" s="123">
        <v>91.5</v>
      </c>
      <c r="AF70" s="149" t="s">
        <v>64</v>
      </c>
      <c r="AG70" s="137">
        <v>92.7</v>
      </c>
      <c r="AI70" s="110" t="s">
        <v>179</v>
      </c>
      <c r="AJ70" s="137" t="s">
        <v>371</v>
      </c>
      <c r="AL70" s="109" t="s">
        <v>184</v>
      </c>
      <c r="AM70" s="146" t="s">
        <v>371</v>
      </c>
      <c r="AO70" s="109" t="s">
        <v>153</v>
      </c>
      <c r="AP70" s="146">
        <v>90.5</v>
      </c>
      <c r="AS70" s="149" t="s">
        <v>69</v>
      </c>
      <c r="AT70" s="137">
        <v>91.4</v>
      </c>
      <c r="AX70" s="149" t="s">
        <v>29</v>
      </c>
      <c r="AY70" s="191">
        <v>92.8</v>
      </c>
      <c r="BA70" s="149" t="s">
        <v>150</v>
      </c>
      <c r="BB70" s="207" t="s">
        <v>371</v>
      </c>
      <c r="BD70" s="149" t="s">
        <v>73</v>
      </c>
      <c r="BE70" s="191">
        <v>91.7</v>
      </c>
      <c r="BG70" s="149" t="s">
        <v>146</v>
      </c>
      <c r="BH70" s="209">
        <v>91.6</v>
      </c>
      <c r="BJ70" s="149" t="s">
        <v>272</v>
      </c>
      <c r="BK70" s="233">
        <v>93.2</v>
      </c>
      <c r="BM70" s="149" t="s">
        <v>160</v>
      </c>
      <c r="BN70" s="239" t="s">
        <v>371</v>
      </c>
      <c r="BP70" s="149" t="s">
        <v>237</v>
      </c>
      <c r="BQ70" s="233">
        <v>94.1</v>
      </c>
      <c r="BS70" s="149" t="s">
        <v>29</v>
      </c>
      <c r="BT70" s="239" t="s">
        <v>371</v>
      </c>
      <c r="BV70" s="29" t="s">
        <v>209</v>
      </c>
      <c r="BW70" s="263">
        <v>0</v>
      </c>
      <c r="BY70" s="29" t="s">
        <v>158</v>
      </c>
      <c r="BZ70" s="263" t="s">
        <v>371</v>
      </c>
      <c r="CB70" s="149" t="s">
        <v>111</v>
      </c>
      <c r="CC70" s="209">
        <v>92.5</v>
      </c>
      <c r="CE70" s="29" t="s">
        <v>18</v>
      </c>
      <c r="CF70" s="281">
        <v>0.507416081186573</v>
      </c>
      <c r="CI70" s="109" t="s">
        <v>85</v>
      </c>
      <c r="CJ70" s="295">
        <v>95.2</v>
      </c>
      <c r="CL70" s="109" t="s">
        <v>29</v>
      </c>
      <c r="CM70" s="303" t="s">
        <v>371</v>
      </c>
      <c r="CO70" s="109" t="s">
        <v>96</v>
      </c>
      <c r="CP70" s="191">
        <v>94</v>
      </c>
      <c r="CS70" s="149" t="s">
        <v>43</v>
      </c>
      <c r="CT70" s="331">
        <v>95.7</v>
      </c>
      <c r="CW70" s="109" t="s">
        <v>95</v>
      </c>
      <c r="CX70" s="331" t="s">
        <v>371</v>
      </c>
      <c r="DB70" s="253" t="s">
        <v>257</v>
      </c>
      <c r="DC70" s="263">
        <v>0</v>
      </c>
      <c r="DI70" s="253" t="s">
        <v>232</v>
      </c>
      <c r="DJ70" s="263" t="s">
        <v>371</v>
      </c>
      <c r="DP70" s="149" t="s">
        <v>278</v>
      </c>
      <c r="DQ70" s="331">
        <v>94.7</v>
      </c>
      <c r="DV70" s="253" t="s">
        <v>312</v>
      </c>
      <c r="DW70" s="281">
        <v>0.46992481203007519</v>
      </c>
      <c r="EA70" s="346" t="s">
        <v>317</v>
      </c>
      <c r="EB70" s="353">
        <v>96.2</v>
      </c>
      <c r="EE70" s="355" t="s">
        <v>99</v>
      </c>
      <c r="EF70" s="358" t="s">
        <v>371</v>
      </c>
      <c r="EI70" s="346" t="s">
        <v>104</v>
      </c>
      <c r="EJ70" s="362">
        <v>0</v>
      </c>
      <c r="EM70" s="250" t="s">
        <v>340</v>
      </c>
      <c r="EN70" s="364" t="s">
        <v>371</v>
      </c>
      <c r="EQ70" s="346" t="s">
        <v>129</v>
      </c>
      <c r="ER70" s="303">
        <v>94.9</v>
      </c>
      <c r="EU70" s="346" t="s">
        <v>283</v>
      </c>
      <c r="EV70" s="378">
        <v>0.48528965726417955</v>
      </c>
      <c r="FA70" s="346" t="s">
        <v>85</v>
      </c>
      <c r="FB70" s="383">
        <v>96.296296296296291</v>
      </c>
      <c r="FD70" s="355" t="s">
        <v>340</v>
      </c>
      <c r="FE70" s="390" t="s">
        <v>371</v>
      </c>
      <c r="FG70" s="346" t="s">
        <v>23</v>
      </c>
      <c r="FH70" s="381">
        <v>95.3</v>
      </c>
      <c r="FK70" s="346" t="s">
        <v>30</v>
      </c>
      <c r="FL70" s="410">
        <v>96.8</v>
      </c>
      <c r="FN70" s="355" t="s">
        <v>29</v>
      </c>
      <c r="FO70" s="418" t="s">
        <v>371</v>
      </c>
      <c r="FQ70" s="356" t="s">
        <v>593</v>
      </c>
      <c r="FR70" s="384">
        <v>0</v>
      </c>
      <c r="FT70" s="361" t="s">
        <v>340</v>
      </c>
      <c r="FU70" s="425" t="s">
        <v>371</v>
      </c>
      <c r="FW70" s="346" t="s">
        <v>16</v>
      </c>
      <c r="FX70" s="410">
        <v>95.4</v>
      </c>
      <c r="FZ70" s="346" t="s">
        <v>82</v>
      </c>
      <c r="GA70" s="437">
        <v>0.5</v>
      </c>
      <c r="GD70" s="462" t="s">
        <v>109</v>
      </c>
      <c r="GE70" s="448">
        <v>97.3</v>
      </c>
      <c r="GG70" s="462" t="s">
        <v>356</v>
      </c>
      <c r="GH70" s="479">
        <v>95.061728395061735</v>
      </c>
      <c r="GJ70" s="356" t="s">
        <v>602</v>
      </c>
      <c r="GK70" s="384">
        <v>0</v>
      </c>
      <c r="GM70" s="346" t="s">
        <v>150</v>
      </c>
      <c r="GN70" s="484" t="s">
        <v>371</v>
      </c>
      <c r="GP70" s="462" t="s">
        <v>211</v>
      </c>
      <c r="GQ70" s="503">
        <v>95.8</v>
      </c>
      <c r="GS70" s="346" t="s">
        <v>100</v>
      </c>
      <c r="GT70" s="508">
        <v>0.82223962411902896</v>
      </c>
      <c r="GV70" s="462" t="s">
        <v>256</v>
      </c>
      <c r="GW70" s="479">
        <v>97.1</v>
      </c>
      <c r="GY70" s="462" t="s">
        <v>218</v>
      </c>
      <c r="GZ70" s="526">
        <v>92.592592592592595</v>
      </c>
      <c r="HB70" s="535" t="s">
        <v>129</v>
      </c>
      <c r="HC70" s="383">
        <v>95.6</v>
      </c>
      <c r="HG70" s="462" t="s">
        <v>283</v>
      </c>
      <c r="HH70" s="383">
        <v>97.1</v>
      </c>
      <c r="HJ70" s="462" t="s">
        <v>81</v>
      </c>
      <c r="HK70" s="543">
        <v>92.307692307692307</v>
      </c>
      <c r="HM70" s="346" t="s">
        <v>185</v>
      </c>
      <c r="HN70" s="421">
        <v>0</v>
      </c>
      <c r="HP70" s="346" t="s">
        <v>340</v>
      </c>
      <c r="HQ70" s="486" t="s">
        <v>371</v>
      </c>
      <c r="HS70" s="535" t="s">
        <v>646</v>
      </c>
      <c r="HT70" s="383">
        <v>95.8</v>
      </c>
      <c r="HV70" s="346" t="s">
        <v>113</v>
      </c>
      <c r="HW70" s="508">
        <v>0.5</v>
      </c>
      <c r="HY70" s="356" t="s">
        <v>652</v>
      </c>
      <c r="HZ70" s="384">
        <v>0</v>
      </c>
      <c r="IB70" s="566" t="s">
        <v>98</v>
      </c>
      <c r="IC70" s="486" t="s">
        <v>371</v>
      </c>
      <c r="IE70" s="346" t="s">
        <v>270</v>
      </c>
      <c r="IF70" s="508">
        <v>0.4</v>
      </c>
      <c r="IH70" s="576" t="s">
        <v>89</v>
      </c>
      <c r="II70" s="610">
        <v>97.6</v>
      </c>
      <c r="IK70" s="576" t="s">
        <v>349</v>
      </c>
      <c r="IL70" s="596">
        <v>83.7</v>
      </c>
      <c r="IN70" s="621" t="s">
        <v>211</v>
      </c>
      <c r="IO70" s="635">
        <v>0</v>
      </c>
      <c r="IQ70" s="621" t="s">
        <v>144</v>
      </c>
      <c r="IR70" s="635" t="s">
        <v>371</v>
      </c>
      <c r="IT70" s="621" t="s">
        <v>152</v>
      </c>
      <c r="IU70" s="652">
        <v>95.3</v>
      </c>
      <c r="IW70" s="621" t="s">
        <v>185</v>
      </c>
      <c r="IX70" s="635">
        <v>0.4</v>
      </c>
      <c r="IZ70" s="576" t="s">
        <v>86</v>
      </c>
      <c r="JA70" s="610">
        <v>98.1</v>
      </c>
      <c r="JC70" s="664" t="s">
        <v>357</v>
      </c>
      <c r="JD70" s="596">
        <v>91.1</v>
      </c>
      <c r="JF70" s="621" t="s">
        <v>146</v>
      </c>
      <c r="JG70" s="596">
        <v>0</v>
      </c>
      <c r="JI70" s="621" t="s">
        <v>107</v>
      </c>
      <c r="JJ70" s="596" t="s">
        <v>371</v>
      </c>
      <c r="JL70" s="621" t="s">
        <v>93</v>
      </c>
      <c r="JM70" s="596">
        <v>95.4</v>
      </c>
      <c r="JO70" s="621" t="s">
        <v>56</v>
      </c>
      <c r="JP70" s="596">
        <v>0.4</v>
      </c>
      <c r="JR70" s="576" t="s">
        <v>340</v>
      </c>
      <c r="JS70" s="610">
        <v>97.9</v>
      </c>
      <c r="JU70" s="664" t="s">
        <v>743</v>
      </c>
      <c r="JV70" s="610">
        <v>93.8</v>
      </c>
      <c r="JX70" s="621" t="s">
        <v>271</v>
      </c>
      <c r="JY70" s="596">
        <v>0</v>
      </c>
      <c r="KA70" s="621" t="s">
        <v>177</v>
      </c>
      <c r="KB70" s="596">
        <v>0</v>
      </c>
      <c r="KD70" s="621" t="s">
        <v>277</v>
      </c>
      <c r="KE70" s="596">
        <v>95</v>
      </c>
      <c r="KG70" s="621" t="s">
        <v>141</v>
      </c>
      <c r="KH70" s="596">
        <v>0.4</v>
      </c>
      <c r="KJ70" s="576" t="s">
        <v>81</v>
      </c>
      <c r="KK70" s="610">
        <v>98.1</v>
      </c>
      <c r="KM70" s="664" t="s">
        <v>347</v>
      </c>
      <c r="KN70" s="610">
        <v>92.9</v>
      </c>
      <c r="KP70" s="621" t="s">
        <v>194</v>
      </c>
      <c r="KQ70" s="596">
        <v>0</v>
      </c>
      <c r="KS70" s="621" t="s">
        <v>11</v>
      </c>
      <c r="KT70" s="596">
        <v>0</v>
      </c>
      <c r="KV70" s="621" t="s">
        <v>75</v>
      </c>
      <c r="KW70" s="596">
        <v>95.2</v>
      </c>
      <c r="KY70" s="621" t="s">
        <v>225</v>
      </c>
      <c r="KZ70" s="596">
        <v>0.4</v>
      </c>
      <c r="LB70" s="576" t="s">
        <v>274</v>
      </c>
      <c r="LC70" s="610">
        <v>98.1</v>
      </c>
      <c r="LE70" s="664" t="s">
        <v>808</v>
      </c>
      <c r="LF70" s="610">
        <v>90.9</v>
      </c>
      <c r="LH70" s="621" t="s">
        <v>130</v>
      </c>
      <c r="LI70" s="596">
        <v>95.3</v>
      </c>
    </row>
    <row r="71" spans="1:321" ht="66" x14ac:dyDescent="0.3">
      <c r="A71" s="8" t="s">
        <v>65</v>
      </c>
      <c r="B71" s="15">
        <v>90.361445783132538</v>
      </c>
      <c r="D71" s="21" t="s">
        <v>218</v>
      </c>
      <c r="E71" s="15">
        <v>100</v>
      </c>
      <c r="G71" s="29" t="s">
        <v>65</v>
      </c>
      <c r="H71" s="32">
        <v>0</v>
      </c>
      <c r="J71" s="37" t="s">
        <v>205</v>
      </c>
      <c r="K71" s="42">
        <v>0</v>
      </c>
      <c r="M71" s="11" t="s">
        <v>277</v>
      </c>
      <c r="N71" s="15">
        <v>88.931591083781697</v>
      </c>
      <c r="P71" s="29" t="s">
        <v>78</v>
      </c>
      <c r="Q71" s="79">
        <v>0.5903723887375113</v>
      </c>
      <c r="S71" s="8" t="s">
        <v>106</v>
      </c>
      <c r="T71" s="15">
        <v>91</v>
      </c>
      <c r="U71" s="101"/>
      <c r="V71" s="21" t="s">
        <v>183</v>
      </c>
      <c r="W71" s="15">
        <v>100</v>
      </c>
      <c r="Y71" s="11" t="s">
        <v>111</v>
      </c>
      <c r="Z71" s="15">
        <v>89.7</v>
      </c>
      <c r="AC71" s="109" t="s">
        <v>52</v>
      </c>
      <c r="AD71" s="123">
        <v>91.4</v>
      </c>
      <c r="AF71" s="149" t="s">
        <v>85</v>
      </c>
      <c r="AG71" s="137">
        <v>92.6</v>
      </c>
      <c r="AI71" s="110" t="s">
        <v>198</v>
      </c>
      <c r="AJ71" s="137" t="s">
        <v>371</v>
      </c>
      <c r="AL71" s="109" t="s">
        <v>43</v>
      </c>
      <c r="AM71" s="146" t="s">
        <v>371</v>
      </c>
      <c r="AO71" s="109" t="s">
        <v>118</v>
      </c>
      <c r="AP71" s="146">
        <v>90.4</v>
      </c>
      <c r="AS71" s="149" t="s">
        <v>305</v>
      </c>
      <c r="AT71" s="137">
        <v>91.3</v>
      </c>
      <c r="AX71" s="149" t="s">
        <v>57</v>
      </c>
      <c r="AY71" s="191">
        <v>92.6</v>
      </c>
      <c r="BA71" s="149" t="s">
        <v>184</v>
      </c>
      <c r="BB71" s="207" t="s">
        <v>371</v>
      </c>
      <c r="BD71" s="149" t="s">
        <v>16</v>
      </c>
      <c r="BE71" s="191">
        <v>91.7</v>
      </c>
      <c r="BG71" s="149" t="s">
        <v>188</v>
      </c>
      <c r="BH71" s="209">
        <v>91.6</v>
      </c>
      <c r="BJ71" s="149" t="s">
        <v>125</v>
      </c>
      <c r="BK71" s="233">
        <v>93.1</v>
      </c>
      <c r="BM71" s="149" t="s">
        <v>150</v>
      </c>
      <c r="BN71" s="233" t="s">
        <v>371</v>
      </c>
      <c r="BP71" s="149" t="s">
        <v>42</v>
      </c>
      <c r="BQ71" s="233">
        <v>94.1</v>
      </c>
      <c r="BS71" s="149" t="s">
        <v>98</v>
      </c>
      <c r="BT71" s="233" t="s">
        <v>371</v>
      </c>
      <c r="BV71" s="29" t="s">
        <v>315</v>
      </c>
      <c r="BW71" s="263">
        <v>0</v>
      </c>
      <c r="BY71" s="29" t="s">
        <v>179</v>
      </c>
      <c r="BZ71" s="263" t="s">
        <v>371</v>
      </c>
      <c r="CB71" s="149" t="s">
        <v>297</v>
      </c>
      <c r="CC71" s="209">
        <v>92.4</v>
      </c>
      <c r="CE71" s="29" t="s">
        <v>340</v>
      </c>
      <c r="CF71" s="281">
        <v>0.51169590643274854</v>
      </c>
      <c r="CI71" s="109" t="s">
        <v>130</v>
      </c>
      <c r="CJ71" s="295">
        <v>95.2</v>
      </c>
      <c r="CL71" s="109" t="s">
        <v>98</v>
      </c>
      <c r="CM71" s="303" t="s">
        <v>371</v>
      </c>
      <c r="CO71" s="109" t="s">
        <v>20</v>
      </c>
      <c r="CP71" s="191">
        <v>93.9</v>
      </c>
      <c r="CS71" s="149" t="s">
        <v>194</v>
      </c>
      <c r="CT71" s="331">
        <v>95.7</v>
      </c>
      <c r="CW71" s="109" t="s">
        <v>110</v>
      </c>
      <c r="CX71" s="331" t="s">
        <v>371</v>
      </c>
      <c r="DB71" s="253" t="s">
        <v>125</v>
      </c>
      <c r="DC71" s="263">
        <v>0</v>
      </c>
      <c r="DI71" s="253" t="s">
        <v>113</v>
      </c>
      <c r="DJ71" s="263" t="s">
        <v>371</v>
      </c>
      <c r="DP71" s="149" t="s">
        <v>15</v>
      </c>
      <c r="DQ71" s="331">
        <v>94.6</v>
      </c>
      <c r="DV71" s="253" t="s">
        <v>54</v>
      </c>
      <c r="DW71" s="281">
        <v>0.4784688995215311</v>
      </c>
      <c r="EA71" s="346" t="s">
        <v>15</v>
      </c>
      <c r="EB71" s="353">
        <v>96.1</v>
      </c>
      <c r="EE71" s="355" t="s">
        <v>168</v>
      </c>
      <c r="EF71" s="358" t="s">
        <v>371</v>
      </c>
      <c r="EI71" s="346" t="s">
        <v>143</v>
      </c>
      <c r="EJ71" s="362">
        <v>0</v>
      </c>
      <c r="EM71" s="250" t="s">
        <v>160</v>
      </c>
      <c r="EN71" s="364" t="s">
        <v>371</v>
      </c>
      <c r="EQ71" s="346" t="s">
        <v>124</v>
      </c>
      <c r="ER71" s="303">
        <v>94.9</v>
      </c>
      <c r="EU71" s="346" t="s">
        <v>39</v>
      </c>
      <c r="EV71" s="378">
        <v>0.48567265662943176</v>
      </c>
      <c r="FA71" s="346" t="s">
        <v>44</v>
      </c>
      <c r="FB71" s="383">
        <v>96.19047619047619</v>
      </c>
      <c r="FD71" s="355" t="s">
        <v>150</v>
      </c>
      <c r="FE71" s="390" t="s">
        <v>371</v>
      </c>
      <c r="FG71" s="346" t="s">
        <v>129</v>
      </c>
      <c r="FH71" s="381">
        <v>95.2</v>
      </c>
      <c r="FK71" s="346" t="s">
        <v>234</v>
      </c>
      <c r="FL71" s="410">
        <v>96.7</v>
      </c>
      <c r="FN71" s="355" t="s">
        <v>98</v>
      </c>
      <c r="FO71" s="418" t="s">
        <v>371</v>
      </c>
      <c r="FQ71" s="355" t="s">
        <v>162</v>
      </c>
      <c r="FR71" s="421">
        <v>0</v>
      </c>
      <c r="FT71" s="361" t="s">
        <v>150</v>
      </c>
      <c r="FU71" s="425" t="s">
        <v>371</v>
      </c>
      <c r="FW71" s="346" t="s">
        <v>297</v>
      </c>
      <c r="FX71" s="410">
        <v>95.4</v>
      </c>
      <c r="FZ71" s="346" t="s">
        <v>237</v>
      </c>
      <c r="GA71" s="437">
        <v>0.5</v>
      </c>
      <c r="GD71" s="462" t="s">
        <v>49</v>
      </c>
      <c r="GE71" s="448">
        <v>97.3</v>
      </c>
      <c r="GG71" s="462" t="s">
        <v>33</v>
      </c>
      <c r="GH71" s="479">
        <v>95</v>
      </c>
      <c r="GJ71" s="346" t="s">
        <v>114</v>
      </c>
      <c r="GK71" s="421">
        <v>0</v>
      </c>
      <c r="GM71" s="346" t="s">
        <v>184</v>
      </c>
      <c r="GN71" s="484" t="s">
        <v>371</v>
      </c>
      <c r="GP71" s="462" t="s">
        <v>16</v>
      </c>
      <c r="GQ71" s="503">
        <v>95.7</v>
      </c>
      <c r="GS71" s="346" t="s">
        <v>317</v>
      </c>
      <c r="GT71" s="508">
        <v>0.33057851239669422</v>
      </c>
      <c r="GV71" s="462" t="s">
        <v>200</v>
      </c>
      <c r="GW71" s="479">
        <v>96.9</v>
      </c>
      <c r="GY71" s="462" t="s">
        <v>356</v>
      </c>
      <c r="GZ71" s="526">
        <v>92.553191489361694</v>
      </c>
      <c r="HB71" s="535" t="s">
        <v>247</v>
      </c>
      <c r="HC71" s="383">
        <v>95.6</v>
      </c>
      <c r="HG71" s="462" t="s">
        <v>222</v>
      </c>
      <c r="HH71" s="383">
        <v>97</v>
      </c>
      <c r="HJ71" s="462" t="s">
        <v>364</v>
      </c>
      <c r="HK71" s="383">
        <v>92.2</v>
      </c>
      <c r="HM71" s="346" t="s">
        <v>263</v>
      </c>
      <c r="HN71" s="421">
        <v>0</v>
      </c>
      <c r="HP71" s="346" t="s">
        <v>150</v>
      </c>
      <c r="HQ71" s="486" t="s">
        <v>371</v>
      </c>
      <c r="HS71" s="535" t="s">
        <v>23</v>
      </c>
      <c r="HT71" s="383">
        <v>95.6</v>
      </c>
      <c r="HV71" s="346" t="s">
        <v>106</v>
      </c>
      <c r="HW71" s="508">
        <v>0.5</v>
      </c>
      <c r="HY71" s="346" t="s">
        <v>310</v>
      </c>
      <c r="HZ71" s="421">
        <v>0</v>
      </c>
      <c r="IB71" s="566" t="s">
        <v>340</v>
      </c>
      <c r="IC71" s="486" t="s">
        <v>371</v>
      </c>
      <c r="IE71" s="346" t="s">
        <v>283</v>
      </c>
      <c r="IF71" s="508">
        <v>0.4</v>
      </c>
      <c r="IH71" s="576" t="s">
        <v>297</v>
      </c>
      <c r="II71" s="610">
        <v>97.6</v>
      </c>
      <c r="IK71" s="576" t="s">
        <v>183</v>
      </c>
      <c r="IL71" s="596">
        <v>83.3</v>
      </c>
      <c r="IN71" s="621" t="s">
        <v>327</v>
      </c>
      <c r="IO71" s="635">
        <v>0</v>
      </c>
      <c r="IQ71" s="621" t="s">
        <v>325</v>
      </c>
      <c r="IR71" s="635" t="s">
        <v>371</v>
      </c>
      <c r="IT71" s="621" t="s">
        <v>22</v>
      </c>
      <c r="IU71" s="652">
        <v>95.3</v>
      </c>
      <c r="IW71" s="621" t="s">
        <v>117</v>
      </c>
      <c r="IX71" s="635">
        <v>0.4</v>
      </c>
      <c r="IZ71" s="576" t="s">
        <v>166</v>
      </c>
      <c r="JA71" s="610">
        <v>98</v>
      </c>
      <c r="JC71" s="664" t="s">
        <v>352</v>
      </c>
      <c r="JD71" s="596">
        <v>90.3</v>
      </c>
      <c r="JF71" s="621" t="s">
        <v>62</v>
      </c>
      <c r="JG71" s="596">
        <v>0</v>
      </c>
      <c r="JI71" s="621" t="s">
        <v>182</v>
      </c>
      <c r="JJ71" s="596" t="s">
        <v>371</v>
      </c>
      <c r="JL71" s="621" t="s">
        <v>59</v>
      </c>
      <c r="JM71" s="596">
        <v>95.4</v>
      </c>
      <c r="JO71" s="621" t="s">
        <v>129</v>
      </c>
      <c r="JP71" s="596">
        <v>0.4</v>
      </c>
      <c r="JR71" s="576" t="s">
        <v>193</v>
      </c>
      <c r="JS71" s="610">
        <v>97.8</v>
      </c>
      <c r="JU71" s="664" t="s">
        <v>358</v>
      </c>
      <c r="JV71" s="610">
        <v>93.3</v>
      </c>
      <c r="JX71" s="621" t="s">
        <v>143</v>
      </c>
      <c r="JY71" s="596">
        <v>0</v>
      </c>
      <c r="KA71" s="621" t="s">
        <v>263</v>
      </c>
      <c r="KB71" s="596">
        <v>0</v>
      </c>
      <c r="KD71" s="621" t="s">
        <v>102</v>
      </c>
      <c r="KE71" s="596">
        <v>95</v>
      </c>
      <c r="KG71" s="621" t="s">
        <v>186</v>
      </c>
      <c r="KH71" s="596">
        <v>0.4</v>
      </c>
      <c r="KJ71" s="576" t="s">
        <v>174</v>
      </c>
      <c r="KK71" s="610">
        <v>98</v>
      </c>
      <c r="KM71" s="664" t="s">
        <v>742</v>
      </c>
      <c r="KN71" s="610">
        <v>92.6</v>
      </c>
      <c r="KP71" s="621" t="s">
        <v>40</v>
      </c>
      <c r="KQ71" s="596">
        <v>0</v>
      </c>
      <c r="KS71" s="621" t="s">
        <v>50</v>
      </c>
      <c r="KT71" s="596">
        <v>0</v>
      </c>
      <c r="KV71" s="621" t="s">
        <v>130</v>
      </c>
      <c r="KW71" s="596">
        <v>95.1</v>
      </c>
      <c r="KY71" s="621" t="s">
        <v>30</v>
      </c>
      <c r="KZ71" s="596">
        <v>0.4</v>
      </c>
      <c r="LB71" s="576" t="s">
        <v>90</v>
      </c>
      <c r="LC71" s="610">
        <v>97.9</v>
      </c>
      <c r="LE71" s="664" t="s">
        <v>741</v>
      </c>
      <c r="LF71" s="610">
        <v>90.5</v>
      </c>
      <c r="LH71" s="621" t="s">
        <v>106</v>
      </c>
      <c r="LI71" s="596">
        <v>95.3</v>
      </c>
    </row>
    <row r="72" spans="1:321" ht="43.2" x14ac:dyDescent="0.3">
      <c r="A72" s="8" t="s">
        <v>66</v>
      </c>
      <c r="B72" s="15">
        <v>90.322580645161281</v>
      </c>
      <c r="D72" s="21" t="s">
        <v>35</v>
      </c>
      <c r="E72" s="15">
        <v>100</v>
      </c>
      <c r="G72" s="29" t="s">
        <v>84</v>
      </c>
      <c r="H72" s="32">
        <v>0</v>
      </c>
      <c r="J72" s="37" t="s">
        <v>141</v>
      </c>
      <c r="K72" s="42">
        <v>0</v>
      </c>
      <c r="M72" s="11" t="s">
        <v>55</v>
      </c>
      <c r="N72" s="15">
        <v>88.855421686746979</v>
      </c>
      <c r="P72" s="29" t="s">
        <v>164</v>
      </c>
      <c r="Q72" s="79">
        <v>0.59808612440191389</v>
      </c>
      <c r="S72" s="8" t="s">
        <v>60</v>
      </c>
      <c r="T72" s="15">
        <v>90.909090909090907</v>
      </c>
      <c r="U72" s="101"/>
      <c r="V72" s="21" t="s">
        <v>205</v>
      </c>
      <c r="W72" s="15">
        <v>100</v>
      </c>
      <c r="Y72" s="11" t="s">
        <v>153</v>
      </c>
      <c r="Z72" s="15">
        <v>89.6</v>
      </c>
      <c r="AC72" s="109" t="s">
        <v>21</v>
      </c>
      <c r="AD72" s="123">
        <v>91.4</v>
      </c>
      <c r="AF72" s="149" t="s">
        <v>376</v>
      </c>
      <c r="AG72" s="137">
        <v>92.6</v>
      </c>
      <c r="AI72" s="110" t="s">
        <v>232</v>
      </c>
      <c r="AJ72" s="137" t="s">
        <v>371</v>
      </c>
      <c r="AL72" s="109" t="s">
        <v>314</v>
      </c>
      <c r="AM72" s="146" t="s">
        <v>371</v>
      </c>
      <c r="AO72" s="109" t="s">
        <v>218</v>
      </c>
      <c r="AP72" s="146">
        <v>90.1</v>
      </c>
      <c r="AS72" s="149" t="s">
        <v>144</v>
      </c>
      <c r="AT72" s="137">
        <v>91.1</v>
      </c>
      <c r="AX72" s="149" t="s">
        <v>20</v>
      </c>
      <c r="AY72" s="191">
        <v>92.6</v>
      </c>
      <c r="BA72" s="149" t="s">
        <v>43</v>
      </c>
      <c r="BB72" s="207" t="s">
        <v>371</v>
      </c>
      <c r="BD72" s="149" t="s">
        <v>111</v>
      </c>
      <c r="BE72" s="191">
        <v>91.7</v>
      </c>
      <c r="BG72" s="149" t="s">
        <v>114</v>
      </c>
      <c r="BH72" s="209">
        <v>91.6</v>
      </c>
      <c r="BJ72" s="149" t="s">
        <v>21</v>
      </c>
      <c r="BK72" s="233">
        <v>92.9</v>
      </c>
      <c r="BM72" s="149" t="s">
        <v>184</v>
      </c>
      <c r="BN72" s="239" t="s">
        <v>371</v>
      </c>
      <c r="BP72" s="149" t="s">
        <v>65</v>
      </c>
      <c r="BQ72" s="233">
        <v>93.9</v>
      </c>
      <c r="BS72" s="149" t="s">
        <v>340</v>
      </c>
      <c r="BT72" s="233" t="s">
        <v>371</v>
      </c>
      <c r="BV72" s="29" t="s">
        <v>378</v>
      </c>
      <c r="BW72" s="263">
        <v>0</v>
      </c>
      <c r="BY72" s="29" t="s">
        <v>198</v>
      </c>
      <c r="BZ72" s="263" t="s">
        <v>371</v>
      </c>
      <c r="CB72" s="149" t="s">
        <v>95</v>
      </c>
      <c r="CC72" s="209">
        <v>92.4</v>
      </c>
      <c r="CE72" s="29" t="s">
        <v>261</v>
      </c>
      <c r="CF72" s="281">
        <v>0.51513200257566005</v>
      </c>
      <c r="CI72" s="109" t="s">
        <v>223</v>
      </c>
      <c r="CJ72" s="295">
        <v>95.2</v>
      </c>
      <c r="CL72" s="109" t="s">
        <v>340</v>
      </c>
      <c r="CM72" s="303" t="s">
        <v>371</v>
      </c>
      <c r="CO72" s="109" t="s">
        <v>319</v>
      </c>
      <c r="CP72" s="191">
        <v>93.9</v>
      </c>
      <c r="CS72" s="149" t="s">
        <v>176</v>
      </c>
      <c r="CT72" s="331">
        <v>95.7</v>
      </c>
      <c r="CW72" s="109" t="s">
        <v>29</v>
      </c>
      <c r="CX72" s="331" t="s">
        <v>371</v>
      </c>
      <c r="DB72" s="253" t="s">
        <v>161</v>
      </c>
      <c r="DC72" s="263">
        <v>0</v>
      </c>
      <c r="DI72" s="253" t="s">
        <v>46</v>
      </c>
      <c r="DJ72" s="263" t="s">
        <v>371</v>
      </c>
      <c r="DP72" s="149" t="s">
        <v>219</v>
      </c>
      <c r="DQ72" s="331">
        <v>94.5</v>
      </c>
      <c r="DV72" s="253" t="s">
        <v>160</v>
      </c>
      <c r="DW72" s="281">
        <v>0.4784688995215311</v>
      </c>
      <c r="EA72" s="346" t="s">
        <v>178</v>
      </c>
      <c r="EB72" s="353">
        <v>96.1</v>
      </c>
      <c r="EE72" s="355" t="s">
        <v>95</v>
      </c>
      <c r="EF72" s="358" t="s">
        <v>371</v>
      </c>
      <c r="EI72" s="346" t="s">
        <v>112</v>
      </c>
      <c r="EJ72" s="362">
        <v>0</v>
      </c>
      <c r="EM72" s="250" t="s">
        <v>150</v>
      </c>
      <c r="EN72" s="364" t="s">
        <v>371</v>
      </c>
      <c r="EQ72" s="346" t="s">
        <v>173</v>
      </c>
      <c r="ER72" s="303">
        <v>94.8</v>
      </c>
      <c r="EU72" s="346" t="s">
        <v>61</v>
      </c>
      <c r="EV72" s="378">
        <v>0.48712595685455817</v>
      </c>
      <c r="FA72" s="346" t="s">
        <v>64</v>
      </c>
      <c r="FB72" s="383">
        <v>96.15384615384616</v>
      </c>
      <c r="FD72" s="355" t="s">
        <v>184</v>
      </c>
      <c r="FE72" s="390" t="s">
        <v>371</v>
      </c>
      <c r="FG72" s="346" t="s">
        <v>68</v>
      </c>
      <c r="FH72" s="381">
        <v>95</v>
      </c>
      <c r="FK72" s="346" t="s">
        <v>141</v>
      </c>
      <c r="FL72" s="410">
        <v>96.7</v>
      </c>
      <c r="FN72" s="355" t="s">
        <v>340</v>
      </c>
      <c r="FO72" s="418" t="s">
        <v>371</v>
      </c>
      <c r="FQ72" s="355" t="s">
        <v>52</v>
      </c>
      <c r="FR72" s="421">
        <v>0</v>
      </c>
      <c r="FT72" s="361" t="s">
        <v>184</v>
      </c>
      <c r="FU72" s="425" t="s">
        <v>371</v>
      </c>
      <c r="FW72" s="346" t="s">
        <v>180</v>
      </c>
      <c r="FX72" s="410">
        <v>95.4</v>
      </c>
      <c r="FZ72" s="346" t="s">
        <v>145</v>
      </c>
      <c r="GA72" s="437">
        <v>0.5</v>
      </c>
      <c r="GD72" s="462" t="s">
        <v>51</v>
      </c>
      <c r="GE72" s="448">
        <v>97.3</v>
      </c>
      <c r="GG72" s="462" t="s">
        <v>367</v>
      </c>
      <c r="GH72" s="479">
        <v>93.75</v>
      </c>
      <c r="GJ72" s="346" t="s">
        <v>162</v>
      </c>
      <c r="GK72" s="421">
        <v>0</v>
      </c>
      <c r="GM72" s="346" t="s">
        <v>43</v>
      </c>
      <c r="GN72" s="484" t="s">
        <v>371</v>
      </c>
      <c r="GP72" s="462" t="s">
        <v>173</v>
      </c>
      <c r="GQ72" s="503">
        <v>95.7</v>
      </c>
      <c r="GS72" s="346" t="s">
        <v>265</v>
      </c>
      <c r="GT72" s="508">
        <v>0.94562647754137119</v>
      </c>
      <c r="GV72" s="462" t="s">
        <v>319</v>
      </c>
      <c r="GW72" s="479">
        <v>96.9</v>
      </c>
      <c r="GY72" s="462" t="s">
        <v>369</v>
      </c>
      <c r="GZ72" s="526">
        <v>91.666666666666657</v>
      </c>
      <c r="HB72" s="535" t="s">
        <v>73</v>
      </c>
      <c r="HC72" s="383">
        <v>95.5</v>
      </c>
      <c r="HG72" s="462" t="s">
        <v>121</v>
      </c>
      <c r="HH72" s="383">
        <v>96.9</v>
      </c>
      <c r="HJ72" s="462" t="s">
        <v>354</v>
      </c>
      <c r="HK72" s="383">
        <v>92</v>
      </c>
      <c r="HM72" s="346" t="s">
        <v>169</v>
      </c>
      <c r="HN72" s="421">
        <v>0</v>
      </c>
      <c r="HP72" s="346" t="s">
        <v>184</v>
      </c>
      <c r="HQ72" s="486" t="s">
        <v>371</v>
      </c>
      <c r="HS72" s="535" t="s">
        <v>293</v>
      </c>
      <c r="HT72" s="383">
        <v>95.4</v>
      </c>
      <c r="HV72" s="346" t="s">
        <v>270</v>
      </c>
      <c r="HW72" s="508">
        <v>0.5</v>
      </c>
      <c r="HY72" s="346" t="s">
        <v>188</v>
      </c>
      <c r="HZ72" s="421">
        <v>0</v>
      </c>
      <c r="IB72" s="566" t="s">
        <v>150</v>
      </c>
      <c r="IC72" s="486" t="s">
        <v>371</v>
      </c>
      <c r="IE72" s="346" t="s">
        <v>323</v>
      </c>
      <c r="IF72" s="508">
        <v>0.4</v>
      </c>
      <c r="IH72" s="576" t="s">
        <v>320</v>
      </c>
      <c r="II72" s="610">
        <v>97.5</v>
      </c>
      <c r="IK72" s="576" t="s">
        <v>350</v>
      </c>
      <c r="IL72" s="596">
        <v>81.5</v>
      </c>
      <c r="IN72" s="621" t="s">
        <v>290</v>
      </c>
      <c r="IO72" s="635">
        <v>0</v>
      </c>
      <c r="IQ72" s="621" t="s">
        <v>107</v>
      </c>
      <c r="IR72" s="635" t="s">
        <v>371</v>
      </c>
      <c r="IT72" s="621" t="s">
        <v>323</v>
      </c>
      <c r="IU72" s="652">
        <v>95.3</v>
      </c>
      <c r="IW72" s="621" t="s">
        <v>52</v>
      </c>
      <c r="IX72" s="635">
        <v>0.4</v>
      </c>
      <c r="IZ72" s="576" t="s">
        <v>149</v>
      </c>
      <c r="JA72" s="610">
        <v>98</v>
      </c>
      <c r="JC72" s="664" t="s">
        <v>104</v>
      </c>
      <c r="JD72" s="596">
        <v>90</v>
      </c>
      <c r="JF72" s="621" t="s">
        <v>194</v>
      </c>
      <c r="JG72" s="596">
        <v>0</v>
      </c>
      <c r="JI72" s="621" t="s">
        <v>99</v>
      </c>
      <c r="JJ72" s="596" t="s">
        <v>371</v>
      </c>
      <c r="JL72" s="621" t="s">
        <v>277</v>
      </c>
      <c r="JM72" s="596">
        <v>95.3</v>
      </c>
      <c r="JO72" s="621" t="s">
        <v>225</v>
      </c>
      <c r="JP72" s="596">
        <v>0.4</v>
      </c>
      <c r="JR72" s="576" t="s">
        <v>382</v>
      </c>
      <c r="JS72" s="610">
        <v>97.6</v>
      </c>
      <c r="JU72" s="664" t="s">
        <v>742</v>
      </c>
      <c r="JV72" s="610">
        <v>92.6</v>
      </c>
      <c r="JX72" s="621" t="s">
        <v>127</v>
      </c>
      <c r="JY72" s="596">
        <v>0</v>
      </c>
      <c r="KA72" s="621" t="s">
        <v>141</v>
      </c>
      <c r="KB72" s="596">
        <v>0</v>
      </c>
      <c r="KD72" s="621" t="s">
        <v>63</v>
      </c>
      <c r="KE72" s="596">
        <v>94.9</v>
      </c>
      <c r="KG72" s="621" t="s">
        <v>78</v>
      </c>
      <c r="KH72" s="596">
        <v>0.4</v>
      </c>
      <c r="KJ72" s="576" t="s">
        <v>340</v>
      </c>
      <c r="KK72" s="610">
        <v>97.8</v>
      </c>
      <c r="KM72" s="664" t="s">
        <v>244</v>
      </c>
      <c r="KN72" s="610">
        <v>92.3</v>
      </c>
      <c r="KP72" s="621" t="s">
        <v>211</v>
      </c>
      <c r="KQ72" s="596">
        <v>0</v>
      </c>
      <c r="KS72" s="621" t="s">
        <v>215</v>
      </c>
      <c r="KT72" s="596">
        <v>0</v>
      </c>
      <c r="KV72" s="621" t="s">
        <v>166</v>
      </c>
      <c r="KW72" s="596">
        <v>95.1</v>
      </c>
      <c r="KY72" s="621" t="s">
        <v>17</v>
      </c>
      <c r="KZ72" s="596">
        <v>0.4</v>
      </c>
      <c r="LB72" s="576" t="s">
        <v>79</v>
      </c>
      <c r="LC72" s="610">
        <v>97.8</v>
      </c>
      <c r="LE72" s="664" t="s">
        <v>346</v>
      </c>
      <c r="LF72" s="610">
        <v>89.8</v>
      </c>
      <c r="LH72" s="621" t="s">
        <v>227</v>
      </c>
      <c r="LI72" s="596">
        <v>95.2</v>
      </c>
    </row>
    <row r="73" spans="1:321" ht="81.599999999999994" x14ac:dyDescent="0.3">
      <c r="A73" s="8" t="s">
        <v>67</v>
      </c>
      <c r="B73" s="15">
        <v>90.140845070422543</v>
      </c>
      <c r="D73" s="20" t="s">
        <v>113</v>
      </c>
      <c r="E73" s="15">
        <v>100</v>
      </c>
      <c r="G73" s="29" t="s">
        <v>300</v>
      </c>
      <c r="H73" s="32">
        <v>0</v>
      </c>
      <c r="J73" s="37" t="s">
        <v>96</v>
      </c>
      <c r="K73" s="42">
        <v>0</v>
      </c>
      <c r="M73" s="11" t="s">
        <v>249</v>
      </c>
      <c r="N73" s="15">
        <v>88.587570621468927</v>
      </c>
      <c r="P73" s="29" t="s">
        <v>84</v>
      </c>
      <c r="Q73" s="79">
        <v>0.60362173038229372</v>
      </c>
      <c r="S73" s="8" t="s">
        <v>55</v>
      </c>
      <c r="T73" s="15">
        <v>90.909090909090907</v>
      </c>
      <c r="U73" s="101"/>
      <c r="V73" s="20" t="s">
        <v>8</v>
      </c>
      <c r="W73" s="15">
        <v>100</v>
      </c>
      <c r="Y73" s="11" t="s">
        <v>144</v>
      </c>
      <c r="Z73" s="15">
        <v>89.6</v>
      </c>
      <c r="AC73" s="109" t="s">
        <v>64</v>
      </c>
      <c r="AD73" s="123">
        <v>91.4</v>
      </c>
      <c r="AF73" s="149" t="s">
        <v>141</v>
      </c>
      <c r="AG73" s="137">
        <v>92.2</v>
      </c>
      <c r="AI73" s="109" t="s">
        <v>183</v>
      </c>
      <c r="AJ73" s="137">
        <v>100</v>
      </c>
      <c r="AL73" s="109" t="s">
        <v>158</v>
      </c>
      <c r="AM73" s="146" t="s">
        <v>371</v>
      </c>
      <c r="AO73" s="109" t="s">
        <v>116</v>
      </c>
      <c r="AP73" s="146">
        <v>89.9</v>
      </c>
      <c r="AS73" s="149" t="s">
        <v>236</v>
      </c>
      <c r="AT73" s="137">
        <v>90.8</v>
      </c>
      <c r="AX73" s="149" t="s">
        <v>97</v>
      </c>
      <c r="AY73" s="191">
        <v>92.5</v>
      </c>
      <c r="BA73" s="149" t="s">
        <v>314</v>
      </c>
      <c r="BB73" s="207" t="s">
        <v>371</v>
      </c>
      <c r="BD73" s="149" t="s">
        <v>118</v>
      </c>
      <c r="BE73" s="191">
        <v>91.4</v>
      </c>
      <c r="BG73" s="149" t="s">
        <v>265</v>
      </c>
      <c r="BH73" s="209">
        <v>91.5</v>
      </c>
      <c r="BJ73" s="149" t="s">
        <v>59</v>
      </c>
      <c r="BK73" s="233">
        <v>92.9</v>
      </c>
      <c r="BM73" s="149" t="s">
        <v>43</v>
      </c>
      <c r="BN73" s="239" t="s">
        <v>371</v>
      </c>
      <c r="BP73" s="149" t="s">
        <v>253</v>
      </c>
      <c r="BQ73" s="233">
        <v>93.8</v>
      </c>
      <c r="BS73" s="149" t="s">
        <v>160</v>
      </c>
      <c r="BT73" s="239" t="s">
        <v>371</v>
      </c>
      <c r="BV73" s="29" t="s">
        <v>65</v>
      </c>
      <c r="BW73" s="263">
        <v>0</v>
      </c>
      <c r="BY73" s="29" t="s">
        <v>232</v>
      </c>
      <c r="BZ73" s="263" t="s">
        <v>371</v>
      </c>
      <c r="CB73" s="149" t="s">
        <v>114</v>
      </c>
      <c r="CC73" s="209">
        <v>92.3</v>
      </c>
      <c r="CE73" s="29" t="s">
        <v>131</v>
      </c>
      <c r="CF73" s="281">
        <v>0.51873198847262247</v>
      </c>
      <c r="CI73" s="109" t="s">
        <v>150</v>
      </c>
      <c r="CJ73" s="295">
        <v>95.2</v>
      </c>
      <c r="CL73" s="109" t="s">
        <v>160</v>
      </c>
      <c r="CM73" s="303" t="s">
        <v>371</v>
      </c>
      <c r="CO73" s="109" t="s">
        <v>207</v>
      </c>
      <c r="CP73" s="191">
        <v>93.9</v>
      </c>
      <c r="CS73" s="149" t="s">
        <v>90</v>
      </c>
      <c r="CT73" s="331">
        <v>95.5</v>
      </c>
      <c r="CW73" s="109" t="s">
        <v>98</v>
      </c>
      <c r="CX73" s="331" t="s">
        <v>371</v>
      </c>
      <c r="DB73" s="253" t="s">
        <v>136</v>
      </c>
      <c r="DC73" s="263">
        <v>0</v>
      </c>
      <c r="DI73" s="253" t="s">
        <v>297</v>
      </c>
      <c r="DJ73" s="263" t="s">
        <v>371</v>
      </c>
      <c r="DP73" s="149" t="s">
        <v>234</v>
      </c>
      <c r="DQ73" s="331">
        <v>94.4</v>
      </c>
      <c r="DV73" s="253" t="s">
        <v>11</v>
      </c>
      <c r="DW73" s="281">
        <v>0.48569886670264434</v>
      </c>
      <c r="EA73" s="346" t="s">
        <v>69</v>
      </c>
      <c r="EB73" s="353">
        <v>95.9</v>
      </c>
      <c r="EE73" s="355" t="s">
        <v>110</v>
      </c>
      <c r="EF73" s="358" t="s">
        <v>371</v>
      </c>
      <c r="EI73" s="346" t="s">
        <v>41</v>
      </c>
      <c r="EJ73" s="362">
        <v>0</v>
      </c>
      <c r="EM73" s="250" t="s">
        <v>184</v>
      </c>
      <c r="EN73" s="364" t="s">
        <v>371</v>
      </c>
      <c r="EQ73" s="346" t="s">
        <v>13</v>
      </c>
      <c r="ER73" s="303">
        <v>94.8</v>
      </c>
      <c r="EU73" s="346" t="s">
        <v>251</v>
      </c>
      <c r="EV73" s="378">
        <v>0.49751243781094528</v>
      </c>
      <c r="FA73" s="346" t="s">
        <v>122</v>
      </c>
      <c r="FB73" s="383">
        <v>96.226415094339629</v>
      </c>
      <c r="FD73" s="355" t="s">
        <v>43</v>
      </c>
      <c r="FE73" s="390" t="s">
        <v>371</v>
      </c>
      <c r="FG73" s="346" t="s">
        <v>207</v>
      </c>
      <c r="FH73" s="381">
        <v>95</v>
      </c>
      <c r="FK73" s="346" t="s">
        <v>173</v>
      </c>
      <c r="FL73" s="410">
        <v>96.7</v>
      </c>
      <c r="FN73" s="355" t="s">
        <v>150</v>
      </c>
      <c r="FO73" s="418" t="s">
        <v>371</v>
      </c>
      <c r="FQ73" s="355" t="s">
        <v>41</v>
      </c>
      <c r="FR73" s="421">
        <v>0</v>
      </c>
      <c r="FT73" s="361" t="s">
        <v>43</v>
      </c>
      <c r="FU73" s="425" t="s">
        <v>371</v>
      </c>
      <c r="FW73" s="346" t="s">
        <v>207</v>
      </c>
      <c r="FX73" s="410">
        <v>95.4</v>
      </c>
      <c r="FZ73" s="346" t="s">
        <v>39</v>
      </c>
      <c r="GA73" s="437">
        <v>0.5</v>
      </c>
      <c r="GD73" s="462" t="s">
        <v>180</v>
      </c>
      <c r="GE73" s="448">
        <v>97.3</v>
      </c>
      <c r="GG73" s="462" t="s">
        <v>218</v>
      </c>
      <c r="GH73" s="479">
        <v>92.307692307692307</v>
      </c>
      <c r="GJ73" s="346" t="s">
        <v>52</v>
      </c>
      <c r="GK73" s="421">
        <v>0</v>
      </c>
      <c r="GM73" s="346" t="s">
        <v>314</v>
      </c>
      <c r="GN73" s="484" t="s">
        <v>371</v>
      </c>
      <c r="GP73" s="462" t="s">
        <v>180</v>
      </c>
      <c r="GQ73" s="503">
        <v>95.6</v>
      </c>
      <c r="GS73" s="346" t="s">
        <v>35</v>
      </c>
      <c r="GT73" s="508">
        <v>0.5695948656237465</v>
      </c>
      <c r="GV73" s="462" t="s">
        <v>109</v>
      </c>
      <c r="GW73" s="479">
        <v>96.8</v>
      </c>
      <c r="GY73" s="462" t="s">
        <v>33</v>
      </c>
      <c r="GZ73" s="526">
        <v>91.428571428571431</v>
      </c>
      <c r="HB73" s="535" t="s">
        <v>275</v>
      </c>
      <c r="HC73" s="383">
        <v>95.5</v>
      </c>
      <c r="HG73" s="462" t="s">
        <v>154</v>
      </c>
      <c r="HH73" s="383">
        <v>96.8</v>
      </c>
      <c r="HJ73" s="462" t="s">
        <v>341</v>
      </c>
      <c r="HK73" s="383">
        <v>91.9</v>
      </c>
      <c r="HM73" s="346" t="s">
        <v>27</v>
      </c>
      <c r="HN73" s="421">
        <v>0</v>
      </c>
      <c r="HP73" s="346" t="s">
        <v>43</v>
      </c>
      <c r="HQ73" s="486" t="s">
        <v>371</v>
      </c>
      <c r="HS73" s="535" t="s">
        <v>153</v>
      </c>
      <c r="HT73" s="383">
        <v>95.4</v>
      </c>
      <c r="HV73" s="346" t="s">
        <v>66</v>
      </c>
      <c r="HW73" s="508">
        <v>0.6</v>
      </c>
      <c r="HY73" s="346" t="s">
        <v>176</v>
      </c>
      <c r="HZ73" s="421">
        <v>0</v>
      </c>
      <c r="IB73" s="566" t="s">
        <v>184</v>
      </c>
      <c r="IC73" s="486" t="s">
        <v>371</v>
      </c>
      <c r="IE73" s="346" t="s">
        <v>116</v>
      </c>
      <c r="IF73" s="508">
        <v>0.4</v>
      </c>
      <c r="IH73" s="576" t="s">
        <v>236</v>
      </c>
      <c r="II73" s="610">
        <v>97.5</v>
      </c>
      <c r="IK73" s="576" t="s">
        <v>115</v>
      </c>
      <c r="IL73" s="596">
        <v>80</v>
      </c>
      <c r="IN73" s="621" t="s">
        <v>190</v>
      </c>
      <c r="IO73" s="635">
        <v>0</v>
      </c>
      <c r="IQ73" s="621" t="s">
        <v>256</v>
      </c>
      <c r="IR73" s="635" t="s">
        <v>371</v>
      </c>
      <c r="IT73" s="621" t="s">
        <v>20</v>
      </c>
      <c r="IU73" s="652">
        <v>95.3</v>
      </c>
      <c r="IW73" s="621" t="s">
        <v>65</v>
      </c>
      <c r="IX73" s="635">
        <v>0.4</v>
      </c>
      <c r="IZ73" s="576" t="s">
        <v>272</v>
      </c>
      <c r="JA73" s="610">
        <v>98</v>
      </c>
      <c r="JC73" s="664" t="s">
        <v>433</v>
      </c>
      <c r="JD73" s="596">
        <v>90</v>
      </c>
      <c r="JF73" s="621" t="s">
        <v>261</v>
      </c>
      <c r="JG73" s="596">
        <v>0</v>
      </c>
      <c r="JI73" s="621" t="s">
        <v>168</v>
      </c>
      <c r="JJ73" s="596" t="s">
        <v>371</v>
      </c>
      <c r="JL73" s="621" t="s">
        <v>75</v>
      </c>
      <c r="JM73" s="596">
        <v>95.2</v>
      </c>
      <c r="JO73" s="621" t="s">
        <v>131</v>
      </c>
      <c r="JP73" s="596">
        <v>0.4</v>
      </c>
      <c r="JR73" s="576" t="s">
        <v>272</v>
      </c>
      <c r="JS73" s="610">
        <v>97.6</v>
      </c>
      <c r="JU73" s="664" t="s">
        <v>348</v>
      </c>
      <c r="JV73" s="610">
        <v>92.1</v>
      </c>
      <c r="JX73" s="621" t="s">
        <v>77</v>
      </c>
      <c r="JY73" s="596">
        <v>0</v>
      </c>
      <c r="KA73" s="621" t="s">
        <v>41</v>
      </c>
      <c r="KB73" s="596">
        <v>0</v>
      </c>
      <c r="KD73" s="621" t="s">
        <v>48</v>
      </c>
      <c r="KE73" s="596">
        <v>94.8</v>
      </c>
      <c r="KG73" s="621" t="s">
        <v>123</v>
      </c>
      <c r="KH73" s="596">
        <v>0.4</v>
      </c>
      <c r="KJ73" s="576" t="s">
        <v>382</v>
      </c>
      <c r="KK73" s="610">
        <v>97.7</v>
      </c>
      <c r="KM73" s="664" t="s">
        <v>346</v>
      </c>
      <c r="KN73" s="610">
        <v>92.2</v>
      </c>
      <c r="KP73" s="622" t="s">
        <v>652</v>
      </c>
      <c r="KQ73" s="598">
        <v>0</v>
      </c>
      <c r="KS73" s="621" t="s">
        <v>256</v>
      </c>
      <c r="KT73" s="596">
        <v>0</v>
      </c>
      <c r="KV73" s="621" t="s">
        <v>93</v>
      </c>
      <c r="KW73" s="596">
        <v>94.9</v>
      </c>
      <c r="KY73" s="621" t="s">
        <v>433</v>
      </c>
      <c r="KZ73" s="596">
        <v>0.4</v>
      </c>
      <c r="LB73" s="576" t="s">
        <v>340</v>
      </c>
      <c r="LC73" s="610">
        <v>97.7</v>
      </c>
      <c r="LE73" s="664" t="s">
        <v>116</v>
      </c>
      <c r="LF73" s="610">
        <v>89.5</v>
      </c>
      <c r="LH73" s="621" t="s">
        <v>316</v>
      </c>
      <c r="LI73" s="596">
        <v>95.2</v>
      </c>
    </row>
    <row r="74" spans="1:321" ht="28.8" x14ac:dyDescent="0.3">
      <c r="A74" s="8" t="s">
        <v>68</v>
      </c>
      <c r="B74" s="15">
        <v>89.87341772151899</v>
      </c>
      <c r="D74" s="20" t="s">
        <v>46</v>
      </c>
      <c r="E74" s="15">
        <v>100</v>
      </c>
      <c r="G74" s="29" t="s">
        <v>50</v>
      </c>
      <c r="H74" s="32">
        <v>0</v>
      </c>
      <c r="J74" s="37" t="s">
        <v>240</v>
      </c>
      <c r="K74" s="42">
        <v>0</v>
      </c>
      <c r="M74" s="11" t="s">
        <v>39</v>
      </c>
      <c r="N74" s="15">
        <v>88.528025144054482</v>
      </c>
      <c r="P74" s="29" t="s">
        <v>145</v>
      </c>
      <c r="Q74" s="79">
        <v>0.60521415270018619</v>
      </c>
      <c r="S74" s="8" t="s">
        <v>66</v>
      </c>
      <c r="T74" s="15">
        <v>90.909090909090907</v>
      </c>
      <c r="U74" s="101"/>
      <c r="V74" s="21" t="s">
        <v>218</v>
      </c>
      <c r="W74" s="15">
        <v>100</v>
      </c>
      <c r="Y74" s="11" t="s">
        <v>93</v>
      </c>
      <c r="Z74" s="15">
        <v>89.5</v>
      </c>
      <c r="AC74" s="109" t="s">
        <v>79</v>
      </c>
      <c r="AD74" s="123">
        <v>91.3</v>
      </c>
      <c r="AF74" s="149" t="s">
        <v>71</v>
      </c>
      <c r="AG74" s="137">
        <v>92.1</v>
      </c>
      <c r="AI74" s="109" t="s">
        <v>205</v>
      </c>
      <c r="AJ74" s="137">
        <v>100</v>
      </c>
      <c r="AL74" s="109" t="s">
        <v>179</v>
      </c>
      <c r="AM74" s="146" t="s">
        <v>371</v>
      </c>
      <c r="AO74" s="109" t="s">
        <v>144</v>
      </c>
      <c r="AP74" s="146">
        <v>89.7</v>
      </c>
      <c r="AS74" s="149" t="s">
        <v>118</v>
      </c>
      <c r="AT74" s="137">
        <v>90.8</v>
      </c>
      <c r="AX74" s="149" t="s">
        <v>32</v>
      </c>
      <c r="AY74" s="191">
        <v>92.4</v>
      </c>
      <c r="BA74" s="149" t="s">
        <v>158</v>
      </c>
      <c r="BB74" s="207" t="s">
        <v>371</v>
      </c>
      <c r="BD74" s="149" t="s">
        <v>144</v>
      </c>
      <c r="BE74" s="191">
        <v>91.4</v>
      </c>
      <c r="BG74" s="149" t="s">
        <v>12</v>
      </c>
      <c r="BH74" s="209">
        <v>91.5</v>
      </c>
      <c r="BJ74" s="149" t="s">
        <v>47</v>
      </c>
      <c r="BK74" s="233">
        <v>92.7</v>
      </c>
      <c r="BM74" s="149" t="s">
        <v>314</v>
      </c>
      <c r="BN74" s="239" t="s">
        <v>371</v>
      </c>
      <c r="BP74" s="149" t="s">
        <v>60</v>
      </c>
      <c r="BQ74" s="233">
        <v>93.8</v>
      </c>
      <c r="BS74" s="149" t="s">
        <v>150</v>
      </c>
      <c r="BT74" s="233" t="s">
        <v>371</v>
      </c>
      <c r="BV74" s="29" t="s">
        <v>84</v>
      </c>
      <c r="BW74" s="263">
        <v>0</v>
      </c>
      <c r="BY74" s="29" t="s">
        <v>20</v>
      </c>
      <c r="BZ74" s="263">
        <v>0</v>
      </c>
      <c r="CB74" s="149" t="s">
        <v>44</v>
      </c>
      <c r="CC74" s="209">
        <v>92.3</v>
      </c>
      <c r="CE74" s="29" t="s">
        <v>84</v>
      </c>
      <c r="CF74" s="281">
        <v>0.53128689492325853</v>
      </c>
      <c r="CI74" s="109" t="s">
        <v>16</v>
      </c>
      <c r="CJ74" s="295">
        <v>95.1</v>
      </c>
      <c r="CL74" s="109" t="s">
        <v>150</v>
      </c>
      <c r="CM74" s="303" t="s">
        <v>371</v>
      </c>
      <c r="CO74" s="109" t="s">
        <v>234</v>
      </c>
      <c r="CP74" s="191">
        <v>93.8</v>
      </c>
      <c r="CS74" s="149" t="s">
        <v>155</v>
      </c>
      <c r="CT74" s="331">
        <v>95.5</v>
      </c>
      <c r="CW74" s="109" t="s">
        <v>340</v>
      </c>
      <c r="CX74" s="331" t="s">
        <v>371</v>
      </c>
      <c r="DB74" s="253" t="s">
        <v>107</v>
      </c>
      <c r="DC74" s="263">
        <v>0</v>
      </c>
      <c r="DI74" s="253" t="s">
        <v>118</v>
      </c>
      <c r="DJ74" s="263" t="s">
        <v>371</v>
      </c>
      <c r="DP74" s="149" t="s">
        <v>20</v>
      </c>
      <c r="DQ74" s="331">
        <v>94.4</v>
      </c>
      <c r="DV74" s="253" t="s">
        <v>182</v>
      </c>
      <c r="DW74" s="281">
        <v>0.48955613577023499</v>
      </c>
      <c r="EA74" s="346" t="s">
        <v>156</v>
      </c>
      <c r="EB74" s="353">
        <v>95.8</v>
      </c>
      <c r="EE74" s="355" t="s">
        <v>29</v>
      </c>
      <c r="EF74" s="358" t="s">
        <v>371</v>
      </c>
      <c r="EI74" s="346" t="s">
        <v>203</v>
      </c>
      <c r="EJ74" s="362">
        <v>0</v>
      </c>
      <c r="EM74" s="250" t="s">
        <v>43</v>
      </c>
      <c r="EN74" s="364" t="s">
        <v>371</v>
      </c>
      <c r="EQ74" s="346" t="s">
        <v>109</v>
      </c>
      <c r="ER74" s="303">
        <v>94.8</v>
      </c>
      <c r="EU74" s="346" t="s">
        <v>26</v>
      </c>
      <c r="EV74" s="378">
        <v>0.5</v>
      </c>
      <c r="FA74" s="346" t="s">
        <v>244</v>
      </c>
      <c r="FB74" s="383">
        <v>96.168582375478934</v>
      </c>
      <c r="FD74" s="355" t="s">
        <v>314</v>
      </c>
      <c r="FE74" s="390" t="s">
        <v>371</v>
      </c>
      <c r="FG74" s="346" t="s">
        <v>173</v>
      </c>
      <c r="FH74" s="381">
        <v>94.9</v>
      </c>
      <c r="FK74" s="346" t="s">
        <v>200</v>
      </c>
      <c r="FL74" s="410">
        <v>96.5</v>
      </c>
      <c r="FN74" s="355" t="s">
        <v>184</v>
      </c>
      <c r="FO74" s="418" t="s">
        <v>371</v>
      </c>
      <c r="FQ74" s="355" t="s">
        <v>209</v>
      </c>
      <c r="FR74" s="421">
        <v>0</v>
      </c>
      <c r="FT74" s="361" t="s">
        <v>314</v>
      </c>
      <c r="FU74" s="425" t="s">
        <v>371</v>
      </c>
      <c r="FW74" s="346" t="s">
        <v>129</v>
      </c>
      <c r="FX74" s="410">
        <v>95.3</v>
      </c>
      <c r="FZ74" s="346" t="s">
        <v>44</v>
      </c>
      <c r="GA74" s="437">
        <v>0.5</v>
      </c>
      <c r="GD74" s="462" t="s">
        <v>43</v>
      </c>
      <c r="GE74" s="448">
        <v>97</v>
      </c>
      <c r="GG74" s="462" t="s">
        <v>358</v>
      </c>
      <c r="GH74" s="479">
        <v>92</v>
      </c>
      <c r="GJ74" s="346" t="s">
        <v>41</v>
      </c>
      <c r="GK74" s="421">
        <v>0</v>
      </c>
      <c r="GM74" s="346" t="s">
        <v>158</v>
      </c>
      <c r="GN74" s="484" t="s">
        <v>371</v>
      </c>
      <c r="GP74" s="462" t="s">
        <v>143</v>
      </c>
      <c r="GQ74" s="503">
        <v>95.5</v>
      </c>
      <c r="GS74" s="346" t="s">
        <v>80</v>
      </c>
      <c r="GT74" s="508">
        <v>0.65264684554024655</v>
      </c>
      <c r="GV74" s="462" t="s">
        <v>62</v>
      </c>
      <c r="GW74" s="479">
        <v>96.8</v>
      </c>
      <c r="GY74" s="462" t="s">
        <v>276</v>
      </c>
      <c r="GZ74" s="526">
        <v>90.909090909090907</v>
      </c>
      <c r="HB74" s="535" t="s">
        <v>244</v>
      </c>
      <c r="HC74" s="383">
        <v>95.4</v>
      </c>
      <c r="HG74" s="462" t="s">
        <v>86</v>
      </c>
      <c r="HH74" s="383">
        <v>96.8</v>
      </c>
      <c r="HJ74" s="462" t="s">
        <v>218</v>
      </c>
      <c r="HK74" s="383">
        <v>91.3</v>
      </c>
      <c r="HM74" s="346" t="s">
        <v>39</v>
      </c>
      <c r="HN74" s="421">
        <v>0</v>
      </c>
      <c r="HP74" s="346" t="s">
        <v>314</v>
      </c>
      <c r="HQ74" s="486" t="s">
        <v>371</v>
      </c>
      <c r="HS74" s="535" t="s">
        <v>186</v>
      </c>
      <c r="HT74" s="383">
        <v>95.3</v>
      </c>
      <c r="HV74" s="346" t="s">
        <v>165</v>
      </c>
      <c r="HW74" s="508">
        <v>0.5</v>
      </c>
      <c r="HY74" s="346" t="s">
        <v>103</v>
      </c>
      <c r="HZ74" s="421">
        <v>0</v>
      </c>
      <c r="IB74" s="566" t="s">
        <v>43</v>
      </c>
      <c r="IC74" s="486" t="s">
        <v>371</v>
      </c>
      <c r="IE74" s="346" t="s">
        <v>74</v>
      </c>
      <c r="IF74" s="508">
        <v>0.5</v>
      </c>
      <c r="IH74" s="576" t="s">
        <v>743</v>
      </c>
      <c r="II74" s="610">
        <v>97.4</v>
      </c>
      <c r="IK74" s="576" t="s">
        <v>276</v>
      </c>
      <c r="IL74" s="596">
        <v>80</v>
      </c>
      <c r="IN74" s="621" t="s">
        <v>239</v>
      </c>
      <c r="IO74" s="635">
        <v>0</v>
      </c>
      <c r="IQ74" s="621" t="s">
        <v>182</v>
      </c>
      <c r="IR74" s="635" t="s">
        <v>371</v>
      </c>
      <c r="IT74" s="621" t="s">
        <v>92</v>
      </c>
      <c r="IU74" s="652">
        <v>95.1</v>
      </c>
      <c r="IW74" s="621" t="s">
        <v>107</v>
      </c>
      <c r="IX74" s="635">
        <v>0.4</v>
      </c>
      <c r="IZ74" s="576" t="s">
        <v>40</v>
      </c>
      <c r="JA74" s="610">
        <v>97.8</v>
      </c>
      <c r="JC74" s="664" t="s">
        <v>347</v>
      </c>
      <c r="JD74" s="596">
        <v>89.5</v>
      </c>
      <c r="JF74" s="621" t="s">
        <v>211</v>
      </c>
      <c r="JG74" s="596">
        <v>0</v>
      </c>
      <c r="JI74" s="621" t="s">
        <v>95</v>
      </c>
      <c r="JJ74" s="596" t="s">
        <v>371</v>
      </c>
      <c r="JL74" s="621" t="s">
        <v>168</v>
      </c>
      <c r="JM74" s="596">
        <v>95.1</v>
      </c>
      <c r="JO74" s="621" t="s">
        <v>111</v>
      </c>
      <c r="JP74" s="596">
        <v>0.4</v>
      </c>
      <c r="JR74" s="576" t="s">
        <v>40</v>
      </c>
      <c r="JS74" s="610">
        <v>97.5</v>
      </c>
      <c r="JU74" s="664" t="s">
        <v>111</v>
      </c>
      <c r="JV74" s="610">
        <v>91.7</v>
      </c>
      <c r="JX74" s="621" t="s">
        <v>17</v>
      </c>
      <c r="JY74" s="596">
        <v>0</v>
      </c>
      <c r="KA74" s="621" t="s">
        <v>11</v>
      </c>
      <c r="KB74" s="596">
        <v>0</v>
      </c>
      <c r="KD74" s="621" t="s">
        <v>151</v>
      </c>
      <c r="KE74" s="596">
        <v>94.7</v>
      </c>
      <c r="KG74" s="621" t="s">
        <v>181</v>
      </c>
      <c r="KH74" s="596">
        <v>0.4</v>
      </c>
      <c r="KJ74" s="576" t="s">
        <v>155</v>
      </c>
      <c r="KK74" s="610">
        <v>97.6</v>
      </c>
      <c r="KM74" s="664" t="s">
        <v>276</v>
      </c>
      <c r="KN74" s="610">
        <v>91.7</v>
      </c>
      <c r="KP74" s="621" t="s">
        <v>339</v>
      </c>
      <c r="KQ74" s="596">
        <v>0</v>
      </c>
      <c r="KS74" s="621" t="s">
        <v>386</v>
      </c>
      <c r="KT74" s="596">
        <v>0</v>
      </c>
      <c r="KV74" s="621" t="s">
        <v>145</v>
      </c>
      <c r="KW74" s="596">
        <v>94.9</v>
      </c>
      <c r="KY74" s="621" t="s">
        <v>287</v>
      </c>
      <c r="KZ74" s="596">
        <v>0.4</v>
      </c>
      <c r="LB74" s="576" t="s">
        <v>293</v>
      </c>
      <c r="LC74" s="610">
        <v>97.6</v>
      </c>
      <c r="LE74" s="664" t="s">
        <v>347</v>
      </c>
      <c r="LF74" s="610">
        <v>89.5</v>
      </c>
      <c r="LH74" s="621" t="s">
        <v>23</v>
      </c>
      <c r="LI74" s="596">
        <v>95.2</v>
      </c>
    </row>
    <row r="75" spans="1:321" ht="81.599999999999994" x14ac:dyDescent="0.3">
      <c r="A75" s="8" t="s">
        <v>69</v>
      </c>
      <c r="B75" s="15">
        <v>89.743589743589752</v>
      </c>
      <c r="D75" s="21" t="s">
        <v>115</v>
      </c>
      <c r="E75" s="15">
        <v>100</v>
      </c>
      <c r="G75" s="29" t="s">
        <v>112</v>
      </c>
      <c r="H75" s="32">
        <v>0</v>
      </c>
      <c r="J75" s="37" t="s">
        <v>362</v>
      </c>
      <c r="K75" s="42">
        <v>0</v>
      </c>
      <c r="M75" s="11" t="s">
        <v>15</v>
      </c>
      <c r="N75" s="15">
        <v>88.466850828729278</v>
      </c>
      <c r="P75" s="29" t="s">
        <v>154</v>
      </c>
      <c r="Q75" s="79">
        <v>0.60572687224669608</v>
      </c>
      <c r="S75" s="8" t="s">
        <v>84</v>
      </c>
      <c r="T75" s="15">
        <v>90.909090909090907</v>
      </c>
      <c r="U75" s="101"/>
      <c r="V75" s="21" t="s">
        <v>35</v>
      </c>
      <c r="W75" s="15">
        <v>100</v>
      </c>
      <c r="Y75" s="11" t="s">
        <v>49</v>
      </c>
      <c r="Z75" s="15">
        <v>89.5</v>
      </c>
      <c r="AC75" s="109" t="s">
        <v>103</v>
      </c>
      <c r="AD75" s="123">
        <v>91.3</v>
      </c>
      <c r="AF75" s="149" t="s">
        <v>125</v>
      </c>
      <c r="AG75" s="137">
        <v>92</v>
      </c>
      <c r="AI75" s="109" t="s">
        <v>218</v>
      </c>
      <c r="AJ75" s="137">
        <v>100</v>
      </c>
      <c r="AL75" s="109" t="s">
        <v>198</v>
      </c>
      <c r="AM75" s="146" t="s">
        <v>371</v>
      </c>
      <c r="AO75" s="109" t="s">
        <v>21</v>
      </c>
      <c r="AP75" s="146">
        <v>89.7</v>
      </c>
      <c r="AS75" s="149" t="s">
        <v>119</v>
      </c>
      <c r="AT75" s="137">
        <v>90.5</v>
      </c>
      <c r="AX75" s="149" t="s">
        <v>67</v>
      </c>
      <c r="AY75" s="191">
        <v>92.4</v>
      </c>
      <c r="BA75" s="149" t="s">
        <v>179</v>
      </c>
      <c r="BB75" s="207" t="s">
        <v>371</v>
      </c>
      <c r="BD75" s="149" t="s">
        <v>76</v>
      </c>
      <c r="BE75" s="191">
        <v>91.4</v>
      </c>
      <c r="BG75" s="149" t="s">
        <v>73</v>
      </c>
      <c r="BH75" s="209">
        <v>91.4</v>
      </c>
      <c r="BJ75" s="149" t="s">
        <v>35</v>
      </c>
      <c r="BK75" s="233">
        <v>92.7</v>
      </c>
      <c r="BM75" s="149" t="s">
        <v>158</v>
      </c>
      <c r="BN75" s="233" t="s">
        <v>371</v>
      </c>
      <c r="BP75" s="149" t="s">
        <v>33</v>
      </c>
      <c r="BQ75" s="233">
        <v>93.8</v>
      </c>
      <c r="BS75" s="149" t="s">
        <v>184</v>
      </c>
      <c r="BT75" s="239" t="s">
        <v>371</v>
      </c>
      <c r="BV75" s="29" t="s">
        <v>50</v>
      </c>
      <c r="BW75" s="263">
        <v>0</v>
      </c>
      <c r="BY75" s="29" t="s">
        <v>81</v>
      </c>
      <c r="BZ75" s="263">
        <v>0</v>
      </c>
      <c r="CB75" s="149" t="s">
        <v>59</v>
      </c>
      <c r="CC75" s="209">
        <v>92.1</v>
      </c>
      <c r="CE75" s="29" t="s">
        <v>151</v>
      </c>
      <c r="CF75" s="281">
        <v>0.53404539385847793</v>
      </c>
      <c r="CI75" s="109" t="s">
        <v>102</v>
      </c>
      <c r="CJ75" s="295">
        <v>95.1</v>
      </c>
      <c r="CL75" s="109" t="s">
        <v>184</v>
      </c>
      <c r="CM75" s="303" t="s">
        <v>371</v>
      </c>
      <c r="CO75" s="109" t="s">
        <v>235</v>
      </c>
      <c r="CP75" s="191">
        <v>93.8</v>
      </c>
      <c r="CS75" s="149" t="s">
        <v>237</v>
      </c>
      <c r="CT75" s="331">
        <v>95.5</v>
      </c>
      <c r="CW75" s="109" t="s">
        <v>150</v>
      </c>
      <c r="CX75" s="331" t="s">
        <v>371</v>
      </c>
      <c r="DB75" s="253" t="s">
        <v>144</v>
      </c>
      <c r="DC75" s="263">
        <v>0</v>
      </c>
      <c r="DI75" s="253" t="s">
        <v>55</v>
      </c>
      <c r="DJ75" s="263" t="s">
        <v>371</v>
      </c>
      <c r="DP75" s="149" t="s">
        <v>200</v>
      </c>
      <c r="DQ75" s="331">
        <v>94.4</v>
      </c>
      <c r="DV75" s="253" t="s">
        <v>39</v>
      </c>
      <c r="DW75" s="281">
        <v>0.4923682914820286</v>
      </c>
      <c r="EA75" s="346" t="s">
        <v>376</v>
      </c>
      <c r="EB75" s="353">
        <v>95.7</v>
      </c>
      <c r="EE75" s="355" t="s">
        <v>98</v>
      </c>
      <c r="EF75" s="358" t="s">
        <v>371</v>
      </c>
      <c r="EI75" s="346" t="s">
        <v>155</v>
      </c>
      <c r="EJ75" s="362">
        <v>0</v>
      </c>
      <c r="EM75" s="250" t="s">
        <v>314</v>
      </c>
      <c r="EN75" s="364" t="s">
        <v>371</v>
      </c>
      <c r="EQ75" s="346" t="s">
        <v>234</v>
      </c>
      <c r="ER75" s="303">
        <v>94.7</v>
      </c>
      <c r="EU75" s="346" t="s">
        <v>325</v>
      </c>
      <c r="EV75" s="378">
        <v>0.5008347245409015</v>
      </c>
      <c r="FA75" s="346" t="s">
        <v>225</v>
      </c>
      <c r="FB75" s="383">
        <v>96.103896103896105</v>
      </c>
      <c r="FD75" s="355" t="s">
        <v>158</v>
      </c>
      <c r="FE75" s="390" t="s">
        <v>371</v>
      </c>
      <c r="FG75" s="346" t="s">
        <v>298</v>
      </c>
      <c r="FH75" s="381">
        <v>94.8</v>
      </c>
      <c r="FK75" s="346" t="s">
        <v>269</v>
      </c>
      <c r="FL75" s="410">
        <v>96.3</v>
      </c>
      <c r="FN75" s="355" t="s">
        <v>43</v>
      </c>
      <c r="FO75" s="418" t="s">
        <v>371</v>
      </c>
      <c r="FQ75" s="355" t="s">
        <v>315</v>
      </c>
      <c r="FR75" s="421">
        <v>0</v>
      </c>
      <c r="FT75" s="361" t="s">
        <v>158</v>
      </c>
      <c r="FU75" s="425" t="s">
        <v>371</v>
      </c>
      <c r="FW75" s="346" t="s">
        <v>318</v>
      </c>
      <c r="FX75" s="410">
        <v>95.2</v>
      </c>
      <c r="FZ75" s="346" t="s">
        <v>25</v>
      </c>
      <c r="GA75" s="437">
        <v>0.5</v>
      </c>
      <c r="GD75" s="462" t="s">
        <v>18</v>
      </c>
      <c r="GE75" s="448">
        <v>96.9</v>
      </c>
      <c r="GG75" s="462" t="s">
        <v>348</v>
      </c>
      <c r="GH75" s="479">
        <v>91.803278688524586</v>
      </c>
      <c r="GJ75" s="346" t="s">
        <v>209</v>
      </c>
      <c r="GK75" s="421">
        <v>0</v>
      </c>
      <c r="GM75" s="346" t="s">
        <v>179</v>
      </c>
      <c r="GN75" s="484" t="s">
        <v>371</v>
      </c>
      <c r="GP75" s="462" t="s">
        <v>18</v>
      </c>
      <c r="GQ75" s="503">
        <v>95.5</v>
      </c>
      <c r="GS75" s="346" t="s">
        <v>244</v>
      </c>
      <c r="GT75" s="508">
        <v>0.41734291676327384</v>
      </c>
      <c r="GV75" s="462" t="s">
        <v>173</v>
      </c>
      <c r="GW75" s="479">
        <v>96.7</v>
      </c>
      <c r="GY75" s="462" t="s">
        <v>284</v>
      </c>
      <c r="GZ75" s="526">
        <v>90.909090909090907</v>
      </c>
      <c r="HB75" s="535" t="s">
        <v>279</v>
      </c>
      <c r="HC75" s="383">
        <v>95.4</v>
      </c>
      <c r="HG75" s="462" t="s">
        <v>185</v>
      </c>
      <c r="HH75" s="383">
        <v>96.8</v>
      </c>
      <c r="HJ75" s="462" t="s">
        <v>365</v>
      </c>
      <c r="HK75" s="383">
        <v>91</v>
      </c>
      <c r="HM75" s="346" t="s">
        <v>34</v>
      </c>
      <c r="HN75" s="421">
        <v>0</v>
      </c>
      <c r="HP75" s="346" t="s">
        <v>158</v>
      </c>
      <c r="HQ75" s="486" t="s">
        <v>371</v>
      </c>
      <c r="HS75" s="535" t="s">
        <v>165</v>
      </c>
      <c r="HT75" s="383">
        <v>95.3</v>
      </c>
      <c r="HV75" s="346" t="s">
        <v>45</v>
      </c>
      <c r="HW75" s="508">
        <v>0.5</v>
      </c>
      <c r="HY75" s="346" t="s">
        <v>68</v>
      </c>
      <c r="HZ75" s="421">
        <v>0</v>
      </c>
      <c r="IB75" s="566" t="s">
        <v>314</v>
      </c>
      <c r="IC75" s="486" t="s">
        <v>371</v>
      </c>
      <c r="IE75" s="346" t="s">
        <v>119</v>
      </c>
      <c r="IF75" s="508">
        <v>0.5</v>
      </c>
      <c r="IH75" s="576" t="s">
        <v>272</v>
      </c>
      <c r="II75" s="610">
        <v>97.2</v>
      </c>
      <c r="IK75" s="576" t="s">
        <v>111</v>
      </c>
      <c r="IL75" s="596">
        <v>77.8</v>
      </c>
      <c r="IN75" s="621" t="s">
        <v>55</v>
      </c>
      <c r="IO75" s="635">
        <v>0</v>
      </c>
      <c r="IQ75" s="621" t="s">
        <v>168</v>
      </c>
      <c r="IR75" s="635" t="s">
        <v>371</v>
      </c>
      <c r="IT75" s="621" t="s">
        <v>290</v>
      </c>
      <c r="IU75" s="652">
        <v>95.1</v>
      </c>
      <c r="IW75" s="621" t="s">
        <v>19</v>
      </c>
      <c r="IX75" s="635">
        <v>0.4</v>
      </c>
      <c r="IZ75" s="576" t="s">
        <v>90</v>
      </c>
      <c r="JA75" s="610">
        <v>97.8</v>
      </c>
      <c r="JC75" s="664" t="s">
        <v>346</v>
      </c>
      <c r="JD75" s="596">
        <v>88.5</v>
      </c>
      <c r="JF75" s="622" t="s">
        <v>652</v>
      </c>
      <c r="JG75" s="598">
        <v>0</v>
      </c>
      <c r="JI75" s="621" t="s">
        <v>110</v>
      </c>
      <c r="JJ75" s="596" t="s">
        <v>371</v>
      </c>
      <c r="JL75" s="621" t="s">
        <v>228</v>
      </c>
      <c r="JM75" s="596">
        <v>95.1</v>
      </c>
      <c r="JO75" s="621" t="s">
        <v>239</v>
      </c>
      <c r="JP75" s="596">
        <v>0.4</v>
      </c>
      <c r="JR75" s="576" t="s">
        <v>62</v>
      </c>
      <c r="JS75" s="610">
        <v>97.2</v>
      </c>
      <c r="JU75" s="664" t="s">
        <v>276</v>
      </c>
      <c r="JV75" s="610">
        <v>91.7</v>
      </c>
      <c r="JX75" s="621" t="s">
        <v>109</v>
      </c>
      <c r="JY75" s="596">
        <v>0</v>
      </c>
      <c r="KA75" s="621" t="s">
        <v>228</v>
      </c>
      <c r="KB75" s="596">
        <v>0</v>
      </c>
      <c r="KD75" s="621" t="s">
        <v>253</v>
      </c>
      <c r="KE75" s="596">
        <v>94.6</v>
      </c>
      <c r="KG75" s="621" t="s">
        <v>100</v>
      </c>
      <c r="KH75" s="596">
        <v>0.4</v>
      </c>
      <c r="KJ75" s="576" t="s">
        <v>228</v>
      </c>
      <c r="KK75" s="610">
        <v>97.6</v>
      </c>
      <c r="KM75" s="664" t="s">
        <v>348</v>
      </c>
      <c r="KN75" s="610">
        <v>91.4</v>
      </c>
      <c r="KP75" s="621" t="s">
        <v>190</v>
      </c>
      <c r="KQ75" s="596">
        <v>0</v>
      </c>
      <c r="KS75" s="621" t="s">
        <v>307</v>
      </c>
      <c r="KT75" s="596">
        <v>0</v>
      </c>
      <c r="KV75" s="621" t="s">
        <v>277</v>
      </c>
      <c r="KW75" s="596">
        <v>94.8</v>
      </c>
      <c r="KY75" s="621" t="s">
        <v>432</v>
      </c>
      <c r="KZ75" s="596">
        <v>0.4</v>
      </c>
      <c r="LB75" s="576" t="s">
        <v>82</v>
      </c>
      <c r="LC75" s="610">
        <v>97.5</v>
      </c>
      <c r="LE75" s="664" t="s">
        <v>806</v>
      </c>
      <c r="LF75" s="610">
        <v>88.9</v>
      </c>
      <c r="LH75" s="621" t="s">
        <v>180</v>
      </c>
      <c r="LI75" s="596">
        <v>95.1</v>
      </c>
    </row>
    <row r="76" spans="1:321" ht="43.2" x14ac:dyDescent="0.3">
      <c r="A76" s="8" t="s">
        <v>340</v>
      </c>
      <c r="B76" s="15">
        <v>89.705882352941174</v>
      </c>
      <c r="D76" s="21" t="s">
        <v>17</v>
      </c>
      <c r="E76" s="15">
        <v>100</v>
      </c>
      <c r="G76" s="29" t="s">
        <v>256</v>
      </c>
      <c r="H76" s="32">
        <v>0</v>
      </c>
      <c r="J76" s="37" t="s">
        <v>8</v>
      </c>
      <c r="K76" s="42">
        <v>0</v>
      </c>
      <c r="M76" s="11" t="s">
        <v>129</v>
      </c>
      <c r="N76" s="15">
        <v>88.226181254841208</v>
      </c>
      <c r="P76" s="29" t="s">
        <v>49</v>
      </c>
      <c r="Q76" s="79">
        <v>0.60606060606060608</v>
      </c>
      <c r="S76" s="8" t="s">
        <v>67</v>
      </c>
      <c r="T76" s="15">
        <v>90.666666666666657</v>
      </c>
      <c r="U76" s="101"/>
      <c r="V76" s="20" t="s">
        <v>113</v>
      </c>
      <c r="W76" s="15">
        <v>100</v>
      </c>
      <c r="Y76" s="11" t="s">
        <v>45</v>
      </c>
      <c r="Z76" s="15">
        <v>89.5</v>
      </c>
      <c r="AC76" s="109" t="s">
        <v>99</v>
      </c>
      <c r="AD76" s="123">
        <v>91.2</v>
      </c>
      <c r="AF76" s="149" t="s">
        <v>80</v>
      </c>
      <c r="AG76" s="137">
        <v>92</v>
      </c>
      <c r="AI76" s="109" t="s">
        <v>35</v>
      </c>
      <c r="AJ76" s="137">
        <v>100</v>
      </c>
      <c r="AL76" s="109" t="s">
        <v>232</v>
      </c>
      <c r="AM76" s="146" t="s">
        <v>371</v>
      </c>
      <c r="AO76" s="109" t="s">
        <v>85</v>
      </c>
      <c r="AP76" s="146">
        <v>89.6</v>
      </c>
      <c r="AS76" s="149" t="s">
        <v>85</v>
      </c>
      <c r="AT76" s="137">
        <v>90.5</v>
      </c>
      <c r="AX76" s="149" t="s">
        <v>64</v>
      </c>
      <c r="AY76" s="191">
        <v>92.3</v>
      </c>
      <c r="BA76" s="149" t="s">
        <v>198</v>
      </c>
      <c r="BB76" s="207" t="s">
        <v>371</v>
      </c>
      <c r="BD76" s="149" t="s">
        <v>25</v>
      </c>
      <c r="BE76" s="191">
        <v>91.3</v>
      </c>
      <c r="BG76" s="149" t="s">
        <v>120</v>
      </c>
      <c r="BH76" s="209">
        <v>91.4</v>
      </c>
      <c r="BJ76" s="149" t="s">
        <v>150</v>
      </c>
      <c r="BK76" s="233">
        <v>92.7</v>
      </c>
      <c r="BM76" s="149" t="s">
        <v>179</v>
      </c>
      <c r="BN76" s="233" t="s">
        <v>371</v>
      </c>
      <c r="BP76" s="149" t="s">
        <v>37</v>
      </c>
      <c r="BQ76" s="233">
        <v>93.8</v>
      </c>
      <c r="BS76" s="149" t="s">
        <v>43</v>
      </c>
      <c r="BT76" s="239" t="s">
        <v>371</v>
      </c>
      <c r="BV76" s="29" t="s">
        <v>112</v>
      </c>
      <c r="BW76" s="263">
        <v>0</v>
      </c>
      <c r="BY76" s="29" t="s">
        <v>254</v>
      </c>
      <c r="BZ76" s="263">
        <v>0</v>
      </c>
      <c r="CB76" s="149" t="s">
        <v>118</v>
      </c>
      <c r="CC76" s="209">
        <v>91.9</v>
      </c>
      <c r="CE76" s="29" t="s">
        <v>283</v>
      </c>
      <c r="CF76" s="281">
        <v>0.53729456384323637</v>
      </c>
      <c r="CI76" s="109" t="s">
        <v>41</v>
      </c>
      <c r="CJ76" s="295">
        <v>95</v>
      </c>
      <c r="CL76" s="109" t="s">
        <v>43</v>
      </c>
      <c r="CM76" s="303" t="s">
        <v>371</v>
      </c>
      <c r="CO76" s="109" t="s">
        <v>297</v>
      </c>
      <c r="CP76" s="191">
        <v>93.7</v>
      </c>
      <c r="CS76" s="149" t="s">
        <v>294</v>
      </c>
      <c r="CT76" s="331">
        <v>95.5</v>
      </c>
      <c r="CW76" s="109" t="s">
        <v>184</v>
      </c>
      <c r="CX76" s="331" t="s">
        <v>371</v>
      </c>
      <c r="DB76" s="253" t="s">
        <v>110</v>
      </c>
      <c r="DC76" s="263">
        <v>0</v>
      </c>
      <c r="DI76" s="253" t="s">
        <v>82</v>
      </c>
      <c r="DJ76" s="263" t="s">
        <v>371</v>
      </c>
      <c r="DP76" s="149" t="s">
        <v>297</v>
      </c>
      <c r="DQ76" s="331">
        <v>94.4</v>
      </c>
      <c r="DV76" s="253" t="s">
        <v>251</v>
      </c>
      <c r="DW76" s="281">
        <v>0.50505050505050508</v>
      </c>
      <c r="EA76" s="346" t="s">
        <v>382</v>
      </c>
      <c r="EB76" s="353">
        <v>95.7</v>
      </c>
      <c r="EE76" s="355" t="s">
        <v>340</v>
      </c>
      <c r="EF76" s="358" t="s">
        <v>371</v>
      </c>
      <c r="EI76" s="346" t="s">
        <v>271</v>
      </c>
      <c r="EJ76" s="362">
        <v>0</v>
      </c>
      <c r="EM76" s="250" t="s">
        <v>158</v>
      </c>
      <c r="EN76" s="364" t="s">
        <v>371</v>
      </c>
      <c r="EQ76" s="346" t="s">
        <v>229</v>
      </c>
      <c r="ER76" s="303">
        <v>94.7</v>
      </c>
      <c r="EU76" s="346" t="s">
        <v>131</v>
      </c>
      <c r="EV76" s="378">
        <v>0.50139275766016711</v>
      </c>
      <c r="FA76" s="346" t="s">
        <v>211</v>
      </c>
      <c r="FB76" s="383">
        <v>96.078431372549019</v>
      </c>
      <c r="FD76" s="355" t="s">
        <v>179</v>
      </c>
      <c r="FE76" s="390" t="s">
        <v>371</v>
      </c>
      <c r="FG76" s="346" t="s">
        <v>69</v>
      </c>
      <c r="FH76" s="381">
        <v>94.8</v>
      </c>
      <c r="FK76" s="346" t="s">
        <v>244</v>
      </c>
      <c r="FL76" s="410">
        <v>96.3</v>
      </c>
      <c r="FN76" s="355" t="s">
        <v>314</v>
      </c>
      <c r="FO76" s="418" t="s">
        <v>371</v>
      </c>
      <c r="FQ76" s="355" t="s">
        <v>378</v>
      </c>
      <c r="FR76" s="421">
        <v>0</v>
      </c>
      <c r="FT76" s="361" t="s">
        <v>179</v>
      </c>
      <c r="FU76" s="425" t="s">
        <v>371</v>
      </c>
      <c r="FW76" s="346" t="s">
        <v>173</v>
      </c>
      <c r="FX76" s="410">
        <v>95.2</v>
      </c>
      <c r="FZ76" s="346" t="s">
        <v>209</v>
      </c>
      <c r="GA76" s="437">
        <v>0.5</v>
      </c>
      <c r="GD76" s="462" t="s">
        <v>173</v>
      </c>
      <c r="GE76" s="448">
        <v>96.8</v>
      </c>
      <c r="GG76" s="462" t="s">
        <v>93</v>
      </c>
      <c r="GH76" s="479">
        <v>91.666666666666657</v>
      </c>
      <c r="GJ76" s="346" t="s">
        <v>315</v>
      </c>
      <c r="GK76" s="421">
        <v>0</v>
      </c>
      <c r="GM76" s="346" t="s">
        <v>198</v>
      </c>
      <c r="GN76" s="489" t="s">
        <v>371</v>
      </c>
      <c r="GP76" s="462" t="s">
        <v>318</v>
      </c>
      <c r="GQ76" s="503">
        <v>95.4</v>
      </c>
      <c r="GS76" s="346" t="s">
        <v>9</v>
      </c>
      <c r="GT76" s="508">
        <v>1.1877394636015326</v>
      </c>
      <c r="GV76" s="462" t="s">
        <v>111</v>
      </c>
      <c r="GW76" s="479">
        <v>96.7</v>
      </c>
      <c r="GY76" s="462" t="s">
        <v>365</v>
      </c>
      <c r="GZ76" s="526">
        <v>90.291262135922338</v>
      </c>
      <c r="HB76" s="535" t="s">
        <v>28</v>
      </c>
      <c r="HC76" s="383">
        <v>95.4</v>
      </c>
      <c r="HG76" s="462" t="s">
        <v>256</v>
      </c>
      <c r="HH76" s="383">
        <v>96.8</v>
      </c>
      <c r="HJ76" s="462" t="s">
        <v>93</v>
      </c>
      <c r="HK76" s="383">
        <v>90</v>
      </c>
      <c r="HM76" s="356" t="s">
        <v>643</v>
      </c>
      <c r="HN76" s="384">
        <v>0</v>
      </c>
      <c r="HP76" s="346" t="s">
        <v>179</v>
      </c>
      <c r="HQ76" s="486" t="s">
        <v>371</v>
      </c>
      <c r="HS76" s="535" t="s">
        <v>326</v>
      </c>
      <c r="HT76" s="383">
        <v>95.2</v>
      </c>
      <c r="HV76" s="346" t="s">
        <v>145</v>
      </c>
      <c r="HW76" s="508">
        <v>0.6</v>
      </c>
      <c r="HY76" s="346" t="s">
        <v>237</v>
      </c>
      <c r="HZ76" s="421">
        <v>0</v>
      </c>
      <c r="IB76" s="566" t="s">
        <v>158</v>
      </c>
      <c r="IC76" s="486" t="s">
        <v>371</v>
      </c>
      <c r="IE76" s="346" t="s">
        <v>10</v>
      </c>
      <c r="IF76" s="508">
        <v>0.5</v>
      </c>
      <c r="IH76" s="576" t="s">
        <v>127</v>
      </c>
      <c r="II76" s="610">
        <v>97.1</v>
      </c>
      <c r="IK76" s="576" t="s">
        <v>341</v>
      </c>
      <c r="IL76" s="596">
        <v>77.8</v>
      </c>
      <c r="IN76" s="621" t="s">
        <v>103</v>
      </c>
      <c r="IO76" s="635">
        <v>0</v>
      </c>
      <c r="IQ76" s="621" t="s">
        <v>95</v>
      </c>
      <c r="IR76" s="635" t="s">
        <v>371</v>
      </c>
      <c r="IT76" s="621" t="s">
        <v>337</v>
      </c>
      <c r="IU76" s="652">
        <v>94.9</v>
      </c>
      <c r="IW76" s="621" t="s">
        <v>124</v>
      </c>
      <c r="IX76" s="635">
        <v>0.4</v>
      </c>
      <c r="IZ76" s="576" t="s">
        <v>108</v>
      </c>
      <c r="JA76" s="610">
        <v>97.6</v>
      </c>
      <c r="JC76" s="664" t="s">
        <v>345</v>
      </c>
      <c r="JD76" s="596">
        <v>87.5</v>
      </c>
      <c r="JF76" s="621" t="s">
        <v>31</v>
      </c>
      <c r="JG76" s="596">
        <v>0</v>
      </c>
      <c r="JI76" s="621" t="s">
        <v>19</v>
      </c>
      <c r="JJ76" s="596" t="s">
        <v>371</v>
      </c>
      <c r="JL76" s="621" t="s">
        <v>177</v>
      </c>
      <c r="JM76" s="596">
        <v>95.1</v>
      </c>
      <c r="JO76" s="621" t="s">
        <v>153</v>
      </c>
      <c r="JP76" s="596">
        <v>0.4</v>
      </c>
      <c r="JR76" s="576" t="s">
        <v>237</v>
      </c>
      <c r="JS76" s="610">
        <v>97.2</v>
      </c>
      <c r="JU76" s="664" t="s">
        <v>346</v>
      </c>
      <c r="JV76" s="610">
        <v>91</v>
      </c>
      <c r="JX76" s="621" t="s">
        <v>93</v>
      </c>
      <c r="JY76" s="596">
        <v>0</v>
      </c>
      <c r="KA76" s="621" t="s">
        <v>205</v>
      </c>
      <c r="KB76" s="596">
        <v>0</v>
      </c>
      <c r="KD76" s="621" t="s">
        <v>14</v>
      </c>
      <c r="KE76" s="596">
        <v>94.5</v>
      </c>
      <c r="KG76" s="621" t="s">
        <v>80</v>
      </c>
      <c r="KH76" s="596">
        <v>0.4</v>
      </c>
      <c r="KJ76" s="576" t="s">
        <v>272</v>
      </c>
      <c r="KK76" s="610">
        <v>97.6</v>
      </c>
      <c r="KM76" s="664" t="s">
        <v>743</v>
      </c>
      <c r="KN76" s="610">
        <v>90</v>
      </c>
      <c r="KP76" s="621" t="s">
        <v>293</v>
      </c>
      <c r="KQ76" s="596">
        <v>0</v>
      </c>
      <c r="KS76" s="621" t="s">
        <v>284</v>
      </c>
      <c r="KT76" s="596">
        <v>0</v>
      </c>
      <c r="KV76" s="621" t="s">
        <v>83</v>
      </c>
      <c r="KW76" s="596">
        <v>94.7</v>
      </c>
      <c r="KY76" s="621" t="s">
        <v>86</v>
      </c>
      <c r="KZ76" s="596">
        <v>0.4</v>
      </c>
      <c r="LB76" s="576" t="s">
        <v>302</v>
      </c>
      <c r="LC76" s="610">
        <v>97.4</v>
      </c>
      <c r="LE76" s="664" t="s">
        <v>348</v>
      </c>
      <c r="LF76" s="610">
        <v>87.5</v>
      </c>
      <c r="LH76" s="621" t="s">
        <v>93</v>
      </c>
      <c r="LI76" s="596">
        <v>95</v>
      </c>
    </row>
    <row r="77" spans="1:321" ht="52.8" x14ac:dyDescent="0.3">
      <c r="A77" s="8" t="s">
        <v>70</v>
      </c>
      <c r="B77" s="15">
        <v>89.65517241379311</v>
      </c>
      <c r="D77" s="21" t="s">
        <v>341</v>
      </c>
      <c r="E77" s="15">
        <v>100</v>
      </c>
      <c r="G77" s="29" t="s">
        <v>235</v>
      </c>
      <c r="H77" s="32">
        <v>0</v>
      </c>
      <c r="J77" s="37" t="s">
        <v>104</v>
      </c>
      <c r="K77" s="42">
        <v>0</v>
      </c>
      <c r="M77" s="11" t="s">
        <v>24</v>
      </c>
      <c r="N77" s="15">
        <v>88.198757763975152</v>
      </c>
      <c r="P77" s="29" t="s">
        <v>52</v>
      </c>
      <c r="Q77" s="79">
        <v>0.61349693251533743</v>
      </c>
      <c r="S77" s="8" t="s">
        <v>71</v>
      </c>
      <c r="T77" s="15">
        <v>90.654205607476641</v>
      </c>
      <c r="U77" s="101"/>
      <c r="V77" s="20" t="s">
        <v>46</v>
      </c>
      <c r="W77" s="15">
        <v>100</v>
      </c>
      <c r="Y77" s="11" t="s">
        <v>37</v>
      </c>
      <c r="Z77" s="15">
        <v>89.4</v>
      </c>
      <c r="AC77" s="109" t="s">
        <v>97</v>
      </c>
      <c r="AD77" s="123">
        <v>91.2</v>
      </c>
      <c r="AF77" s="149" t="s">
        <v>150</v>
      </c>
      <c r="AG77" s="137">
        <v>91.9</v>
      </c>
      <c r="AI77" s="110" t="s">
        <v>113</v>
      </c>
      <c r="AJ77" s="137">
        <v>100</v>
      </c>
      <c r="AL77" s="109" t="s">
        <v>254</v>
      </c>
      <c r="AM77" s="146">
        <v>100</v>
      </c>
      <c r="AO77" s="109" t="s">
        <v>69</v>
      </c>
      <c r="AP77" s="146">
        <v>89.6</v>
      </c>
      <c r="AS77" s="149" t="s">
        <v>84</v>
      </c>
      <c r="AT77" s="137">
        <v>90.5</v>
      </c>
      <c r="AX77" s="149" t="s">
        <v>150</v>
      </c>
      <c r="AY77" s="191">
        <v>92.3</v>
      </c>
      <c r="BA77" s="149" t="s">
        <v>232</v>
      </c>
      <c r="BB77" s="207" t="s">
        <v>371</v>
      </c>
      <c r="BD77" s="149" t="s">
        <v>114</v>
      </c>
      <c r="BE77" s="191">
        <v>91</v>
      </c>
      <c r="BG77" s="149" t="s">
        <v>144</v>
      </c>
      <c r="BH77" s="209">
        <v>91.3</v>
      </c>
      <c r="BJ77" s="149" t="s">
        <v>237</v>
      </c>
      <c r="BK77" s="233">
        <v>92.6</v>
      </c>
      <c r="BM77" s="149" t="s">
        <v>198</v>
      </c>
      <c r="BN77" s="233" t="s">
        <v>371</v>
      </c>
      <c r="BP77" s="149" t="s">
        <v>294</v>
      </c>
      <c r="BQ77" s="233">
        <v>93.8</v>
      </c>
      <c r="BS77" s="149" t="s">
        <v>314</v>
      </c>
      <c r="BT77" s="239" t="s">
        <v>371</v>
      </c>
      <c r="BV77" s="29" t="s">
        <v>22</v>
      </c>
      <c r="BW77" s="263">
        <v>0</v>
      </c>
      <c r="BY77" s="29" t="s">
        <v>183</v>
      </c>
      <c r="BZ77" s="263">
        <v>0</v>
      </c>
      <c r="CB77" s="149" t="s">
        <v>144</v>
      </c>
      <c r="CC77" s="209">
        <v>91.8</v>
      </c>
      <c r="CE77" s="29" t="s">
        <v>266</v>
      </c>
      <c r="CF77" s="281">
        <v>0.53859964093357271</v>
      </c>
      <c r="CI77" s="109" t="s">
        <v>12</v>
      </c>
      <c r="CJ77" s="295">
        <v>95</v>
      </c>
      <c r="CL77" s="109" t="s">
        <v>314</v>
      </c>
      <c r="CM77" s="303" t="s">
        <v>371</v>
      </c>
      <c r="CO77" s="109" t="s">
        <v>293</v>
      </c>
      <c r="CP77" s="191">
        <v>93.7</v>
      </c>
      <c r="CS77" s="149" t="s">
        <v>244</v>
      </c>
      <c r="CT77" s="331">
        <v>95.5</v>
      </c>
      <c r="CW77" s="109" t="s">
        <v>43</v>
      </c>
      <c r="CX77" s="331" t="s">
        <v>371</v>
      </c>
      <c r="DB77" s="253" t="s">
        <v>39</v>
      </c>
      <c r="DC77" s="263">
        <v>0</v>
      </c>
      <c r="DI77" s="253" t="s">
        <v>169</v>
      </c>
      <c r="DJ77" s="263" t="s">
        <v>371</v>
      </c>
      <c r="DP77" s="149" t="s">
        <v>6</v>
      </c>
      <c r="DQ77" s="331">
        <v>94.4</v>
      </c>
      <c r="DV77" s="253" t="s">
        <v>325</v>
      </c>
      <c r="DW77" s="281">
        <v>0.50526315789473686</v>
      </c>
      <c r="EA77" s="346" t="s">
        <v>43</v>
      </c>
      <c r="EB77" s="353">
        <v>95.7</v>
      </c>
      <c r="EE77" s="355" t="s">
        <v>150</v>
      </c>
      <c r="EF77" s="358" t="s">
        <v>371</v>
      </c>
      <c r="EI77" s="346" t="s">
        <v>19</v>
      </c>
      <c r="EJ77" s="362">
        <v>0</v>
      </c>
      <c r="EM77" s="250" t="s">
        <v>179</v>
      </c>
      <c r="EN77" s="364" t="s">
        <v>371</v>
      </c>
      <c r="EQ77" s="346" t="s">
        <v>163</v>
      </c>
      <c r="ER77" s="303">
        <v>94.7</v>
      </c>
      <c r="EU77" s="346" t="s">
        <v>81</v>
      </c>
      <c r="EV77" s="378">
        <v>0.50441361916771754</v>
      </c>
      <c r="FA77" s="346" t="s">
        <v>220</v>
      </c>
      <c r="FB77" s="383">
        <v>96.078431372549019</v>
      </c>
      <c r="FD77" s="355" t="s">
        <v>198</v>
      </c>
      <c r="FE77" s="390" t="s">
        <v>371</v>
      </c>
      <c r="FG77" s="346" t="s">
        <v>95</v>
      </c>
      <c r="FH77" s="381">
        <v>94.8</v>
      </c>
      <c r="FK77" s="346" t="s">
        <v>86</v>
      </c>
      <c r="FL77" s="410">
        <v>96.2</v>
      </c>
      <c r="FN77" s="355" t="s">
        <v>158</v>
      </c>
      <c r="FO77" s="418" t="s">
        <v>371</v>
      </c>
      <c r="FQ77" s="355" t="s">
        <v>84</v>
      </c>
      <c r="FR77" s="421">
        <v>0</v>
      </c>
      <c r="FT77" s="361" t="s">
        <v>198</v>
      </c>
      <c r="FU77" s="425" t="s">
        <v>371</v>
      </c>
      <c r="FW77" s="346" t="s">
        <v>143</v>
      </c>
      <c r="FX77" s="410">
        <v>95.2</v>
      </c>
      <c r="FZ77" s="346" t="s">
        <v>50</v>
      </c>
      <c r="GA77" s="437">
        <v>0.5</v>
      </c>
      <c r="GD77" s="462" t="s">
        <v>234</v>
      </c>
      <c r="GE77" s="448">
        <v>96.7</v>
      </c>
      <c r="GG77" s="462" t="s">
        <v>276</v>
      </c>
      <c r="GH77" s="479">
        <v>91.666666666666657</v>
      </c>
      <c r="GJ77" s="346" t="s">
        <v>84</v>
      </c>
      <c r="GK77" s="421">
        <v>0</v>
      </c>
      <c r="GM77" s="346" t="s">
        <v>254</v>
      </c>
      <c r="GN77" s="484">
        <v>0</v>
      </c>
      <c r="GP77" s="462" t="s">
        <v>297</v>
      </c>
      <c r="GQ77" s="503">
        <v>95.4</v>
      </c>
      <c r="GS77" s="346" t="s">
        <v>148</v>
      </c>
      <c r="GT77" s="508">
        <v>1.1131725417439702</v>
      </c>
      <c r="GV77" s="462" t="s">
        <v>49</v>
      </c>
      <c r="GW77" s="479">
        <v>96.7</v>
      </c>
      <c r="GY77" s="462" t="s">
        <v>81</v>
      </c>
      <c r="GZ77" s="526">
        <v>90</v>
      </c>
      <c r="HB77" s="535" t="s">
        <v>211</v>
      </c>
      <c r="HC77" s="383">
        <v>95.3</v>
      </c>
      <c r="HG77" s="462" t="s">
        <v>57</v>
      </c>
      <c r="HH77" s="383">
        <v>96.8</v>
      </c>
      <c r="HJ77" s="462" t="s">
        <v>433</v>
      </c>
      <c r="HK77" s="383">
        <v>90</v>
      </c>
      <c r="HM77" s="346" t="s">
        <v>375</v>
      </c>
      <c r="HN77" s="421">
        <v>0</v>
      </c>
      <c r="HP77" s="346" t="s">
        <v>198</v>
      </c>
      <c r="HQ77" s="486" t="s">
        <v>371</v>
      </c>
      <c r="HS77" s="535" t="s">
        <v>247</v>
      </c>
      <c r="HT77" s="383">
        <v>95.2</v>
      </c>
      <c r="HV77" s="346" t="s">
        <v>92</v>
      </c>
      <c r="HW77" s="508">
        <v>0.6</v>
      </c>
      <c r="HY77" s="346" t="s">
        <v>145</v>
      </c>
      <c r="HZ77" s="421">
        <v>0</v>
      </c>
      <c r="IB77" s="566" t="s">
        <v>179</v>
      </c>
      <c r="IC77" s="486" t="s">
        <v>371</v>
      </c>
      <c r="IE77" s="346" t="s">
        <v>193</v>
      </c>
      <c r="IF77" s="508">
        <v>0.5</v>
      </c>
      <c r="IH77" s="576" t="s">
        <v>172</v>
      </c>
      <c r="II77" s="610">
        <v>97</v>
      </c>
      <c r="IK77" s="576" t="s">
        <v>367</v>
      </c>
      <c r="IL77" s="596">
        <v>76</v>
      </c>
      <c r="IN77" s="621" t="s">
        <v>37</v>
      </c>
      <c r="IO77" s="635">
        <v>0</v>
      </c>
      <c r="IQ77" s="621" t="s">
        <v>110</v>
      </c>
      <c r="IR77" s="635" t="s">
        <v>371</v>
      </c>
      <c r="IT77" s="621" t="s">
        <v>89</v>
      </c>
      <c r="IU77" s="652">
        <v>94.8</v>
      </c>
      <c r="IW77" s="621" t="s">
        <v>90</v>
      </c>
      <c r="IX77" s="635">
        <v>0.4</v>
      </c>
      <c r="IZ77" s="576" t="s">
        <v>95</v>
      </c>
      <c r="JA77" s="610">
        <v>97.6</v>
      </c>
      <c r="JC77" s="664" t="s">
        <v>57</v>
      </c>
      <c r="JD77" s="596">
        <v>87.5</v>
      </c>
      <c r="JF77" s="621" t="s">
        <v>290</v>
      </c>
      <c r="JG77" s="596">
        <v>0</v>
      </c>
      <c r="JI77" s="621" t="s">
        <v>283</v>
      </c>
      <c r="JJ77" s="596" t="s">
        <v>371</v>
      </c>
      <c r="JL77" s="621" t="s">
        <v>151</v>
      </c>
      <c r="JM77" s="596">
        <v>94.7</v>
      </c>
      <c r="JO77" s="621" t="s">
        <v>145</v>
      </c>
      <c r="JP77" s="596">
        <v>0.4</v>
      </c>
      <c r="JR77" s="576" t="s">
        <v>32</v>
      </c>
      <c r="JS77" s="610">
        <v>97.1</v>
      </c>
      <c r="JU77" s="664" t="s">
        <v>57</v>
      </c>
      <c r="JV77" s="610">
        <v>88.9</v>
      </c>
      <c r="JX77" s="621" t="s">
        <v>277</v>
      </c>
      <c r="JY77" s="596">
        <v>0</v>
      </c>
      <c r="KA77" s="621" t="s">
        <v>46</v>
      </c>
      <c r="KB77" s="596">
        <v>0</v>
      </c>
      <c r="KD77" s="621" t="s">
        <v>59</v>
      </c>
      <c r="KE77" s="596">
        <v>94.5</v>
      </c>
      <c r="KG77" s="621" t="s">
        <v>113</v>
      </c>
      <c r="KH77" s="596">
        <v>0.4</v>
      </c>
      <c r="KJ77" s="576" t="s">
        <v>318</v>
      </c>
      <c r="KK77" s="610">
        <v>97.4</v>
      </c>
      <c r="KM77" s="664" t="s">
        <v>284</v>
      </c>
      <c r="KN77" s="610">
        <v>88.9</v>
      </c>
      <c r="KP77" s="621" t="s">
        <v>239</v>
      </c>
      <c r="KQ77" s="596">
        <v>0</v>
      </c>
      <c r="KS77" s="621" t="s">
        <v>344</v>
      </c>
      <c r="KT77" s="596">
        <v>0</v>
      </c>
      <c r="KV77" s="621" t="s">
        <v>235</v>
      </c>
      <c r="KW77" s="596">
        <v>94.6</v>
      </c>
      <c r="KY77" s="621" t="s">
        <v>293</v>
      </c>
      <c r="KZ77" s="596">
        <v>0.4</v>
      </c>
      <c r="LB77" s="576" t="s">
        <v>227</v>
      </c>
      <c r="LC77" s="610">
        <v>97.3</v>
      </c>
      <c r="LE77" s="664" t="s">
        <v>215</v>
      </c>
      <c r="LF77" s="610">
        <v>87.5</v>
      </c>
      <c r="LH77" s="621" t="s">
        <v>166</v>
      </c>
      <c r="LI77" s="596">
        <v>94.9</v>
      </c>
    </row>
    <row r="78" spans="1:321" ht="52.8" x14ac:dyDescent="0.3">
      <c r="A78" s="8" t="s">
        <v>71</v>
      </c>
      <c r="B78" s="15">
        <v>89.622641509433961</v>
      </c>
      <c r="D78" s="21" t="s">
        <v>111</v>
      </c>
      <c r="E78" s="15">
        <v>100</v>
      </c>
      <c r="G78" s="29" t="s">
        <v>18</v>
      </c>
      <c r="H78" s="32">
        <v>0</v>
      </c>
      <c r="J78" s="37" t="s">
        <v>385</v>
      </c>
      <c r="K78" s="42">
        <v>0</v>
      </c>
      <c r="M78" s="11" t="s">
        <v>56</v>
      </c>
      <c r="N78" s="15">
        <v>88.135593220338976</v>
      </c>
      <c r="P78" s="29" t="s">
        <v>211</v>
      </c>
      <c r="Q78" s="79">
        <v>0.6163328197226503</v>
      </c>
      <c r="S78" s="8" t="s">
        <v>97</v>
      </c>
      <c r="T78" s="15">
        <v>90.625</v>
      </c>
      <c r="U78" s="101"/>
      <c r="V78" s="21" t="s">
        <v>115</v>
      </c>
      <c r="W78" s="15">
        <v>100</v>
      </c>
      <c r="Y78" s="11" t="s">
        <v>56</v>
      </c>
      <c r="Z78" s="15">
        <v>89.3</v>
      </c>
      <c r="AC78" s="109" t="s">
        <v>89</v>
      </c>
      <c r="AD78" s="123">
        <v>91.2</v>
      </c>
      <c r="AF78" s="149" t="s">
        <v>116</v>
      </c>
      <c r="AG78" s="137">
        <v>91.8</v>
      </c>
      <c r="AI78" s="110" t="s">
        <v>46</v>
      </c>
      <c r="AJ78" s="137">
        <v>100</v>
      </c>
      <c r="AL78" s="109" t="s">
        <v>183</v>
      </c>
      <c r="AM78" s="146">
        <v>100</v>
      </c>
      <c r="AO78" s="109" t="s">
        <v>66</v>
      </c>
      <c r="AP78" s="146">
        <v>89.6</v>
      </c>
      <c r="AS78" s="149" t="s">
        <v>21</v>
      </c>
      <c r="AT78" s="137">
        <v>90.5</v>
      </c>
      <c r="AX78" s="149" t="s">
        <v>47</v>
      </c>
      <c r="AY78" s="191">
        <v>92.2</v>
      </c>
      <c r="BA78" s="149" t="s">
        <v>254</v>
      </c>
      <c r="BB78" s="209">
        <v>100</v>
      </c>
      <c r="BD78" s="149" t="s">
        <v>12</v>
      </c>
      <c r="BE78" s="191">
        <v>90.9</v>
      </c>
      <c r="BG78" s="149" t="s">
        <v>37</v>
      </c>
      <c r="BH78" s="209">
        <v>91.2</v>
      </c>
      <c r="BJ78" s="149" t="s">
        <v>54</v>
      </c>
      <c r="BK78" s="233">
        <v>92.4</v>
      </c>
      <c r="BM78" s="149" t="s">
        <v>232</v>
      </c>
      <c r="BN78" s="239" t="s">
        <v>371</v>
      </c>
      <c r="BP78" s="149" t="s">
        <v>177</v>
      </c>
      <c r="BQ78" s="233">
        <v>93.7</v>
      </c>
      <c r="BS78" s="149" t="s">
        <v>158</v>
      </c>
      <c r="BT78" s="233" t="s">
        <v>371</v>
      </c>
      <c r="BV78" s="29" t="s">
        <v>581</v>
      </c>
      <c r="BW78" s="263">
        <v>0</v>
      </c>
      <c r="BY78" s="29" t="s">
        <v>205</v>
      </c>
      <c r="BZ78" s="263">
        <v>0</v>
      </c>
      <c r="CB78" s="149" t="s">
        <v>318</v>
      </c>
      <c r="CC78" s="209">
        <v>91.7</v>
      </c>
      <c r="CE78" s="29" t="s">
        <v>111</v>
      </c>
      <c r="CF78" s="281">
        <v>0.54080629301868244</v>
      </c>
      <c r="CI78" s="109" t="s">
        <v>159</v>
      </c>
      <c r="CJ78" s="295">
        <v>95</v>
      </c>
      <c r="CL78" s="109" t="s">
        <v>158</v>
      </c>
      <c r="CM78" s="303" t="s">
        <v>371</v>
      </c>
      <c r="CO78" s="109" t="s">
        <v>34</v>
      </c>
      <c r="CP78" s="191">
        <v>93.7</v>
      </c>
      <c r="CS78" s="149" t="s">
        <v>40</v>
      </c>
      <c r="CT78" s="331">
        <v>95.4</v>
      </c>
      <c r="CW78" s="109" t="s">
        <v>314</v>
      </c>
      <c r="CX78" s="331" t="s">
        <v>371</v>
      </c>
      <c r="DB78" s="253" t="s">
        <v>85</v>
      </c>
      <c r="DC78" s="263">
        <v>0</v>
      </c>
      <c r="DI78" s="253" t="s">
        <v>99</v>
      </c>
      <c r="DJ78" s="263" t="s">
        <v>371</v>
      </c>
      <c r="DP78" s="149" t="s">
        <v>25</v>
      </c>
      <c r="DQ78" s="331">
        <v>94.4</v>
      </c>
      <c r="DV78" s="253" t="s">
        <v>18</v>
      </c>
      <c r="DW78" s="281">
        <v>0.50596313697144923</v>
      </c>
      <c r="EA78" s="346" t="s">
        <v>67</v>
      </c>
      <c r="EB78" s="353">
        <v>95.7</v>
      </c>
      <c r="EE78" s="355" t="s">
        <v>184</v>
      </c>
      <c r="EF78" s="358" t="s">
        <v>371</v>
      </c>
      <c r="EI78" s="346" t="s">
        <v>241</v>
      </c>
      <c r="EJ78" s="362">
        <v>0</v>
      </c>
      <c r="EM78" s="250" t="s">
        <v>198</v>
      </c>
      <c r="EN78" s="364" t="s">
        <v>371</v>
      </c>
      <c r="EQ78" s="346" t="s">
        <v>7</v>
      </c>
      <c r="ER78" s="303">
        <v>94.7</v>
      </c>
      <c r="EU78" s="346" t="s">
        <v>244</v>
      </c>
      <c r="EV78" s="378">
        <v>0.51115241635687736</v>
      </c>
      <c r="FA78" s="346" t="s">
        <v>178</v>
      </c>
      <c r="FB78" s="383">
        <v>96.103896103896105</v>
      </c>
      <c r="FD78" s="355" t="s">
        <v>83</v>
      </c>
      <c r="FE78" s="392" t="s">
        <v>371</v>
      </c>
      <c r="FG78" s="346" t="s">
        <v>177</v>
      </c>
      <c r="FH78" s="381">
        <v>94.7</v>
      </c>
      <c r="FK78" s="346" t="s">
        <v>95</v>
      </c>
      <c r="FL78" s="410">
        <v>96.1</v>
      </c>
      <c r="FN78" s="355" t="s">
        <v>179</v>
      </c>
      <c r="FO78" s="418" t="s">
        <v>371</v>
      </c>
      <c r="FQ78" s="355" t="s">
        <v>67</v>
      </c>
      <c r="FR78" s="421">
        <v>0</v>
      </c>
      <c r="FT78" s="361" t="s">
        <v>205</v>
      </c>
      <c r="FU78" s="367">
        <v>0</v>
      </c>
      <c r="FW78" s="346" t="s">
        <v>23</v>
      </c>
      <c r="FX78" s="410">
        <v>95.1</v>
      </c>
      <c r="FZ78" s="346" t="s">
        <v>112</v>
      </c>
      <c r="GA78" s="437">
        <v>0.5</v>
      </c>
      <c r="GD78" s="462" t="s">
        <v>244</v>
      </c>
      <c r="GE78" s="448">
        <v>96.6</v>
      </c>
      <c r="GG78" s="462" t="s">
        <v>350</v>
      </c>
      <c r="GH78" s="479">
        <v>91.666666666666657</v>
      </c>
      <c r="GJ78" s="346" t="s">
        <v>67</v>
      </c>
      <c r="GK78" s="421">
        <v>0</v>
      </c>
      <c r="GM78" s="346" t="s">
        <v>205</v>
      </c>
      <c r="GN78" s="484">
        <v>0</v>
      </c>
      <c r="GP78" s="462" t="s">
        <v>207</v>
      </c>
      <c r="GQ78" s="503">
        <v>95.4</v>
      </c>
      <c r="GS78" s="346" t="s">
        <v>311</v>
      </c>
      <c r="GT78" s="508">
        <v>0.89058524173027986</v>
      </c>
      <c r="GV78" s="462" t="s">
        <v>281</v>
      </c>
      <c r="GW78" s="479">
        <v>96.6</v>
      </c>
      <c r="GY78" s="462" t="s">
        <v>93</v>
      </c>
      <c r="GZ78" s="526">
        <v>90</v>
      </c>
      <c r="HB78" s="535" t="s">
        <v>293</v>
      </c>
      <c r="HC78" s="383">
        <v>95.3</v>
      </c>
      <c r="HG78" s="462" t="s">
        <v>275</v>
      </c>
      <c r="HH78" s="383">
        <v>96.7</v>
      </c>
      <c r="HJ78" s="462" t="s">
        <v>367</v>
      </c>
      <c r="HK78" s="383">
        <v>90</v>
      </c>
      <c r="HM78" s="346" t="s">
        <v>114</v>
      </c>
      <c r="HN78" s="421">
        <v>0</v>
      </c>
      <c r="HP78" s="346" t="s">
        <v>81</v>
      </c>
      <c r="HQ78" s="421">
        <v>0</v>
      </c>
      <c r="HS78" s="535" t="s">
        <v>318</v>
      </c>
      <c r="HT78" s="383">
        <v>95.1</v>
      </c>
      <c r="HV78" s="346" t="s">
        <v>325</v>
      </c>
      <c r="HW78" s="508">
        <v>0.5</v>
      </c>
      <c r="HY78" s="346" t="s">
        <v>263</v>
      </c>
      <c r="HZ78" s="421">
        <v>0</v>
      </c>
      <c r="IB78" s="566" t="s">
        <v>198</v>
      </c>
      <c r="IC78" s="486" t="s">
        <v>371</v>
      </c>
      <c r="IE78" s="346" t="s">
        <v>6</v>
      </c>
      <c r="IF78" s="508">
        <v>0.5</v>
      </c>
      <c r="IH78" s="576" t="s">
        <v>228</v>
      </c>
      <c r="II78" s="610">
        <v>96.9</v>
      </c>
      <c r="IK78" s="576" t="s">
        <v>260</v>
      </c>
      <c r="IL78" s="596">
        <v>75</v>
      </c>
      <c r="IN78" s="621" t="s">
        <v>117</v>
      </c>
      <c r="IO78" s="635">
        <v>0</v>
      </c>
      <c r="IQ78" s="621" t="s">
        <v>29</v>
      </c>
      <c r="IR78" s="635" t="s">
        <v>371</v>
      </c>
      <c r="IT78" s="621" t="s">
        <v>373</v>
      </c>
      <c r="IU78" s="652">
        <v>94.7</v>
      </c>
      <c r="IW78" s="621" t="s">
        <v>259</v>
      </c>
      <c r="IX78" s="635">
        <v>0.4</v>
      </c>
      <c r="IZ78" s="576" t="s">
        <v>76</v>
      </c>
      <c r="JA78" s="610">
        <v>97.5</v>
      </c>
      <c r="JC78" s="664" t="s">
        <v>356</v>
      </c>
      <c r="JD78" s="596">
        <v>87.1</v>
      </c>
      <c r="JF78" s="621" t="s">
        <v>190</v>
      </c>
      <c r="JG78" s="596">
        <v>0</v>
      </c>
      <c r="JI78" s="621" t="s">
        <v>29</v>
      </c>
      <c r="JJ78" s="596" t="s">
        <v>371</v>
      </c>
      <c r="JL78" s="621" t="s">
        <v>118</v>
      </c>
      <c r="JM78" s="596">
        <v>94.6</v>
      </c>
      <c r="JO78" s="621" t="s">
        <v>165</v>
      </c>
      <c r="JP78" s="596">
        <v>0.4</v>
      </c>
      <c r="JR78" s="576" t="s">
        <v>93</v>
      </c>
      <c r="JS78" s="610">
        <v>97</v>
      </c>
      <c r="JU78" s="664" t="s">
        <v>356</v>
      </c>
      <c r="JV78" s="610">
        <v>88.8</v>
      </c>
      <c r="JX78" s="621" t="s">
        <v>219</v>
      </c>
      <c r="JY78" s="596">
        <v>0</v>
      </c>
      <c r="KA78" s="621" t="s">
        <v>297</v>
      </c>
      <c r="KB78" s="596">
        <v>0</v>
      </c>
      <c r="KD78" s="621" t="s">
        <v>27</v>
      </c>
      <c r="KE78" s="596">
        <v>94.4</v>
      </c>
      <c r="KG78" s="621" t="s">
        <v>255</v>
      </c>
      <c r="KH78" s="596">
        <v>0.3</v>
      </c>
      <c r="KJ78" s="576" t="s">
        <v>85</v>
      </c>
      <c r="KK78" s="610">
        <v>97.4</v>
      </c>
      <c r="KM78" s="664" t="s">
        <v>303</v>
      </c>
      <c r="KN78" s="610">
        <v>85.7</v>
      </c>
      <c r="KP78" s="621" t="s">
        <v>55</v>
      </c>
      <c r="KQ78" s="596">
        <v>0</v>
      </c>
      <c r="KS78" s="621" t="s">
        <v>220</v>
      </c>
      <c r="KT78" s="596">
        <v>0</v>
      </c>
      <c r="KV78" s="621" t="s">
        <v>268</v>
      </c>
      <c r="KW78" s="596">
        <v>94.5</v>
      </c>
      <c r="KY78" s="621" t="s">
        <v>239</v>
      </c>
      <c r="KZ78" s="596">
        <v>0.4</v>
      </c>
      <c r="LB78" s="576" t="s">
        <v>198</v>
      </c>
      <c r="LC78" s="610">
        <v>97.3</v>
      </c>
      <c r="LE78" s="664" t="s">
        <v>364</v>
      </c>
      <c r="LF78" s="610">
        <v>87.5</v>
      </c>
      <c r="LH78" s="621" t="s">
        <v>34</v>
      </c>
      <c r="LI78" s="596">
        <v>94.9</v>
      </c>
    </row>
    <row r="79" spans="1:321" ht="52.8" x14ac:dyDescent="0.3">
      <c r="A79" s="8" t="s">
        <v>72</v>
      </c>
      <c r="B79" s="15">
        <v>89.440993788819881</v>
      </c>
      <c r="D79" s="20" t="s">
        <v>146</v>
      </c>
      <c r="E79" s="15">
        <v>100</v>
      </c>
      <c r="G79" s="29" t="s">
        <v>164</v>
      </c>
      <c r="H79" s="32">
        <v>0</v>
      </c>
      <c r="J79" s="37" t="s">
        <v>218</v>
      </c>
      <c r="K79" s="42">
        <v>0</v>
      </c>
      <c r="M79" s="11" t="s">
        <v>169</v>
      </c>
      <c r="N79" s="15">
        <v>88.095238095238088</v>
      </c>
      <c r="P79" s="29" t="s">
        <v>150</v>
      </c>
      <c r="Q79" s="79">
        <v>0.61690314620604569</v>
      </c>
      <c r="S79" s="8" t="s">
        <v>89</v>
      </c>
      <c r="T79" s="15">
        <v>90.625</v>
      </c>
      <c r="U79" s="101"/>
      <c r="V79" s="21" t="s">
        <v>17</v>
      </c>
      <c r="W79" s="15">
        <v>100</v>
      </c>
      <c r="Y79" s="11" t="s">
        <v>74</v>
      </c>
      <c r="Z79" s="15">
        <v>89.1</v>
      </c>
      <c r="AC79" s="109" t="s">
        <v>151</v>
      </c>
      <c r="AD79" s="123">
        <v>90.9</v>
      </c>
      <c r="AF79" s="149" t="s">
        <v>59</v>
      </c>
      <c r="AG79" s="137">
        <v>91.8</v>
      </c>
      <c r="AI79" s="109" t="s">
        <v>115</v>
      </c>
      <c r="AJ79" s="137">
        <v>100</v>
      </c>
      <c r="AL79" s="109" t="s">
        <v>205</v>
      </c>
      <c r="AM79" s="146">
        <v>100</v>
      </c>
      <c r="AO79" s="109" t="s">
        <v>104</v>
      </c>
      <c r="AP79" s="146">
        <v>89.5</v>
      </c>
      <c r="AS79" s="149" t="s">
        <v>155</v>
      </c>
      <c r="AT79" s="137">
        <v>90.2</v>
      </c>
      <c r="AX79" s="149" t="s">
        <v>35</v>
      </c>
      <c r="AY79" s="191">
        <v>92.2</v>
      </c>
      <c r="BA79" s="149" t="s">
        <v>183</v>
      </c>
      <c r="BB79" s="209">
        <v>100</v>
      </c>
      <c r="BD79" s="149" t="s">
        <v>188</v>
      </c>
      <c r="BE79" s="191">
        <v>90.8</v>
      </c>
      <c r="BG79" s="149" t="s">
        <v>75</v>
      </c>
      <c r="BH79" s="209">
        <v>91.1</v>
      </c>
      <c r="BJ79" s="149" t="s">
        <v>16</v>
      </c>
      <c r="BK79" s="233">
        <v>92.3</v>
      </c>
      <c r="BM79" s="149" t="s">
        <v>254</v>
      </c>
      <c r="BN79" s="233">
        <v>100</v>
      </c>
      <c r="BP79" s="149" t="s">
        <v>141</v>
      </c>
      <c r="BQ79" s="233">
        <v>93.7</v>
      </c>
      <c r="BS79" s="149" t="s">
        <v>179</v>
      </c>
      <c r="BT79" s="233" t="s">
        <v>371</v>
      </c>
      <c r="BV79" s="29" t="s">
        <v>256</v>
      </c>
      <c r="BW79" s="263">
        <v>0</v>
      </c>
      <c r="BY79" s="29" t="s">
        <v>141</v>
      </c>
      <c r="BZ79" s="263">
        <v>0</v>
      </c>
      <c r="CB79" s="149" t="s">
        <v>265</v>
      </c>
      <c r="CC79" s="209">
        <v>91.7</v>
      </c>
      <c r="CE79" s="29" t="s">
        <v>134</v>
      </c>
      <c r="CF79" s="281">
        <v>0.54274084124830391</v>
      </c>
      <c r="CI79" s="109" t="s">
        <v>86</v>
      </c>
      <c r="CJ79" s="295">
        <v>95</v>
      </c>
      <c r="CL79" s="109" t="s">
        <v>179</v>
      </c>
      <c r="CM79" s="303" t="s">
        <v>371</v>
      </c>
      <c r="CO79" s="109" t="s">
        <v>25</v>
      </c>
      <c r="CP79" s="191">
        <v>93.7</v>
      </c>
      <c r="CS79" s="149" t="s">
        <v>141</v>
      </c>
      <c r="CT79" s="331">
        <v>95.3</v>
      </c>
      <c r="CW79" s="109" t="s">
        <v>158</v>
      </c>
      <c r="CX79" s="331" t="s">
        <v>371</v>
      </c>
      <c r="DB79" s="253" t="s">
        <v>182</v>
      </c>
      <c r="DC79" s="263">
        <v>0</v>
      </c>
      <c r="DI79" s="253" t="s">
        <v>160</v>
      </c>
      <c r="DJ79" s="263" t="s">
        <v>371</v>
      </c>
      <c r="DP79" s="149" t="s">
        <v>323</v>
      </c>
      <c r="DQ79" s="331">
        <v>94.4</v>
      </c>
      <c r="DV79" s="253" t="s">
        <v>26</v>
      </c>
      <c r="DW79" s="281">
        <v>0.5089058524173028</v>
      </c>
      <c r="EA79" s="346" t="s">
        <v>31</v>
      </c>
      <c r="EB79" s="353">
        <v>95.7</v>
      </c>
      <c r="EE79" s="355" t="s">
        <v>262</v>
      </c>
      <c r="EF79" s="358" t="s">
        <v>371</v>
      </c>
      <c r="EI79" s="346" t="s">
        <v>40</v>
      </c>
      <c r="EJ79" s="362">
        <v>0</v>
      </c>
      <c r="EM79" s="250" t="s">
        <v>83</v>
      </c>
      <c r="EN79" s="364" t="s">
        <v>371</v>
      </c>
      <c r="EQ79" s="346" t="s">
        <v>186</v>
      </c>
      <c r="ER79" s="303">
        <v>94.5</v>
      </c>
      <c r="EU79" s="346" t="s">
        <v>326</v>
      </c>
      <c r="EV79" s="378">
        <v>0.51169590643274854</v>
      </c>
      <c r="FA79" s="346" t="s">
        <v>86</v>
      </c>
      <c r="FB79" s="383">
        <v>96.09375</v>
      </c>
      <c r="FD79" s="355" t="s">
        <v>64</v>
      </c>
      <c r="FE79" s="392" t="s">
        <v>371</v>
      </c>
      <c r="FG79" s="346" t="s">
        <v>186</v>
      </c>
      <c r="FH79" s="381">
        <v>94.6</v>
      </c>
      <c r="FK79" s="346" t="s">
        <v>68</v>
      </c>
      <c r="FL79" s="410">
        <v>96.1</v>
      </c>
      <c r="FN79" s="355" t="s">
        <v>198</v>
      </c>
      <c r="FO79" s="418" t="s">
        <v>371</v>
      </c>
      <c r="FQ79" s="355" t="s">
        <v>380</v>
      </c>
      <c r="FR79" s="421">
        <v>0</v>
      </c>
      <c r="FT79" s="366" t="s">
        <v>538</v>
      </c>
      <c r="FU79" s="427">
        <v>0</v>
      </c>
      <c r="FW79" s="346" t="s">
        <v>206</v>
      </c>
      <c r="FX79" s="410">
        <v>94.9</v>
      </c>
      <c r="FZ79" s="346" t="s">
        <v>206</v>
      </c>
      <c r="GA79" s="437">
        <v>0.5</v>
      </c>
      <c r="GD79" s="462" t="s">
        <v>91</v>
      </c>
      <c r="GE79" s="448">
        <v>96.6</v>
      </c>
      <c r="GG79" s="462" t="s">
        <v>341</v>
      </c>
      <c r="GH79" s="479">
        <v>90.243902439024396</v>
      </c>
      <c r="GJ79" s="346" t="s">
        <v>380</v>
      </c>
      <c r="GK79" s="421">
        <v>0</v>
      </c>
      <c r="GM79" s="356" t="s">
        <v>577</v>
      </c>
      <c r="GN79" s="488">
        <v>0</v>
      </c>
      <c r="GP79" s="462" t="s">
        <v>145</v>
      </c>
      <c r="GQ79" s="503">
        <v>95.3</v>
      </c>
      <c r="GS79" s="346" t="s">
        <v>195</v>
      </c>
      <c r="GT79" s="508">
        <v>1.7191977077363898</v>
      </c>
      <c r="GV79" s="462" t="s">
        <v>43</v>
      </c>
      <c r="GW79" s="479">
        <v>96.6</v>
      </c>
      <c r="GY79" s="462" t="s">
        <v>183</v>
      </c>
      <c r="GZ79" s="526">
        <v>88.888888888888886</v>
      </c>
      <c r="HB79" s="535" t="s">
        <v>326</v>
      </c>
      <c r="HC79" s="383">
        <v>95.2</v>
      </c>
      <c r="HG79" s="462" t="s">
        <v>85</v>
      </c>
      <c r="HH79" s="383">
        <v>96.5</v>
      </c>
      <c r="HJ79" s="462" t="s">
        <v>356</v>
      </c>
      <c r="HK79" s="383">
        <v>89.1</v>
      </c>
      <c r="HM79" s="346" t="s">
        <v>162</v>
      </c>
      <c r="HN79" s="421">
        <v>2.6</v>
      </c>
      <c r="HP79" s="346" t="s">
        <v>254</v>
      </c>
      <c r="HQ79" s="421">
        <v>0</v>
      </c>
      <c r="HS79" s="535" t="s">
        <v>311</v>
      </c>
      <c r="HT79" s="383">
        <v>95.1</v>
      </c>
      <c r="HV79" s="346" t="s">
        <v>44</v>
      </c>
      <c r="HW79" s="508">
        <v>0.5</v>
      </c>
      <c r="HY79" s="346" t="s">
        <v>169</v>
      </c>
      <c r="HZ79" s="421">
        <v>0</v>
      </c>
      <c r="IB79" s="566" t="s">
        <v>20</v>
      </c>
      <c r="IC79" s="421">
        <v>0</v>
      </c>
      <c r="IE79" s="346" t="s">
        <v>379</v>
      </c>
      <c r="IF79" s="508">
        <v>0.5</v>
      </c>
      <c r="IH79" s="576" t="s">
        <v>200</v>
      </c>
      <c r="II79" s="610">
        <v>96.9</v>
      </c>
      <c r="IK79" s="576" t="s">
        <v>284</v>
      </c>
      <c r="IL79" s="596">
        <v>75</v>
      </c>
      <c r="IN79" s="621" t="s">
        <v>263</v>
      </c>
      <c r="IO79" s="635">
        <v>0</v>
      </c>
      <c r="IQ79" s="621" t="s">
        <v>98</v>
      </c>
      <c r="IR79" s="635" t="s">
        <v>371</v>
      </c>
      <c r="IT79" s="621" t="s">
        <v>108</v>
      </c>
      <c r="IU79" s="652">
        <v>94.7</v>
      </c>
      <c r="IW79" s="621" t="s">
        <v>116</v>
      </c>
      <c r="IX79" s="635">
        <v>0.4</v>
      </c>
      <c r="IZ79" s="576" t="s">
        <v>193</v>
      </c>
      <c r="JA79" s="610">
        <v>97.4</v>
      </c>
      <c r="JC79" s="664" t="s">
        <v>386</v>
      </c>
      <c r="JD79" s="596">
        <v>87.1</v>
      </c>
      <c r="JF79" s="621" t="s">
        <v>55</v>
      </c>
      <c r="JG79" s="596">
        <v>0</v>
      </c>
      <c r="JI79" s="621" t="s">
        <v>98</v>
      </c>
      <c r="JJ79" s="596" t="s">
        <v>371</v>
      </c>
      <c r="JL79" s="621" t="s">
        <v>225</v>
      </c>
      <c r="JM79" s="596">
        <v>94.5</v>
      </c>
      <c r="JO79" s="621" t="s">
        <v>185</v>
      </c>
      <c r="JP79" s="596">
        <v>0.4</v>
      </c>
      <c r="JR79" s="576" t="s">
        <v>172</v>
      </c>
      <c r="JS79" s="610">
        <v>97</v>
      </c>
      <c r="JU79" s="664" t="s">
        <v>741</v>
      </c>
      <c r="JV79" s="610">
        <v>88.5</v>
      </c>
      <c r="JX79" s="621" t="s">
        <v>287</v>
      </c>
      <c r="JY79" s="596">
        <v>0</v>
      </c>
      <c r="KA79" s="621" t="s">
        <v>30</v>
      </c>
      <c r="KB79" s="596">
        <v>0</v>
      </c>
      <c r="KD79" s="621" t="s">
        <v>81</v>
      </c>
      <c r="KE79" s="596">
        <v>94</v>
      </c>
      <c r="KG79" s="621" t="s">
        <v>191</v>
      </c>
      <c r="KH79" s="596">
        <v>0.2</v>
      </c>
      <c r="KJ79" s="576" t="s">
        <v>40</v>
      </c>
      <c r="KK79" s="610">
        <v>97.4</v>
      </c>
      <c r="KM79" s="664" t="s">
        <v>215</v>
      </c>
      <c r="KN79" s="610">
        <v>85.7</v>
      </c>
      <c r="KP79" s="621" t="s">
        <v>103</v>
      </c>
      <c r="KQ79" s="596">
        <v>0</v>
      </c>
      <c r="KS79" s="621" t="s">
        <v>366</v>
      </c>
      <c r="KT79" s="596">
        <v>0</v>
      </c>
      <c r="KV79" s="621" t="s">
        <v>9</v>
      </c>
      <c r="KW79" s="596">
        <v>94.5</v>
      </c>
      <c r="KY79" s="621" t="s">
        <v>221</v>
      </c>
      <c r="KZ79" s="596">
        <v>0.4</v>
      </c>
      <c r="LB79" s="576" t="s">
        <v>155</v>
      </c>
      <c r="LC79" s="610">
        <v>97.2</v>
      </c>
      <c r="LE79" s="664" t="s">
        <v>57</v>
      </c>
      <c r="LF79" s="610">
        <v>87.5</v>
      </c>
      <c r="LH79" s="621" t="s">
        <v>49</v>
      </c>
      <c r="LI79" s="596">
        <v>94.9</v>
      </c>
    </row>
    <row r="80" spans="1:321" ht="43.2" x14ac:dyDescent="0.3">
      <c r="A80" s="8" t="s">
        <v>73</v>
      </c>
      <c r="B80" s="15">
        <v>89.247311827956992</v>
      </c>
      <c r="D80" s="20" t="s">
        <v>175</v>
      </c>
      <c r="E80" s="15">
        <v>100</v>
      </c>
      <c r="G80" s="29" t="s">
        <v>206</v>
      </c>
      <c r="H80" s="32">
        <v>0</v>
      </c>
      <c r="J80" s="37" t="s">
        <v>303</v>
      </c>
      <c r="K80" s="42">
        <v>0</v>
      </c>
      <c r="M80" s="11" t="s">
        <v>32</v>
      </c>
      <c r="N80" s="15">
        <v>88.085399449035819</v>
      </c>
      <c r="P80" s="29" t="s">
        <v>283</v>
      </c>
      <c r="Q80" s="79">
        <v>0.61791967044284246</v>
      </c>
      <c r="S80" s="8" t="s">
        <v>50</v>
      </c>
      <c r="T80" s="15">
        <v>90.579710144927532</v>
      </c>
      <c r="U80" s="101"/>
      <c r="V80" s="21" t="s">
        <v>341</v>
      </c>
      <c r="W80" s="15">
        <v>100</v>
      </c>
      <c r="Y80" s="11" t="s">
        <v>413</v>
      </c>
      <c r="Z80" s="15">
        <v>89.1</v>
      </c>
      <c r="AC80" s="109" t="s">
        <v>55</v>
      </c>
      <c r="AD80" s="123">
        <v>90.9</v>
      </c>
      <c r="AF80" s="149" t="s">
        <v>122</v>
      </c>
      <c r="AG80" s="137">
        <v>91.8</v>
      </c>
      <c r="AI80" s="109" t="s">
        <v>17</v>
      </c>
      <c r="AJ80" s="137">
        <v>100</v>
      </c>
      <c r="AL80" s="109" t="s">
        <v>96</v>
      </c>
      <c r="AM80" s="146">
        <v>100</v>
      </c>
      <c r="AO80" s="109" t="s">
        <v>127</v>
      </c>
      <c r="AP80" s="146">
        <v>89.5</v>
      </c>
      <c r="AS80" s="149" t="s">
        <v>12</v>
      </c>
      <c r="AT80" s="137">
        <v>90.2</v>
      </c>
      <c r="AX80" s="149" t="s">
        <v>59</v>
      </c>
      <c r="AY80" s="191">
        <v>92.2</v>
      </c>
      <c r="BA80" s="149" t="s">
        <v>205</v>
      </c>
      <c r="BB80" s="209">
        <v>100</v>
      </c>
      <c r="BD80" s="149" t="s">
        <v>27</v>
      </c>
      <c r="BE80" s="191">
        <v>90.8</v>
      </c>
      <c r="BG80" s="149" t="s">
        <v>118</v>
      </c>
      <c r="BH80" s="209">
        <v>91.1</v>
      </c>
      <c r="BJ80" s="149" t="s">
        <v>27</v>
      </c>
      <c r="BK80" s="233">
        <v>92.3</v>
      </c>
      <c r="BM80" s="149" t="s">
        <v>183</v>
      </c>
      <c r="BN80" s="233">
        <v>100</v>
      </c>
      <c r="BP80" s="149" t="s">
        <v>71</v>
      </c>
      <c r="BQ80" s="233">
        <v>93.5</v>
      </c>
      <c r="BS80" s="149" t="s">
        <v>198</v>
      </c>
      <c r="BT80" s="233" t="s">
        <v>371</v>
      </c>
      <c r="BV80" s="29" t="s">
        <v>99</v>
      </c>
      <c r="BW80" s="263">
        <v>0</v>
      </c>
      <c r="BY80" s="29" t="s">
        <v>96</v>
      </c>
      <c r="BZ80" s="263">
        <v>0</v>
      </c>
      <c r="CB80" s="149" t="s">
        <v>33</v>
      </c>
      <c r="CC80" s="209">
        <v>91.7</v>
      </c>
      <c r="CE80" s="29" t="s">
        <v>175</v>
      </c>
      <c r="CF80" s="281">
        <v>0.54466230936819171</v>
      </c>
      <c r="CI80" s="109" t="s">
        <v>66</v>
      </c>
      <c r="CJ80" s="295">
        <v>94.9</v>
      </c>
      <c r="CL80" s="109" t="s">
        <v>198</v>
      </c>
      <c r="CM80" s="303" t="s">
        <v>371</v>
      </c>
      <c r="CO80" s="109" t="s">
        <v>200</v>
      </c>
      <c r="CP80" s="191">
        <v>93.5</v>
      </c>
      <c r="CS80" s="149" t="s">
        <v>16</v>
      </c>
      <c r="CT80" s="331">
        <v>95.2</v>
      </c>
      <c r="CW80" s="109" t="s">
        <v>179</v>
      </c>
      <c r="CX80" s="331" t="s">
        <v>371</v>
      </c>
      <c r="DB80" s="253" t="s">
        <v>224</v>
      </c>
      <c r="DC80" s="263">
        <v>0</v>
      </c>
      <c r="DI80" s="252" t="s">
        <v>538</v>
      </c>
      <c r="DJ80" s="318">
        <v>0</v>
      </c>
      <c r="DP80" s="149" t="s">
        <v>123</v>
      </c>
      <c r="DQ80" s="331">
        <v>94.3</v>
      </c>
      <c r="DV80" s="253" t="s">
        <v>111</v>
      </c>
      <c r="DW80" s="281">
        <v>0.5125815470643057</v>
      </c>
      <c r="EA80" s="346" t="s">
        <v>244</v>
      </c>
      <c r="EB80" s="353">
        <v>95.7</v>
      </c>
      <c r="EE80" s="355" t="s">
        <v>43</v>
      </c>
      <c r="EF80" s="358" t="s">
        <v>371</v>
      </c>
      <c r="EI80" s="346" t="s">
        <v>105</v>
      </c>
      <c r="EJ80" s="362">
        <v>0</v>
      </c>
      <c r="EM80" s="250" t="s">
        <v>285</v>
      </c>
      <c r="EN80" s="362">
        <v>0</v>
      </c>
      <c r="EQ80" s="346" t="s">
        <v>15</v>
      </c>
      <c r="ER80" s="303">
        <v>94.5</v>
      </c>
      <c r="EU80" s="346" t="s">
        <v>25</v>
      </c>
      <c r="EV80" s="378">
        <v>0.52301255230125521</v>
      </c>
      <c r="FA80" s="346" t="s">
        <v>256</v>
      </c>
      <c r="FB80" s="383">
        <v>96.05263157894737</v>
      </c>
      <c r="FD80" s="355" t="s">
        <v>147</v>
      </c>
      <c r="FE80" s="392" t="s">
        <v>371</v>
      </c>
      <c r="FG80" s="346" t="s">
        <v>318</v>
      </c>
      <c r="FH80" s="381">
        <v>94.6</v>
      </c>
      <c r="FK80" s="346" t="s">
        <v>220</v>
      </c>
      <c r="FL80" s="410">
        <v>96.1</v>
      </c>
      <c r="FN80" s="355" t="s">
        <v>20</v>
      </c>
      <c r="FO80" s="410">
        <v>100</v>
      </c>
      <c r="FQ80" s="355" t="s">
        <v>112</v>
      </c>
      <c r="FR80" s="421">
        <v>0</v>
      </c>
      <c r="FT80" s="361" t="s">
        <v>6</v>
      </c>
      <c r="FU80" s="367">
        <v>0</v>
      </c>
      <c r="FW80" s="346" t="s">
        <v>100</v>
      </c>
      <c r="FX80" s="410">
        <v>94.8</v>
      </c>
      <c r="FZ80" s="346" t="s">
        <v>160</v>
      </c>
      <c r="GA80" s="437">
        <v>0.5</v>
      </c>
      <c r="GD80" s="462" t="s">
        <v>124</v>
      </c>
      <c r="GE80" s="448">
        <v>96.6</v>
      </c>
      <c r="GG80" s="462" t="s">
        <v>200</v>
      </c>
      <c r="GH80" s="479">
        <v>90</v>
      </c>
      <c r="GJ80" s="346" t="s">
        <v>112</v>
      </c>
      <c r="GK80" s="421">
        <v>0</v>
      </c>
      <c r="GM80" s="346" t="s">
        <v>40</v>
      </c>
      <c r="GN80" s="484">
        <v>0</v>
      </c>
      <c r="GP80" s="462" t="s">
        <v>270</v>
      </c>
      <c r="GQ80" s="503">
        <v>95.3</v>
      </c>
      <c r="GS80" s="346" t="s">
        <v>202</v>
      </c>
      <c r="GT80" s="508">
        <v>0.59303187546330616</v>
      </c>
      <c r="GV80" s="462" t="s">
        <v>116</v>
      </c>
      <c r="GW80" s="479">
        <v>96.6</v>
      </c>
      <c r="GY80" s="462" t="s">
        <v>364</v>
      </c>
      <c r="GZ80" s="526">
        <v>88.679245283018872</v>
      </c>
      <c r="HB80" s="535" t="s">
        <v>207</v>
      </c>
      <c r="HC80" s="383">
        <v>95.2</v>
      </c>
      <c r="HG80" s="462" t="s">
        <v>109</v>
      </c>
      <c r="HH80" s="383">
        <v>96.4</v>
      </c>
      <c r="HJ80" s="462" t="s">
        <v>284</v>
      </c>
      <c r="HK80" s="383">
        <v>88.9</v>
      </c>
      <c r="HM80" s="346" t="s">
        <v>25</v>
      </c>
      <c r="HN80" s="421">
        <v>0</v>
      </c>
      <c r="HP80" s="346" t="s">
        <v>183</v>
      </c>
      <c r="HQ80" s="421">
        <v>0</v>
      </c>
      <c r="HS80" s="535" t="s">
        <v>52</v>
      </c>
      <c r="HT80" s="383">
        <v>95.1</v>
      </c>
      <c r="HV80" s="346" t="s">
        <v>6</v>
      </c>
      <c r="HW80" s="508">
        <v>0.5</v>
      </c>
      <c r="HY80" s="346" t="s">
        <v>39</v>
      </c>
      <c r="HZ80" s="421">
        <v>0</v>
      </c>
      <c r="IB80" s="566" t="s">
        <v>81</v>
      </c>
      <c r="IC80" s="421">
        <v>0</v>
      </c>
      <c r="IE80" s="346" t="s">
        <v>176</v>
      </c>
      <c r="IF80" s="508">
        <v>0.5</v>
      </c>
      <c r="IH80" s="576" t="s">
        <v>253</v>
      </c>
      <c r="II80" s="610">
        <v>96.9</v>
      </c>
      <c r="IK80" s="576" t="s">
        <v>263</v>
      </c>
      <c r="IL80" s="596">
        <v>75</v>
      </c>
      <c r="IN80" s="621" t="s">
        <v>169</v>
      </c>
      <c r="IO80" s="635">
        <v>0</v>
      </c>
      <c r="IQ80" s="621" t="s">
        <v>340</v>
      </c>
      <c r="IR80" s="635" t="s">
        <v>371</v>
      </c>
      <c r="IT80" s="621" t="s">
        <v>279</v>
      </c>
      <c r="IU80" s="652">
        <v>94.5</v>
      </c>
      <c r="IW80" s="621" t="s">
        <v>73</v>
      </c>
      <c r="IX80" s="635">
        <v>0.5</v>
      </c>
      <c r="IZ80" s="576" t="s">
        <v>62</v>
      </c>
      <c r="JA80" s="610">
        <v>97.4</v>
      </c>
      <c r="JC80" s="664" t="s">
        <v>341</v>
      </c>
      <c r="JD80" s="596">
        <v>85.7</v>
      </c>
      <c r="JF80" s="621" t="s">
        <v>103</v>
      </c>
      <c r="JG80" s="596">
        <v>0</v>
      </c>
      <c r="JI80" s="621" t="s">
        <v>340</v>
      </c>
      <c r="JJ80" s="596" t="s">
        <v>371</v>
      </c>
      <c r="JL80" s="621" t="s">
        <v>14</v>
      </c>
      <c r="JM80" s="596">
        <v>94.5</v>
      </c>
      <c r="JO80" s="621" t="s">
        <v>37</v>
      </c>
      <c r="JP80" s="596">
        <v>0.4</v>
      </c>
      <c r="JR80" s="576" t="s">
        <v>279</v>
      </c>
      <c r="JS80" s="610">
        <v>96.9</v>
      </c>
      <c r="JU80" s="664" t="s">
        <v>352</v>
      </c>
      <c r="JV80" s="610">
        <v>88.5</v>
      </c>
      <c r="JX80" s="621" t="s">
        <v>204</v>
      </c>
      <c r="JY80" s="596">
        <v>0</v>
      </c>
      <c r="KA80" s="621" t="s">
        <v>17</v>
      </c>
      <c r="KB80" s="596">
        <v>0</v>
      </c>
      <c r="KD80" s="621" t="s">
        <v>196</v>
      </c>
      <c r="KE80" s="596">
        <v>94</v>
      </c>
      <c r="KG80" s="621" t="s">
        <v>382</v>
      </c>
      <c r="KH80" s="596">
        <v>0.3</v>
      </c>
      <c r="KJ80" s="576" t="s">
        <v>168</v>
      </c>
      <c r="KK80" s="610">
        <v>97.4</v>
      </c>
      <c r="KM80" s="664" t="s">
        <v>808</v>
      </c>
      <c r="KN80" s="610">
        <v>85.7</v>
      </c>
      <c r="KP80" s="621" t="s">
        <v>237</v>
      </c>
      <c r="KQ80" s="596">
        <v>0</v>
      </c>
      <c r="KS80" s="621" t="s">
        <v>106</v>
      </c>
      <c r="KT80" s="596">
        <v>0</v>
      </c>
      <c r="KV80" s="621" t="s">
        <v>147</v>
      </c>
      <c r="KW80" s="596">
        <v>94.5</v>
      </c>
      <c r="KY80" s="621" t="s">
        <v>237</v>
      </c>
      <c r="KZ80" s="596">
        <v>0.4</v>
      </c>
      <c r="LB80" s="576" t="s">
        <v>32</v>
      </c>
      <c r="LC80" s="610">
        <v>97.2</v>
      </c>
      <c r="LE80" s="664" t="s">
        <v>197</v>
      </c>
      <c r="LF80" s="610">
        <v>87.5</v>
      </c>
      <c r="LH80" s="621" t="s">
        <v>53</v>
      </c>
      <c r="LI80" s="596">
        <v>94.9</v>
      </c>
    </row>
    <row r="81" spans="1:321" ht="57.6" x14ac:dyDescent="0.3">
      <c r="A81" s="8" t="s">
        <v>74</v>
      </c>
      <c r="B81" s="15">
        <v>89.215686274509807</v>
      </c>
      <c r="D81" s="21" t="s">
        <v>33</v>
      </c>
      <c r="E81" s="15">
        <v>100</v>
      </c>
      <c r="G81" s="29" t="s">
        <v>99</v>
      </c>
      <c r="H81" s="32">
        <v>0</v>
      </c>
      <c r="J81" s="37" t="s">
        <v>200</v>
      </c>
      <c r="K81" s="42">
        <v>0</v>
      </c>
      <c r="M81" s="11" t="s">
        <v>111</v>
      </c>
      <c r="N81" s="15">
        <v>87.943971985993002</v>
      </c>
      <c r="P81" s="29" t="s">
        <v>210</v>
      </c>
      <c r="Q81" s="79">
        <v>0.61881188118811881</v>
      </c>
      <c r="S81" s="8" t="s">
        <v>376</v>
      </c>
      <c r="T81" s="15">
        <v>90.476190476190482</v>
      </c>
      <c r="U81" s="101"/>
      <c r="V81" s="21" t="s">
        <v>111</v>
      </c>
      <c r="W81" s="15">
        <v>100</v>
      </c>
      <c r="Y81" s="11" t="s">
        <v>39</v>
      </c>
      <c r="Z81" s="15">
        <v>88.8</v>
      </c>
      <c r="AC81" s="109" t="s">
        <v>122</v>
      </c>
      <c r="AD81" s="123">
        <v>90.9</v>
      </c>
      <c r="AF81" s="149" t="s">
        <v>61</v>
      </c>
      <c r="AG81" s="137">
        <v>91.7</v>
      </c>
      <c r="AI81" s="109" t="s">
        <v>341</v>
      </c>
      <c r="AJ81" s="137">
        <v>100</v>
      </c>
      <c r="AL81" s="109" t="s">
        <v>218</v>
      </c>
      <c r="AM81" s="146">
        <v>100</v>
      </c>
      <c r="AO81" s="109" t="s">
        <v>56</v>
      </c>
      <c r="AP81" s="146">
        <v>89.4</v>
      </c>
      <c r="AS81" s="149" t="s">
        <v>374</v>
      </c>
      <c r="AT81" s="137">
        <v>89.9</v>
      </c>
      <c r="AX81" s="149" t="s">
        <v>85</v>
      </c>
      <c r="AY81" s="191">
        <v>91.7</v>
      </c>
      <c r="BA81" s="149" t="s">
        <v>96</v>
      </c>
      <c r="BB81" s="209">
        <v>100</v>
      </c>
      <c r="BD81" s="149" t="s">
        <v>84</v>
      </c>
      <c r="BE81" s="191">
        <v>90.8</v>
      </c>
      <c r="BG81" s="149" t="s">
        <v>92</v>
      </c>
      <c r="BH81" s="209">
        <v>91</v>
      </c>
      <c r="BJ81" s="149" t="s">
        <v>329</v>
      </c>
      <c r="BK81" s="233">
        <v>92.2</v>
      </c>
      <c r="BM81" s="149" t="s">
        <v>205</v>
      </c>
      <c r="BN81" s="233">
        <v>100</v>
      </c>
      <c r="BP81" s="149" t="s">
        <v>57</v>
      </c>
      <c r="BQ81" s="233">
        <v>93.5</v>
      </c>
      <c r="BS81" s="149" t="s">
        <v>254</v>
      </c>
      <c r="BT81" s="233">
        <v>100</v>
      </c>
      <c r="BV81" s="29" t="s">
        <v>275</v>
      </c>
      <c r="BW81" s="263">
        <v>0</v>
      </c>
      <c r="BY81" s="29" t="s">
        <v>104</v>
      </c>
      <c r="BZ81" s="263">
        <v>0</v>
      </c>
      <c r="CB81" s="149" t="s">
        <v>188</v>
      </c>
      <c r="CC81" s="209">
        <v>91.6</v>
      </c>
      <c r="CE81" s="29" t="s">
        <v>262</v>
      </c>
      <c r="CF81" s="281">
        <v>0.54644808743169404</v>
      </c>
      <c r="CI81" s="109" t="s">
        <v>172</v>
      </c>
      <c r="CJ81" s="295">
        <v>94.9</v>
      </c>
      <c r="CL81" s="109" t="s">
        <v>205</v>
      </c>
      <c r="CM81" s="303">
        <v>100</v>
      </c>
      <c r="CO81" s="109" t="s">
        <v>16</v>
      </c>
      <c r="CP81" s="191">
        <v>93.3</v>
      </c>
      <c r="CS81" s="149" t="s">
        <v>150</v>
      </c>
      <c r="CT81" s="331">
        <v>95.1</v>
      </c>
      <c r="CW81" s="109" t="s">
        <v>198</v>
      </c>
      <c r="CX81" s="331" t="s">
        <v>371</v>
      </c>
      <c r="DB81" s="253" t="s">
        <v>41</v>
      </c>
      <c r="DC81" s="263">
        <v>0</v>
      </c>
      <c r="DI81" s="253" t="s">
        <v>107</v>
      </c>
      <c r="DJ81" s="263">
        <v>0</v>
      </c>
      <c r="DP81" s="149" t="s">
        <v>129</v>
      </c>
      <c r="DQ81" s="331">
        <v>94.3</v>
      </c>
      <c r="DV81" s="253" t="s">
        <v>244</v>
      </c>
      <c r="DW81" s="281">
        <v>0.51582649472450182</v>
      </c>
      <c r="EA81" s="346" t="s">
        <v>64</v>
      </c>
      <c r="EB81" s="353">
        <v>95.6</v>
      </c>
      <c r="EE81" s="355" t="s">
        <v>314</v>
      </c>
      <c r="EF81" s="358" t="s">
        <v>371</v>
      </c>
      <c r="EI81" s="346" t="s">
        <v>61</v>
      </c>
      <c r="EJ81" s="362">
        <v>0</v>
      </c>
      <c r="EM81" s="250" t="s">
        <v>282</v>
      </c>
      <c r="EN81" s="362">
        <v>0</v>
      </c>
      <c r="EQ81" s="346" t="s">
        <v>219</v>
      </c>
      <c r="ER81" s="303">
        <v>94.5</v>
      </c>
      <c r="EU81" s="346" t="s">
        <v>20</v>
      </c>
      <c r="EV81" s="378">
        <v>0.5250875145857643</v>
      </c>
      <c r="FA81" s="346" t="s">
        <v>314</v>
      </c>
      <c r="FB81" s="383">
        <v>95.901639344262293</v>
      </c>
      <c r="FD81" s="355" t="s">
        <v>20</v>
      </c>
      <c r="FE81" s="383">
        <v>100</v>
      </c>
      <c r="FG81" s="346" t="s">
        <v>219</v>
      </c>
      <c r="FH81" s="381">
        <v>94.6</v>
      </c>
      <c r="FK81" s="346" t="s">
        <v>64</v>
      </c>
      <c r="FL81" s="410">
        <v>96.1</v>
      </c>
      <c r="FN81" s="355" t="s">
        <v>254</v>
      </c>
      <c r="FO81" s="410">
        <v>100</v>
      </c>
      <c r="FQ81" s="355" t="s">
        <v>22</v>
      </c>
      <c r="FR81" s="421">
        <v>0</v>
      </c>
      <c r="FT81" s="361" t="s">
        <v>285</v>
      </c>
      <c r="FU81" s="367">
        <v>0</v>
      </c>
      <c r="FW81" s="346" t="s">
        <v>244</v>
      </c>
      <c r="FX81" s="410">
        <v>94.8</v>
      </c>
      <c r="FZ81" s="346" t="s">
        <v>90</v>
      </c>
      <c r="GA81" s="437">
        <v>0.5</v>
      </c>
      <c r="GD81" s="462" t="s">
        <v>301</v>
      </c>
      <c r="GE81" s="448">
        <v>96.5</v>
      </c>
      <c r="GG81" s="462" t="s">
        <v>353</v>
      </c>
      <c r="GH81" s="479">
        <v>90</v>
      </c>
      <c r="GJ81" s="346" t="s">
        <v>22</v>
      </c>
      <c r="GK81" s="421">
        <v>0</v>
      </c>
      <c r="GM81" s="346" t="s">
        <v>103</v>
      </c>
      <c r="GN81" s="484">
        <v>0</v>
      </c>
      <c r="GP81" s="462" t="s">
        <v>244</v>
      </c>
      <c r="GQ81" s="503">
        <v>95</v>
      </c>
      <c r="GS81" s="346" t="s">
        <v>113</v>
      </c>
      <c r="GT81" s="508">
        <v>0.22522522522522523</v>
      </c>
      <c r="GV81" s="462" t="s">
        <v>81</v>
      </c>
      <c r="GW81" s="479">
        <v>96.4</v>
      </c>
      <c r="GY81" s="462" t="s">
        <v>367</v>
      </c>
      <c r="GZ81" s="526">
        <v>88.372093023255815</v>
      </c>
      <c r="HB81" s="535" t="s">
        <v>186</v>
      </c>
      <c r="HC81" s="383">
        <v>95.1</v>
      </c>
      <c r="HG81" s="462" t="s">
        <v>49</v>
      </c>
      <c r="HH81" s="383">
        <v>96.4</v>
      </c>
      <c r="HJ81" s="462" t="s">
        <v>369</v>
      </c>
      <c r="HK81" s="543">
        <v>88.235294117647058</v>
      </c>
      <c r="HM81" s="346" t="s">
        <v>52</v>
      </c>
      <c r="HN81" s="421">
        <v>0</v>
      </c>
      <c r="HP81" s="346" t="s">
        <v>205</v>
      </c>
      <c r="HQ81" s="421">
        <v>0</v>
      </c>
      <c r="HS81" s="535" t="s">
        <v>219</v>
      </c>
      <c r="HT81" s="383">
        <v>95</v>
      </c>
      <c r="HV81" s="346" t="s">
        <v>221</v>
      </c>
      <c r="HW81" s="508">
        <v>0.5</v>
      </c>
      <c r="HY81" s="346" t="s">
        <v>34</v>
      </c>
      <c r="HZ81" s="421">
        <v>0</v>
      </c>
      <c r="IB81" s="566" t="s">
        <v>254</v>
      </c>
      <c r="IC81" s="421">
        <v>0</v>
      </c>
      <c r="IE81" s="346" t="s">
        <v>237</v>
      </c>
      <c r="IF81" s="508">
        <v>0.5</v>
      </c>
      <c r="IH81" s="576" t="s">
        <v>76</v>
      </c>
      <c r="II81" s="610">
        <v>96.8</v>
      </c>
      <c r="IK81" s="576" t="s">
        <v>345</v>
      </c>
      <c r="IL81" s="596">
        <v>73.5</v>
      </c>
      <c r="IN81" s="621" t="s">
        <v>27</v>
      </c>
      <c r="IO81" s="635">
        <v>0</v>
      </c>
      <c r="IQ81" s="621" t="s">
        <v>172</v>
      </c>
      <c r="IR81" s="635" t="s">
        <v>371</v>
      </c>
      <c r="IT81" s="621" t="s">
        <v>44</v>
      </c>
      <c r="IU81" s="652">
        <v>94.5</v>
      </c>
      <c r="IW81" s="621" t="s">
        <v>254</v>
      </c>
      <c r="IX81" s="635">
        <v>0.5</v>
      </c>
      <c r="IZ81" s="576" t="s">
        <v>337</v>
      </c>
      <c r="JA81" s="610">
        <v>97.2</v>
      </c>
      <c r="JC81" s="664" t="s">
        <v>116</v>
      </c>
      <c r="JD81" s="596">
        <v>84.6</v>
      </c>
      <c r="JF81" s="621" t="s">
        <v>166</v>
      </c>
      <c r="JG81" s="596">
        <v>0</v>
      </c>
      <c r="JI81" s="621" t="s">
        <v>172</v>
      </c>
      <c r="JJ81" s="596" t="s">
        <v>371</v>
      </c>
      <c r="JL81" s="621" t="s">
        <v>186</v>
      </c>
      <c r="JM81" s="596">
        <v>94.3</v>
      </c>
      <c r="JO81" s="621" t="s">
        <v>276</v>
      </c>
      <c r="JP81" s="596">
        <v>0.4</v>
      </c>
      <c r="JR81" s="576" t="s">
        <v>254</v>
      </c>
      <c r="JS81" s="610">
        <v>96.8</v>
      </c>
      <c r="JU81" s="664" t="s">
        <v>347</v>
      </c>
      <c r="JV81" s="610">
        <v>88.2</v>
      </c>
      <c r="JX81" s="621" t="s">
        <v>374</v>
      </c>
      <c r="JY81" s="596">
        <v>0</v>
      </c>
      <c r="KA81" s="621" t="s">
        <v>175</v>
      </c>
      <c r="KB81" s="596">
        <v>0</v>
      </c>
      <c r="KD81" s="621" t="s">
        <v>228</v>
      </c>
      <c r="KE81" s="596">
        <v>93.9</v>
      </c>
      <c r="KG81" s="621" t="s">
        <v>79</v>
      </c>
      <c r="KH81" s="596">
        <v>0.4</v>
      </c>
      <c r="KJ81" s="576" t="s">
        <v>44</v>
      </c>
      <c r="KK81" s="610">
        <v>97.3</v>
      </c>
      <c r="KM81" s="664" t="s">
        <v>197</v>
      </c>
      <c r="KN81" s="610">
        <v>85.7</v>
      </c>
      <c r="KP81" s="621" t="s">
        <v>145</v>
      </c>
      <c r="KQ81" s="596">
        <v>0</v>
      </c>
      <c r="KS81" s="621" t="s">
        <v>364</v>
      </c>
      <c r="KT81" s="596">
        <v>0</v>
      </c>
      <c r="KV81" s="621" t="s">
        <v>67</v>
      </c>
      <c r="KW81" s="596">
        <v>94.5</v>
      </c>
      <c r="KY81" s="621" t="s">
        <v>278</v>
      </c>
      <c r="KZ81" s="596">
        <v>0.4</v>
      </c>
      <c r="LB81" s="576" t="s">
        <v>40</v>
      </c>
      <c r="LC81" s="610">
        <v>97.2</v>
      </c>
      <c r="LE81" s="664" t="s">
        <v>303</v>
      </c>
      <c r="LF81" s="610">
        <v>87</v>
      </c>
      <c r="LH81" s="621" t="s">
        <v>167</v>
      </c>
      <c r="LI81" s="596">
        <v>94.8</v>
      </c>
    </row>
    <row r="82" spans="1:321" ht="43.2" x14ac:dyDescent="0.3">
      <c r="A82" s="8" t="s">
        <v>75</v>
      </c>
      <c r="B82" s="15">
        <v>89.156626506024097</v>
      </c>
      <c r="D82" s="20" t="s">
        <v>40</v>
      </c>
      <c r="E82" s="15">
        <v>100</v>
      </c>
      <c r="G82" s="29" t="s">
        <v>24</v>
      </c>
      <c r="H82" s="32">
        <v>0</v>
      </c>
      <c r="J82" s="37" t="s">
        <v>35</v>
      </c>
      <c r="K82" s="42">
        <v>0</v>
      </c>
      <c r="M82" s="11" t="s">
        <v>212</v>
      </c>
      <c r="N82" s="15">
        <v>87.814645308924483</v>
      </c>
      <c r="P82" s="29" t="s">
        <v>61</v>
      </c>
      <c r="Q82" s="79">
        <v>0.62646828504306973</v>
      </c>
      <c r="S82" s="8" t="s">
        <v>75</v>
      </c>
      <c r="T82" s="15">
        <v>90.476190476190482</v>
      </c>
      <c r="U82" s="101"/>
      <c r="V82" s="20" t="s">
        <v>146</v>
      </c>
      <c r="W82" s="15">
        <v>100</v>
      </c>
      <c r="Y82" s="11" t="s">
        <v>66</v>
      </c>
      <c r="Z82" s="15">
        <v>88.7</v>
      </c>
      <c r="AC82" s="109" t="s">
        <v>71</v>
      </c>
      <c r="AD82" s="123">
        <v>90.8</v>
      </c>
      <c r="AF82" s="149" t="s">
        <v>90</v>
      </c>
      <c r="AG82" s="137">
        <v>91.6</v>
      </c>
      <c r="AI82" s="109" t="s">
        <v>111</v>
      </c>
      <c r="AJ82" s="137">
        <v>100</v>
      </c>
      <c r="AL82" s="109" t="s">
        <v>113</v>
      </c>
      <c r="AM82" s="146">
        <v>100</v>
      </c>
      <c r="AO82" s="109" t="s">
        <v>382</v>
      </c>
      <c r="AP82" s="146">
        <v>89.3</v>
      </c>
      <c r="AS82" s="149" t="s">
        <v>104</v>
      </c>
      <c r="AT82" s="137">
        <v>89.8</v>
      </c>
      <c r="AX82" s="149" t="s">
        <v>71</v>
      </c>
      <c r="AY82" s="191">
        <v>91.7</v>
      </c>
      <c r="BA82" s="149" t="s">
        <v>218</v>
      </c>
      <c r="BB82" s="209">
        <v>100</v>
      </c>
      <c r="BD82" s="149" t="s">
        <v>186</v>
      </c>
      <c r="BE82" s="191">
        <v>90.7</v>
      </c>
      <c r="BG82" s="149" t="s">
        <v>119</v>
      </c>
      <c r="BH82" s="209">
        <v>90.9</v>
      </c>
      <c r="BJ82" s="149" t="s">
        <v>32</v>
      </c>
      <c r="BK82" s="233">
        <v>92.2</v>
      </c>
      <c r="BM82" s="149" t="s">
        <v>141</v>
      </c>
      <c r="BN82" s="233">
        <v>100</v>
      </c>
      <c r="BP82" s="149" t="s">
        <v>61</v>
      </c>
      <c r="BQ82" s="233">
        <v>93.5</v>
      </c>
      <c r="BS82" s="149" t="s">
        <v>183</v>
      </c>
      <c r="BT82" s="233">
        <v>100</v>
      </c>
      <c r="BV82" s="29" t="s">
        <v>24</v>
      </c>
      <c r="BW82" s="263">
        <v>0</v>
      </c>
      <c r="BY82" s="29" t="s">
        <v>385</v>
      </c>
      <c r="BZ82" s="263">
        <v>0</v>
      </c>
      <c r="CB82" s="149" t="s">
        <v>155</v>
      </c>
      <c r="CC82" s="209">
        <v>91.5</v>
      </c>
      <c r="CE82" s="29" t="s">
        <v>56</v>
      </c>
      <c r="CF82" s="281">
        <v>0.54844606946983543</v>
      </c>
      <c r="CI82" s="109" t="s">
        <v>90</v>
      </c>
      <c r="CJ82" s="295">
        <v>94.8</v>
      </c>
      <c r="CL82" s="109" t="s">
        <v>141</v>
      </c>
      <c r="CM82" s="303">
        <v>100</v>
      </c>
      <c r="CO82" s="109" t="s">
        <v>199</v>
      </c>
      <c r="CP82" s="191">
        <v>93.2</v>
      </c>
      <c r="CS82" s="149" t="s">
        <v>98</v>
      </c>
      <c r="CT82" s="331">
        <v>95.1</v>
      </c>
      <c r="CW82" s="109" t="s">
        <v>20</v>
      </c>
      <c r="CX82" s="331">
        <v>100</v>
      </c>
      <c r="DB82" s="253" t="s">
        <v>289</v>
      </c>
      <c r="DC82" s="263">
        <v>0</v>
      </c>
      <c r="DI82" s="253" t="s">
        <v>172</v>
      </c>
      <c r="DJ82" s="263">
        <v>0</v>
      </c>
      <c r="DP82" s="149" t="s">
        <v>298</v>
      </c>
      <c r="DQ82" s="331">
        <v>94.1</v>
      </c>
      <c r="DV82" s="253" t="s">
        <v>139</v>
      </c>
      <c r="DW82" s="281">
        <v>0.52032520325203246</v>
      </c>
      <c r="EA82" s="346" t="s">
        <v>176</v>
      </c>
      <c r="EB82" s="353">
        <v>95.6</v>
      </c>
      <c r="EE82" s="355" t="s">
        <v>158</v>
      </c>
      <c r="EF82" s="358" t="s">
        <v>371</v>
      </c>
      <c r="EI82" s="346" t="s">
        <v>152</v>
      </c>
      <c r="EJ82" s="362">
        <v>0</v>
      </c>
      <c r="EM82" s="250" t="s">
        <v>40</v>
      </c>
      <c r="EN82" s="362">
        <v>0</v>
      </c>
      <c r="EQ82" s="346" t="s">
        <v>305</v>
      </c>
      <c r="ER82" s="303">
        <v>94.4</v>
      </c>
      <c r="EU82" s="346" t="s">
        <v>220</v>
      </c>
      <c r="EV82" s="378">
        <v>0.52830188679245282</v>
      </c>
      <c r="FA82" s="346" t="s">
        <v>51</v>
      </c>
      <c r="FB82" s="383">
        <v>95.945945945945937</v>
      </c>
      <c r="FD82" s="355" t="s">
        <v>254</v>
      </c>
      <c r="FE82" s="383">
        <v>100</v>
      </c>
      <c r="FG82" s="346" t="s">
        <v>156</v>
      </c>
      <c r="FH82" s="381">
        <v>94.5</v>
      </c>
      <c r="FK82" s="346" t="s">
        <v>309</v>
      </c>
      <c r="FL82" s="410">
        <v>96</v>
      </c>
      <c r="FN82" s="355" t="s">
        <v>205</v>
      </c>
      <c r="FO82" s="410">
        <v>100</v>
      </c>
      <c r="FQ82" s="355" t="s">
        <v>107</v>
      </c>
      <c r="FR82" s="421">
        <v>0</v>
      </c>
      <c r="FT82" s="361" t="s">
        <v>194</v>
      </c>
      <c r="FU82" s="367">
        <v>0</v>
      </c>
      <c r="FW82" s="346" t="s">
        <v>124</v>
      </c>
      <c r="FX82" s="410">
        <v>94.8</v>
      </c>
      <c r="FZ82" s="346" t="s">
        <v>125</v>
      </c>
      <c r="GA82" s="437">
        <v>0.5</v>
      </c>
      <c r="GD82" s="462" t="s">
        <v>38</v>
      </c>
      <c r="GE82" s="448">
        <v>96.5</v>
      </c>
      <c r="GG82" s="462" t="s">
        <v>347</v>
      </c>
      <c r="GH82" s="479">
        <v>90</v>
      </c>
      <c r="GJ82" s="346" t="s">
        <v>107</v>
      </c>
      <c r="GK82" s="421">
        <v>0</v>
      </c>
      <c r="GM82" s="346" t="s">
        <v>185</v>
      </c>
      <c r="GN82" s="484">
        <v>0</v>
      </c>
      <c r="GP82" s="462" t="s">
        <v>228</v>
      </c>
      <c r="GQ82" s="503">
        <v>94.9</v>
      </c>
      <c r="GS82" s="346" t="s">
        <v>242</v>
      </c>
      <c r="GT82" s="508">
        <v>1.4166666666666665</v>
      </c>
      <c r="GV82" s="462" t="s">
        <v>244</v>
      </c>
      <c r="GW82" s="479">
        <v>96.4</v>
      </c>
      <c r="GY82" s="462" t="s">
        <v>200</v>
      </c>
      <c r="GZ82" s="526">
        <v>87.5</v>
      </c>
      <c r="HB82" s="535" t="s">
        <v>180</v>
      </c>
      <c r="HC82" s="383">
        <v>95.1</v>
      </c>
      <c r="HG82" s="462" t="s">
        <v>319</v>
      </c>
      <c r="HH82" s="383">
        <v>96.4</v>
      </c>
      <c r="HJ82" s="462" t="s">
        <v>200</v>
      </c>
      <c r="HK82" s="383">
        <v>87.5</v>
      </c>
      <c r="HM82" s="346" t="s">
        <v>41</v>
      </c>
      <c r="HN82" s="421">
        <v>0</v>
      </c>
      <c r="HP82" s="346" t="s">
        <v>141</v>
      </c>
      <c r="HQ82" s="421">
        <v>0</v>
      </c>
      <c r="HS82" s="535" t="s">
        <v>211</v>
      </c>
      <c r="HT82" s="383">
        <v>95</v>
      </c>
      <c r="HV82" s="346" t="s">
        <v>112</v>
      </c>
      <c r="HW82" s="508">
        <v>0.5</v>
      </c>
      <c r="HY82" s="356" t="s">
        <v>694</v>
      </c>
      <c r="HZ82" s="384">
        <v>0</v>
      </c>
      <c r="IB82" s="566" t="s">
        <v>183</v>
      </c>
      <c r="IC82" s="421">
        <v>0</v>
      </c>
      <c r="IE82" s="346" t="s">
        <v>165</v>
      </c>
      <c r="IF82" s="508">
        <v>0.5</v>
      </c>
      <c r="IH82" s="576" t="s">
        <v>234</v>
      </c>
      <c r="II82" s="610">
        <v>96.4</v>
      </c>
      <c r="IK82" s="576" t="s">
        <v>741</v>
      </c>
      <c r="IL82" s="596">
        <v>69.599999999999994</v>
      </c>
      <c r="IN82" s="621" t="s">
        <v>39</v>
      </c>
      <c r="IO82" s="635">
        <v>0</v>
      </c>
      <c r="IQ82" s="621" t="s">
        <v>150</v>
      </c>
      <c r="IR82" s="635" t="s">
        <v>371</v>
      </c>
      <c r="IT82" s="621" t="s">
        <v>118</v>
      </c>
      <c r="IU82" s="652">
        <v>94.5</v>
      </c>
      <c r="IW82" s="621" t="s">
        <v>309</v>
      </c>
      <c r="IX82" s="635">
        <v>0.5</v>
      </c>
      <c r="IZ82" s="576" t="s">
        <v>225</v>
      </c>
      <c r="JA82" s="610">
        <v>97.2</v>
      </c>
      <c r="JC82" s="664" t="s">
        <v>218</v>
      </c>
      <c r="JD82" s="596">
        <v>80</v>
      </c>
      <c r="JF82" s="621" t="s">
        <v>743</v>
      </c>
      <c r="JG82" s="596">
        <v>0</v>
      </c>
      <c r="JI82" s="621" t="s">
        <v>150</v>
      </c>
      <c r="JJ82" s="596" t="s">
        <v>371</v>
      </c>
      <c r="JL82" s="621" t="s">
        <v>68</v>
      </c>
      <c r="JM82" s="596">
        <v>94.1</v>
      </c>
      <c r="JO82" s="621" t="s">
        <v>147</v>
      </c>
      <c r="JP82" s="596">
        <v>0.4</v>
      </c>
      <c r="JR82" s="576" t="s">
        <v>380</v>
      </c>
      <c r="JS82" s="610">
        <v>96.8</v>
      </c>
      <c r="JU82" s="664" t="s">
        <v>215</v>
      </c>
      <c r="JV82" s="610">
        <v>87.5</v>
      </c>
      <c r="JX82" s="621" t="s">
        <v>379</v>
      </c>
      <c r="JY82" s="596">
        <v>0</v>
      </c>
      <c r="KA82" s="621" t="s">
        <v>260</v>
      </c>
      <c r="KB82" s="596">
        <v>0</v>
      </c>
      <c r="KD82" s="621" t="s">
        <v>310</v>
      </c>
      <c r="KE82" s="596">
        <v>93.7</v>
      </c>
      <c r="KG82" s="621" t="s">
        <v>143</v>
      </c>
      <c r="KH82" s="596">
        <v>0.4</v>
      </c>
      <c r="KJ82" s="576" t="s">
        <v>209</v>
      </c>
      <c r="KK82" s="610">
        <v>97.3</v>
      </c>
      <c r="KM82" s="664" t="s">
        <v>350</v>
      </c>
      <c r="KN82" s="610">
        <v>84</v>
      </c>
      <c r="KP82" s="621" t="s">
        <v>185</v>
      </c>
      <c r="KQ82" s="596">
        <v>0</v>
      </c>
      <c r="KS82" s="621" t="s">
        <v>160</v>
      </c>
      <c r="KT82" s="596">
        <v>0</v>
      </c>
      <c r="KV82" s="621" t="s">
        <v>167</v>
      </c>
      <c r="KW82" s="596">
        <v>94.5</v>
      </c>
      <c r="KY82" s="621" t="s">
        <v>50</v>
      </c>
      <c r="KZ82" s="596">
        <v>0.4</v>
      </c>
      <c r="LB82" s="576" t="s">
        <v>339</v>
      </c>
      <c r="LC82" s="610">
        <v>96.9</v>
      </c>
      <c r="LE82" s="664" t="s">
        <v>350</v>
      </c>
      <c r="LF82" s="610">
        <v>86.7</v>
      </c>
      <c r="LH82" s="621" t="s">
        <v>132</v>
      </c>
      <c r="LI82" s="596">
        <v>94.8</v>
      </c>
    </row>
    <row r="83" spans="1:321" ht="43.2" x14ac:dyDescent="0.3">
      <c r="A83" s="8" t="s">
        <v>376</v>
      </c>
      <c r="B83" s="15">
        <v>89.0625</v>
      </c>
      <c r="D83" s="21" t="s">
        <v>118</v>
      </c>
      <c r="E83" s="15">
        <v>100</v>
      </c>
      <c r="G83" s="29" t="s">
        <v>220</v>
      </c>
      <c r="H83" s="32">
        <v>0</v>
      </c>
      <c r="J83" s="37" t="s">
        <v>244</v>
      </c>
      <c r="K83" s="42">
        <v>0</v>
      </c>
      <c r="M83" s="11" t="s">
        <v>139</v>
      </c>
      <c r="N83" s="15">
        <v>87.656595431098012</v>
      </c>
      <c r="P83" s="29" t="s">
        <v>185</v>
      </c>
      <c r="Q83" s="79">
        <v>0.62981105668299509</v>
      </c>
      <c r="S83" s="8" t="s">
        <v>83</v>
      </c>
      <c r="T83" s="15">
        <v>90.434782608695656</v>
      </c>
      <c r="U83" s="101"/>
      <c r="V83" s="20" t="s">
        <v>175</v>
      </c>
      <c r="W83" s="15">
        <v>100</v>
      </c>
      <c r="Y83" s="11" t="s">
        <v>277</v>
      </c>
      <c r="Z83" s="15">
        <v>88.6</v>
      </c>
      <c r="AC83" s="109" t="s">
        <v>47</v>
      </c>
      <c r="AD83" s="123">
        <v>90.8</v>
      </c>
      <c r="AF83" s="149" t="s">
        <v>338</v>
      </c>
      <c r="AG83" s="137">
        <v>91.5</v>
      </c>
      <c r="AI83" s="110" t="s">
        <v>175</v>
      </c>
      <c r="AJ83" s="137">
        <v>100</v>
      </c>
      <c r="AL83" s="109" t="s">
        <v>115</v>
      </c>
      <c r="AM83" s="146">
        <v>100</v>
      </c>
      <c r="AO83" s="109" t="s">
        <v>55</v>
      </c>
      <c r="AP83" s="146">
        <v>89.3</v>
      </c>
      <c r="AS83" s="149" t="s">
        <v>114</v>
      </c>
      <c r="AT83" s="137">
        <v>89.7</v>
      </c>
      <c r="AX83" s="149" t="s">
        <v>65</v>
      </c>
      <c r="AY83" s="191">
        <v>91.5</v>
      </c>
      <c r="BA83" s="149" t="s">
        <v>115</v>
      </c>
      <c r="BB83" s="209">
        <v>100</v>
      </c>
      <c r="BD83" s="149" t="s">
        <v>119</v>
      </c>
      <c r="BE83" s="191">
        <v>90.7</v>
      </c>
      <c r="BG83" s="149" t="s">
        <v>178</v>
      </c>
      <c r="BH83" s="209">
        <v>90.8</v>
      </c>
      <c r="BJ83" s="149" t="s">
        <v>57</v>
      </c>
      <c r="BK83" s="233">
        <v>92.2</v>
      </c>
      <c r="BM83" s="149" t="s">
        <v>96</v>
      </c>
      <c r="BN83" s="233">
        <v>100</v>
      </c>
      <c r="BP83" s="149" t="s">
        <v>74</v>
      </c>
      <c r="BQ83" s="233">
        <v>93.4</v>
      </c>
      <c r="BS83" s="149" t="s">
        <v>205</v>
      </c>
      <c r="BT83" s="233">
        <v>100</v>
      </c>
      <c r="BV83" s="29" t="s">
        <v>106</v>
      </c>
      <c r="BW83" s="263">
        <v>0</v>
      </c>
      <c r="BY83" s="29" t="s">
        <v>218</v>
      </c>
      <c r="BZ83" s="263">
        <v>0</v>
      </c>
      <c r="CB83" s="149" t="s">
        <v>92</v>
      </c>
      <c r="CC83" s="209">
        <v>91.5</v>
      </c>
      <c r="CE83" s="29" t="s">
        <v>123</v>
      </c>
      <c r="CF83" s="281">
        <v>0.5541069100391135</v>
      </c>
      <c r="CI83" s="109" t="s">
        <v>54</v>
      </c>
      <c r="CJ83" s="295">
        <v>94.8</v>
      </c>
      <c r="CL83" s="109" t="s">
        <v>96</v>
      </c>
      <c r="CM83" s="303">
        <v>100</v>
      </c>
      <c r="CO83" s="109" t="s">
        <v>42</v>
      </c>
      <c r="CP83" s="191">
        <v>93.1</v>
      </c>
      <c r="CS83" s="149" t="s">
        <v>79</v>
      </c>
      <c r="CT83" s="331">
        <v>95</v>
      </c>
      <c r="CW83" s="109" t="s">
        <v>81</v>
      </c>
      <c r="CX83" s="331">
        <v>100</v>
      </c>
      <c r="DB83" s="253" t="s">
        <v>40</v>
      </c>
      <c r="DC83" s="263">
        <v>0</v>
      </c>
      <c r="DI83" s="253" t="s">
        <v>81</v>
      </c>
      <c r="DJ83" s="263">
        <v>0</v>
      </c>
      <c r="DP83" s="149" t="s">
        <v>67</v>
      </c>
      <c r="DQ83" s="331">
        <v>94.1</v>
      </c>
      <c r="DV83" s="253" t="s">
        <v>181</v>
      </c>
      <c r="DW83" s="281">
        <v>0.52724077328646746</v>
      </c>
      <c r="EA83" s="346" t="s">
        <v>90</v>
      </c>
      <c r="EB83" s="353">
        <v>95.3</v>
      </c>
      <c r="EE83" s="355" t="s">
        <v>179</v>
      </c>
      <c r="EF83" s="358" t="s">
        <v>371</v>
      </c>
      <c r="EI83" s="346" t="s">
        <v>132</v>
      </c>
      <c r="EJ83" s="362">
        <v>0</v>
      </c>
      <c r="EM83" s="250" t="s">
        <v>107</v>
      </c>
      <c r="EN83" s="362">
        <v>0</v>
      </c>
      <c r="EQ83" s="346" t="s">
        <v>298</v>
      </c>
      <c r="ER83" s="303">
        <v>94.4</v>
      </c>
      <c r="EU83" s="346" t="s">
        <v>54</v>
      </c>
      <c r="EV83" s="378">
        <v>0.52910052910052907</v>
      </c>
      <c r="FA83" s="346" t="s">
        <v>41</v>
      </c>
      <c r="FB83" s="383">
        <v>95.833333333333343</v>
      </c>
      <c r="FD83" s="355" t="s">
        <v>205</v>
      </c>
      <c r="FE83" s="383">
        <v>100</v>
      </c>
      <c r="FG83" s="346" t="s">
        <v>244</v>
      </c>
      <c r="FH83" s="381">
        <v>94.5</v>
      </c>
      <c r="FK83" s="346" t="s">
        <v>104</v>
      </c>
      <c r="FL83" s="410">
        <v>95.9</v>
      </c>
      <c r="FN83" s="355" t="s">
        <v>141</v>
      </c>
      <c r="FO83" s="410">
        <v>100</v>
      </c>
      <c r="FQ83" s="355" t="s">
        <v>256</v>
      </c>
      <c r="FR83" s="421">
        <v>0</v>
      </c>
      <c r="FT83" s="361" t="s">
        <v>40</v>
      </c>
      <c r="FU83" s="367">
        <v>0</v>
      </c>
      <c r="FW83" s="346" t="s">
        <v>228</v>
      </c>
      <c r="FX83" s="410">
        <v>94.7</v>
      </c>
      <c r="FZ83" s="346" t="s">
        <v>312</v>
      </c>
      <c r="GA83" s="437">
        <v>0.6</v>
      </c>
      <c r="GD83" s="462" t="s">
        <v>269</v>
      </c>
      <c r="GE83" s="448">
        <v>96.4</v>
      </c>
      <c r="GG83" s="462" t="s">
        <v>369</v>
      </c>
      <c r="GH83" s="479">
        <v>89.534883720930239</v>
      </c>
      <c r="GJ83" s="346" t="s">
        <v>256</v>
      </c>
      <c r="GK83" s="421">
        <v>0</v>
      </c>
      <c r="GM83" s="346" t="s">
        <v>11</v>
      </c>
      <c r="GN83" s="484">
        <v>0</v>
      </c>
      <c r="GP83" s="462" t="s">
        <v>206</v>
      </c>
      <c r="GQ83" s="503">
        <v>94.8</v>
      </c>
      <c r="GS83" s="346" t="s">
        <v>46</v>
      </c>
      <c r="GT83" s="508">
        <v>1.4557670772676372</v>
      </c>
      <c r="GV83" s="462" t="s">
        <v>257</v>
      </c>
      <c r="GW83" s="479">
        <v>96.4</v>
      </c>
      <c r="GY83" s="462" t="s">
        <v>433</v>
      </c>
      <c r="GZ83" s="526">
        <v>87.5</v>
      </c>
      <c r="HB83" s="535" t="s">
        <v>311</v>
      </c>
      <c r="HC83" s="383">
        <v>95</v>
      </c>
      <c r="HG83" s="462" t="s">
        <v>227</v>
      </c>
      <c r="HH83" s="383">
        <v>96.3</v>
      </c>
      <c r="HJ83" s="462" t="s">
        <v>244</v>
      </c>
      <c r="HK83" s="383">
        <v>86.2</v>
      </c>
      <c r="HM83" s="346" t="s">
        <v>209</v>
      </c>
      <c r="HN83" s="421">
        <v>0</v>
      </c>
      <c r="HP83" s="346" t="s">
        <v>96</v>
      </c>
      <c r="HQ83" s="421">
        <v>0</v>
      </c>
      <c r="HS83" s="535" t="s">
        <v>237</v>
      </c>
      <c r="HT83" s="383">
        <v>95</v>
      </c>
      <c r="HV83" s="346" t="s">
        <v>18</v>
      </c>
      <c r="HW83" s="508">
        <v>0.7</v>
      </c>
      <c r="HY83" s="346" t="s">
        <v>147</v>
      </c>
      <c r="HZ83" s="421">
        <v>0</v>
      </c>
      <c r="IB83" s="566" t="s">
        <v>205</v>
      </c>
      <c r="IC83" s="421">
        <v>0</v>
      </c>
      <c r="IE83" s="346" t="s">
        <v>25</v>
      </c>
      <c r="IF83" s="508">
        <v>0.5</v>
      </c>
      <c r="IH83" s="576" t="s">
        <v>204</v>
      </c>
      <c r="II83" s="610">
        <v>96.4</v>
      </c>
      <c r="IK83" s="576" t="s">
        <v>431</v>
      </c>
      <c r="IL83" s="596">
        <v>66.7</v>
      </c>
      <c r="IN83" s="621" t="s">
        <v>196</v>
      </c>
      <c r="IO83" s="635">
        <v>0</v>
      </c>
      <c r="IQ83" s="621" t="s">
        <v>184</v>
      </c>
      <c r="IR83" s="635" t="s">
        <v>371</v>
      </c>
      <c r="IT83" s="621" t="s">
        <v>199</v>
      </c>
      <c r="IU83" s="652">
        <v>94.4</v>
      </c>
      <c r="IW83" s="621" t="s">
        <v>104</v>
      </c>
      <c r="IX83" s="635">
        <v>0.5</v>
      </c>
      <c r="IZ83" s="576" t="s">
        <v>234</v>
      </c>
      <c r="JA83" s="610">
        <v>97.1</v>
      </c>
      <c r="JC83" s="664" t="s">
        <v>349</v>
      </c>
      <c r="JD83" s="596">
        <v>80</v>
      </c>
      <c r="JF83" s="621" t="s">
        <v>185</v>
      </c>
      <c r="JG83" s="596">
        <v>0</v>
      </c>
      <c r="JI83" s="621" t="s">
        <v>184</v>
      </c>
      <c r="JJ83" s="596" t="s">
        <v>371</v>
      </c>
      <c r="JL83" s="621" t="s">
        <v>173</v>
      </c>
      <c r="JM83" s="596">
        <v>93.9</v>
      </c>
      <c r="JO83" s="621" t="s">
        <v>274</v>
      </c>
      <c r="JP83" s="596">
        <v>0.4</v>
      </c>
      <c r="JR83" s="576" t="s">
        <v>19</v>
      </c>
      <c r="JS83" s="610">
        <v>96.7</v>
      </c>
      <c r="JU83" s="664" t="s">
        <v>812</v>
      </c>
      <c r="JV83" s="610">
        <v>87.5</v>
      </c>
      <c r="JX83" s="621" t="s">
        <v>5</v>
      </c>
      <c r="JY83" s="596">
        <v>0</v>
      </c>
      <c r="KA83" s="621" t="s">
        <v>88</v>
      </c>
      <c r="KB83" s="596">
        <v>0</v>
      </c>
      <c r="KD83" s="621" t="s">
        <v>186</v>
      </c>
      <c r="KE83" s="596">
        <v>93.6</v>
      </c>
      <c r="KG83" s="621" t="s">
        <v>204</v>
      </c>
      <c r="KH83" s="596">
        <v>0.4</v>
      </c>
      <c r="KJ83" s="576" t="s">
        <v>98</v>
      </c>
      <c r="KK83" s="610">
        <v>96.9</v>
      </c>
      <c r="KM83" s="664" t="s">
        <v>833</v>
      </c>
      <c r="KN83" s="610">
        <v>82.6</v>
      </c>
      <c r="KP83" s="621" t="s">
        <v>37</v>
      </c>
      <c r="KQ83" s="596">
        <v>0</v>
      </c>
      <c r="KS83" s="621" t="s">
        <v>90</v>
      </c>
      <c r="KT83" s="596">
        <v>0</v>
      </c>
      <c r="KV83" s="621" t="s">
        <v>49</v>
      </c>
      <c r="KW83" s="596">
        <v>94.3</v>
      </c>
      <c r="KY83" s="621" t="s">
        <v>144</v>
      </c>
      <c r="KZ83" s="596">
        <v>0.4</v>
      </c>
      <c r="LB83" s="576" t="s">
        <v>378</v>
      </c>
      <c r="LC83" s="610">
        <v>96.9</v>
      </c>
      <c r="LE83" s="664" t="s">
        <v>81</v>
      </c>
      <c r="LF83" s="610">
        <v>85.7</v>
      </c>
      <c r="LH83" s="621" t="s">
        <v>63</v>
      </c>
      <c r="LI83" s="596">
        <v>94.7</v>
      </c>
    </row>
    <row r="84" spans="1:321" ht="66" x14ac:dyDescent="0.3">
      <c r="A84" s="8" t="s">
        <v>76</v>
      </c>
      <c r="B84" s="15">
        <v>89.0625</v>
      </c>
      <c r="D84" s="20" t="s">
        <v>103</v>
      </c>
      <c r="E84" s="15">
        <v>100</v>
      </c>
      <c r="G84" s="29" t="s">
        <v>106</v>
      </c>
      <c r="H84" s="32">
        <v>0</v>
      </c>
      <c r="J84" s="37" t="s">
        <v>113</v>
      </c>
      <c r="K84" s="42">
        <v>0</v>
      </c>
      <c r="M84" s="11" t="s">
        <v>49</v>
      </c>
      <c r="N84" s="15">
        <v>87.569988801791709</v>
      </c>
      <c r="P84" s="29" t="s">
        <v>173</v>
      </c>
      <c r="Q84" s="79">
        <v>0.63091482649842268</v>
      </c>
      <c r="S84" s="8" t="s">
        <v>69</v>
      </c>
      <c r="T84" s="15">
        <v>90.410958904109577</v>
      </c>
      <c r="U84" s="101"/>
      <c r="V84" s="21" t="s">
        <v>33</v>
      </c>
      <c r="W84" s="15">
        <v>100</v>
      </c>
      <c r="Y84" s="11" t="s">
        <v>103</v>
      </c>
      <c r="Z84" s="15">
        <v>88.5</v>
      </c>
      <c r="AC84" s="109" t="s">
        <v>45</v>
      </c>
      <c r="AD84" s="123">
        <v>90.7</v>
      </c>
      <c r="AF84" s="149" t="s">
        <v>99</v>
      </c>
      <c r="AG84" s="137">
        <v>91.4</v>
      </c>
      <c r="AI84" s="109" t="s">
        <v>33</v>
      </c>
      <c r="AJ84" s="137">
        <v>100</v>
      </c>
      <c r="AL84" s="109" t="s">
        <v>30</v>
      </c>
      <c r="AM84" s="146">
        <v>100</v>
      </c>
      <c r="AO84" s="109" t="s">
        <v>39</v>
      </c>
      <c r="AP84" s="146">
        <v>89.3</v>
      </c>
      <c r="AS84" s="149" t="s">
        <v>55</v>
      </c>
      <c r="AT84" s="137">
        <v>89.6</v>
      </c>
      <c r="AX84" s="149" t="s">
        <v>157</v>
      </c>
      <c r="AY84" s="191">
        <v>91.4</v>
      </c>
      <c r="BA84" s="149" t="s">
        <v>30</v>
      </c>
      <c r="BB84" s="209">
        <v>100</v>
      </c>
      <c r="BD84" s="149" t="s">
        <v>21</v>
      </c>
      <c r="BE84" s="191">
        <v>90.6</v>
      </c>
      <c r="BG84" s="149" t="s">
        <v>156</v>
      </c>
      <c r="BH84" s="209">
        <v>90.7</v>
      </c>
      <c r="BJ84" s="149" t="s">
        <v>71</v>
      </c>
      <c r="BK84" s="233">
        <v>92.2</v>
      </c>
      <c r="BM84" s="149" t="s">
        <v>240</v>
      </c>
      <c r="BN84" s="233">
        <v>100</v>
      </c>
      <c r="BP84" s="149" t="s">
        <v>76</v>
      </c>
      <c r="BQ84" s="233">
        <v>93.3</v>
      </c>
      <c r="BS84" s="149" t="s">
        <v>141</v>
      </c>
      <c r="BT84" s="233">
        <v>100</v>
      </c>
      <c r="BV84" s="29" t="s">
        <v>124</v>
      </c>
      <c r="BW84" s="263">
        <v>0</v>
      </c>
      <c r="BY84" s="29" t="s">
        <v>303</v>
      </c>
      <c r="BZ84" s="263">
        <v>0</v>
      </c>
      <c r="CB84" s="149" t="s">
        <v>12</v>
      </c>
      <c r="CC84" s="209">
        <v>91.5</v>
      </c>
      <c r="CE84" s="29" t="s">
        <v>17</v>
      </c>
      <c r="CF84" s="281">
        <v>0.55710306406685239</v>
      </c>
      <c r="CI84" s="109" t="s">
        <v>174</v>
      </c>
      <c r="CJ84" s="295">
        <v>94.6</v>
      </c>
      <c r="CL84" s="109" t="s">
        <v>240</v>
      </c>
      <c r="CM84" s="303">
        <v>100</v>
      </c>
      <c r="CO84" s="109" t="s">
        <v>244</v>
      </c>
      <c r="CP84" s="191">
        <v>93</v>
      </c>
      <c r="CS84" s="149" t="s">
        <v>121</v>
      </c>
      <c r="CT84" s="331">
        <v>95</v>
      </c>
      <c r="CW84" s="109" t="s">
        <v>254</v>
      </c>
      <c r="CX84" s="331">
        <v>100</v>
      </c>
      <c r="DB84" s="253" t="s">
        <v>69</v>
      </c>
      <c r="DC84" s="263">
        <v>0</v>
      </c>
      <c r="DI84" s="253" t="s">
        <v>254</v>
      </c>
      <c r="DJ84" s="263">
        <v>0</v>
      </c>
      <c r="DP84" s="149" t="s">
        <v>207</v>
      </c>
      <c r="DQ84" s="331">
        <v>94.1</v>
      </c>
      <c r="DV84" s="253" t="s">
        <v>31</v>
      </c>
      <c r="DW84" s="281">
        <v>0.53547523427041499</v>
      </c>
      <c r="EA84" s="346" t="s">
        <v>41</v>
      </c>
      <c r="EB84" s="353">
        <v>95.3</v>
      </c>
      <c r="EE84" s="355" t="s">
        <v>198</v>
      </c>
      <c r="EF84" s="358" t="s">
        <v>371</v>
      </c>
      <c r="EI84" s="346" t="s">
        <v>256</v>
      </c>
      <c r="EJ84" s="362">
        <v>0</v>
      </c>
      <c r="EM84" s="250" t="s">
        <v>172</v>
      </c>
      <c r="EN84" s="362">
        <v>0</v>
      </c>
      <c r="EQ84" s="346" t="s">
        <v>207</v>
      </c>
      <c r="ER84" s="303">
        <v>94.4</v>
      </c>
      <c r="EU84" s="346" t="s">
        <v>78</v>
      </c>
      <c r="EV84" s="378">
        <v>0.53248136315228967</v>
      </c>
      <c r="FA84" s="346" t="s">
        <v>69</v>
      </c>
      <c r="FB84" s="383">
        <v>95.744680851063833</v>
      </c>
      <c r="FD84" s="355" t="s">
        <v>141</v>
      </c>
      <c r="FE84" s="383">
        <v>100</v>
      </c>
      <c r="FG84" s="346" t="s">
        <v>323</v>
      </c>
      <c r="FH84" s="381">
        <v>94.5</v>
      </c>
      <c r="FK84" s="346" t="s">
        <v>382</v>
      </c>
      <c r="FL84" s="410">
        <v>95.9</v>
      </c>
      <c r="FN84" s="355" t="s">
        <v>96</v>
      </c>
      <c r="FO84" s="410">
        <v>100</v>
      </c>
      <c r="FQ84" s="355" t="s">
        <v>182</v>
      </c>
      <c r="FR84" s="421">
        <v>0</v>
      </c>
      <c r="FT84" s="361" t="s">
        <v>103</v>
      </c>
      <c r="FU84" s="367">
        <v>0</v>
      </c>
      <c r="FW84" s="346" t="s">
        <v>178</v>
      </c>
      <c r="FX84" s="410">
        <v>94.6</v>
      </c>
      <c r="FZ84" s="346" t="s">
        <v>10</v>
      </c>
      <c r="GA84" s="437">
        <v>0.6</v>
      </c>
      <c r="GD84" s="462" t="s">
        <v>111</v>
      </c>
      <c r="GE84" s="448">
        <v>96.3</v>
      </c>
      <c r="GG84" s="462" t="s">
        <v>349</v>
      </c>
      <c r="GH84" s="479">
        <v>89.473684210526315</v>
      </c>
      <c r="GJ84" s="346" t="s">
        <v>182</v>
      </c>
      <c r="GK84" s="421">
        <v>0</v>
      </c>
      <c r="GM84" s="346" t="s">
        <v>256</v>
      </c>
      <c r="GN84" s="484">
        <v>0</v>
      </c>
      <c r="GP84" s="462" t="s">
        <v>219</v>
      </c>
      <c r="GQ84" s="503">
        <v>94.6</v>
      </c>
      <c r="GS84" s="346" t="s">
        <v>217</v>
      </c>
      <c r="GT84" s="508">
        <v>0.70126227208976155</v>
      </c>
      <c r="GV84" s="462" t="s">
        <v>227</v>
      </c>
      <c r="GW84" s="479">
        <v>96.3</v>
      </c>
      <c r="GY84" s="462" t="s">
        <v>349</v>
      </c>
      <c r="GZ84" s="526">
        <v>87.323943661971825</v>
      </c>
      <c r="HB84" s="535" t="s">
        <v>219</v>
      </c>
      <c r="HC84" s="383">
        <v>95</v>
      </c>
      <c r="HG84" s="462" t="s">
        <v>279</v>
      </c>
      <c r="HH84" s="383">
        <v>96.3</v>
      </c>
      <c r="HJ84" s="462" t="s">
        <v>353</v>
      </c>
      <c r="HK84" s="383">
        <v>85.4</v>
      </c>
      <c r="HM84" s="346" t="s">
        <v>65</v>
      </c>
      <c r="HN84" s="421">
        <v>0</v>
      </c>
      <c r="HP84" s="346" t="s">
        <v>240</v>
      </c>
      <c r="HQ84" s="421">
        <v>0</v>
      </c>
      <c r="HS84" s="535" t="s">
        <v>281</v>
      </c>
      <c r="HT84" s="383">
        <v>94.85294117647058</v>
      </c>
      <c r="HV84" s="346" t="s">
        <v>216</v>
      </c>
      <c r="HW84" s="508">
        <v>0.5</v>
      </c>
      <c r="HY84" s="346" t="s">
        <v>274</v>
      </c>
      <c r="HZ84" s="421">
        <v>0</v>
      </c>
      <c r="IB84" s="566" t="s">
        <v>141</v>
      </c>
      <c r="IC84" s="421">
        <v>0</v>
      </c>
      <c r="IE84" s="346" t="s">
        <v>203</v>
      </c>
      <c r="IF84" s="508">
        <v>0.5</v>
      </c>
      <c r="IH84" s="576" t="s">
        <v>173</v>
      </c>
      <c r="II84" s="610">
        <v>96.3</v>
      </c>
      <c r="IK84" s="576" t="s">
        <v>386</v>
      </c>
      <c r="IL84" s="596">
        <v>64.7</v>
      </c>
      <c r="IN84" s="621" t="s">
        <v>34</v>
      </c>
      <c r="IO84" s="635">
        <v>0</v>
      </c>
      <c r="IQ84" s="621" t="s">
        <v>43</v>
      </c>
      <c r="IR84" s="635" t="s">
        <v>371</v>
      </c>
      <c r="IT84" s="621" t="s">
        <v>225</v>
      </c>
      <c r="IU84" s="652">
        <v>94.4</v>
      </c>
      <c r="IW84" s="621" t="s">
        <v>317</v>
      </c>
      <c r="IX84" s="635">
        <v>0.5</v>
      </c>
      <c r="IZ84" s="576" t="s">
        <v>236</v>
      </c>
      <c r="JA84" s="610">
        <v>97.1</v>
      </c>
      <c r="JC84" s="664" t="s">
        <v>353</v>
      </c>
      <c r="JD84" s="596">
        <v>78.599999999999994</v>
      </c>
      <c r="JF84" s="621" t="s">
        <v>37</v>
      </c>
      <c r="JG84" s="596">
        <v>0</v>
      </c>
      <c r="JI84" s="621" t="s">
        <v>43</v>
      </c>
      <c r="JJ84" s="596" t="s">
        <v>371</v>
      </c>
      <c r="JL84" s="621" t="s">
        <v>153</v>
      </c>
      <c r="JM84" s="596">
        <v>93.9</v>
      </c>
      <c r="JO84" s="621" t="s">
        <v>52</v>
      </c>
      <c r="JP84" s="596">
        <v>0.4</v>
      </c>
      <c r="JR84" s="576" t="s">
        <v>223</v>
      </c>
      <c r="JS84" s="610">
        <v>96.6</v>
      </c>
      <c r="JU84" s="664" t="s">
        <v>284</v>
      </c>
      <c r="JV84" s="610">
        <v>87.5</v>
      </c>
      <c r="JX84" s="621" t="s">
        <v>64</v>
      </c>
      <c r="JY84" s="596">
        <v>0</v>
      </c>
      <c r="KA84" s="621" t="s">
        <v>220</v>
      </c>
      <c r="KB84" s="596">
        <v>0</v>
      </c>
      <c r="KD84" s="621" t="s">
        <v>237</v>
      </c>
      <c r="KE84" s="596">
        <v>93.3</v>
      </c>
      <c r="KG84" s="621" t="s">
        <v>175</v>
      </c>
      <c r="KH84" s="596">
        <v>0.3</v>
      </c>
      <c r="KJ84" s="576" t="s">
        <v>293</v>
      </c>
      <c r="KK84" s="610">
        <v>96.8</v>
      </c>
      <c r="KM84" s="664" t="s">
        <v>356</v>
      </c>
      <c r="KN84" s="610">
        <v>82.4</v>
      </c>
      <c r="KP84" s="621" t="s">
        <v>263</v>
      </c>
      <c r="KQ84" s="596">
        <v>0</v>
      </c>
      <c r="KS84" s="621" t="s">
        <v>57</v>
      </c>
      <c r="KT84" s="596">
        <v>0</v>
      </c>
      <c r="KV84" s="621" t="s">
        <v>85</v>
      </c>
      <c r="KW84" s="596">
        <v>94.2</v>
      </c>
      <c r="KY84" s="621" t="s">
        <v>182</v>
      </c>
      <c r="KZ84" s="596">
        <v>0.4</v>
      </c>
      <c r="LB84" s="576" t="s">
        <v>98</v>
      </c>
      <c r="LC84" s="610">
        <v>96.9</v>
      </c>
      <c r="LE84" s="664" t="s">
        <v>93</v>
      </c>
      <c r="LF84" s="610">
        <v>85.7</v>
      </c>
      <c r="LH84" s="621" t="s">
        <v>146</v>
      </c>
      <c r="LI84" s="596">
        <v>94.7</v>
      </c>
    </row>
    <row r="85" spans="1:321" ht="57.6" x14ac:dyDescent="0.3">
      <c r="A85" s="8" t="s">
        <v>77</v>
      </c>
      <c r="B85" s="15">
        <v>88.888888888888886</v>
      </c>
      <c r="D85" s="20" t="s">
        <v>185</v>
      </c>
      <c r="E85" s="15">
        <v>100</v>
      </c>
      <c r="G85" s="29" t="s">
        <v>124</v>
      </c>
      <c r="H85" s="32">
        <v>0</v>
      </c>
      <c r="J85" s="37" t="s">
        <v>46</v>
      </c>
      <c r="K85" s="42">
        <v>0</v>
      </c>
      <c r="M85" s="11" t="s">
        <v>153</v>
      </c>
      <c r="N85" s="15">
        <v>87.513997760358336</v>
      </c>
      <c r="P85" s="29" t="s">
        <v>382</v>
      </c>
      <c r="Q85" s="79">
        <v>0.6333122229259025</v>
      </c>
      <c r="S85" s="8" t="s">
        <v>61</v>
      </c>
      <c r="T85" s="15">
        <v>90.384615384615387</v>
      </c>
      <c r="U85" s="101"/>
      <c r="V85" s="20" t="s">
        <v>194</v>
      </c>
      <c r="W85" s="15">
        <v>100</v>
      </c>
      <c r="Y85" s="11" t="s">
        <v>12</v>
      </c>
      <c r="Z85" s="15">
        <v>88.4</v>
      </c>
      <c r="AC85" s="109" t="s">
        <v>80</v>
      </c>
      <c r="AD85" s="123">
        <v>90.7</v>
      </c>
      <c r="AF85" s="149" t="s">
        <v>115</v>
      </c>
      <c r="AG85" s="137">
        <v>91.4</v>
      </c>
      <c r="AI85" s="110" t="s">
        <v>194</v>
      </c>
      <c r="AJ85" s="137">
        <v>100</v>
      </c>
      <c r="AL85" s="109" t="s">
        <v>17</v>
      </c>
      <c r="AM85" s="146">
        <v>100</v>
      </c>
      <c r="AO85" s="109" t="s">
        <v>74</v>
      </c>
      <c r="AP85" s="146">
        <v>89.2</v>
      </c>
      <c r="AS85" s="149" t="s">
        <v>218</v>
      </c>
      <c r="AT85" s="137">
        <v>89.5</v>
      </c>
      <c r="AX85" s="149" t="s">
        <v>36</v>
      </c>
      <c r="AY85" s="191">
        <v>91.4</v>
      </c>
      <c r="BA85" s="149" t="s">
        <v>17</v>
      </c>
      <c r="BB85" s="209">
        <v>100</v>
      </c>
      <c r="BD85" s="149" t="s">
        <v>85</v>
      </c>
      <c r="BE85" s="191">
        <v>90.4</v>
      </c>
      <c r="BG85" s="149" t="s">
        <v>164</v>
      </c>
      <c r="BH85" s="209">
        <v>90.5</v>
      </c>
      <c r="BJ85" s="149" t="s">
        <v>128</v>
      </c>
      <c r="BK85" s="233">
        <v>92.1</v>
      </c>
      <c r="BM85" s="149" t="s">
        <v>218</v>
      </c>
      <c r="BN85" s="233">
        <v>100</v>
      </c>
      <c r="BP85" s="149" t="s">
        <v>86</v>
      </c>
      <c r="BQ85" s="233">
        <v>93.3</v>
      </c>
      <c r="BS85" s="149" t="s">
        <v>96</v>
      </c>
      <c r="BT85" s="233">
        <v>100</v>
      </c>
      <c r="BV85" s="29" t="s">
        <v>7</v>
      </c>
      <c r="BW85" s="263">
        <v>0</v>
      </c>
      <c r="BY85" s="29" t="s">
        <v>200</v>
      </c>
      <c r="BZ85" s="263">
        <v>0</v>
      </c>
      <c r="CB85" s="149" t="s">
        <v>186</v>
      </c>
      <c r="CC85" s="209">
        <v>91.4</v>
      </c>
      <c r="CE85" s="29" t="s">
        <v>37</v>
      </c>
      <c r="CF85" s="281">
        <v>0.5580357142857143</v>
      </c>
      <c r="CI85" s="109" t="s">
        <v>253</v>
      </c>
      <c r="CJ85" s="295">
        <v>94.6</v>
      </c>
      <c r="CL85" s="109" t="s">
        <v>104</v>
      </c>
      <c r="CM85" s="303">
        <v>100</v>
      </c>
      <c r="CO85" s="109" t="s">
        <v>230</v>
      </c>
      <c r="CP85" s="191">
        <v>93</v>
      </c>
      <c r="CS85" s="149" t="s">
        <v>227</v>
      </c>
      <c r="CT85" s="331">
        <v>94.9</v>
      </c>
      <c r="CW85" s="109" t="s">
        <v>205</v>
      </c>
      <c r="CX85" s="331">
        <v>100</v>
      </c>
      <c r="DB85" s="253" t="s">
        <v>208</v>
      </c>
      <c r="DC85" s="263">
        <v>0</v>
      </c>
      <c r="DI85" s="253" t="s">
        <v>183</v>
      </c>
      <c r="DJ85" s="263">
        <v>0</v>
      </c>
      <c r="DP85" s="149" t="s">
        <v>96</v>
      </c>
      <c r="DQ85" s="331">
        <v>94</v>
      </c>
      <c r="DV85" s="253" t="s">
        <v>22</v>
      </c>
      <c r="DW85" s="281">
        <v>0.53603335318642042</v>
      </c>
      <c r="EA85" s="346" t="s">
        <v>182</v>
      </c>
      <c r="EB85" s="353">
        <v>95.2</v>
      </c>
      <c r="EE85" s="355" t="s">
        <v>20</v>
      </c>
      <c r="EF85" s="358">
        <v>100</v>
      </c>
      <c r="EI85" s="346" t="s">
        <v>168</v>
      </c>
      <c r="EJ85" s="362">
        <v>0</v>
      </c>
      <c r="EM85" s="250" t="s">
        <v>262</v>
      </c>
      <c r="EN85" s="362">
        <v>0</v>
      </c>
      <c r="EQ85" s="346" t="s">
        <v>20</v>
      </c>
      <c r="ER85" s="303">
        <v>94.3</v>
      </c>
      <c r="EU85" s="346" t="s">
        <v>130</v>
      </c>
      <c r="EV85" s="378">
        <v>0.53516819571865437</v>
      </c>
      <c r="FA85" s="346" t="s">
        <v>182</v>
      </c>
      <c r="FB85" s="383">
        <v>95.555555555555557</v>
      </c>
      <c r="FD85" s="355" t="s">
        <v>96</v>
      </c>
      <c r="FE85" s="383">
        <v>100</v>
      </c>
      <c r="FG85" s="370" t="s">
        <v>178</v>
      </c>
      <c r="FH85" s="381">
        <v>94.4</v>
      </c>
      <c r="FK85" s="346" t="s">
        <v>126</v>
      </c>
      <c r="FL85" s="410">
        <v>95.8</v>
      </c>
      <c r="FN85" s="355" t="s">
        <v>240</v>
      </c>
      <c r="FO85" s="410">
        <v>100</v>
      </c>
      <c r="FQ85" s="355" t="s">
        <v>206</v>
      </c>
      <c r="FR85" s="421">
        <v>0</v>
      </c>
      <c r="FT85" s="361" t="s">
        <v>185</v>
      </c>
      <c r="FU85" s="367">
        <v>0</v>
      </c>
      <c r="FW85" s="346" t="s">
        <v>69</v>
      </c>
      <c r="FX85" s="410">
        <v>94.6</v>
      </c>
      <c r="FZ85" s="346" t="s">
        <v>326</v>
      </c>
      <c r="GA85" s="437">
        <v>0.6</v>
      </c>
      <c r="GD85" s="462" t="s">
        <v>178</v>
      </c>
      <c r="GE85" s="448">
        <v>96.1</v>
      </c>
      <c r="GG85" s="463" t="s">
        <v>70</v>
      </c>
      <c r="GH85" s="479">
        <v>88.888888888888886</v>
      </c>
      <c r="GJ85" s="346" t="s">
        <v>168</v>
      </c>
      <c r="GK85" s="421">
        <v>0</v>
      </c>
      <c r="GM85" s="346" t="s">
        <v>262</v>
      </c>
      <c r="GN85" s="484">
        <v>0</v>
      </c>
      <c r="GP85" s="462" t="s">
        <v>275</v>
      </c>
      <c r="GQ85" s="503">
        <v>94.6</v>
      </c>
      <c r="GS85" s="346" t="s">
        <v>54</v>
      </c>
      <c r="GT85" s="508">
        <v>0.4751847940865892</v>
      </c>
      <c r="GV85" s="462" t="s">
        <v>180</v>
      </c>
      <c r="GW85" s="479">
        <v>96.3</v>
      </c>
      <c r="GY85" s="462" t="s">
        <v>341</v>
      </c>
      <c r="GZ85" s="526">
        <v>86.04651162790698</v>
      </c>
      <c r="HB85" s="535" t="s">
        <v>178</v>
      </c>
      <c r="HC85" s="383">
        <v>95</v>
      </c>
      <c r="HG85" s="462" t="s">
        <v>43</v>
      </c>
      <c r="HH85" s="383">
        <v>96.3</v>
      </c>
      <c r="HJ85" s="462" t="s">
        <v>349</v>
      </c>
      <c r="HK85" s="383">
        <v>84.6</v>
      </c>
      <c r="HM85" s="346" t="s">
        <v>84</v>
      </c>
      <c r="HN85" s="421">
        <v>0</v>
      </c>
      <c r="HP85" s="346" t="s">
        <v>362</v>
      </c>
      <c r="HQ85" s="421">
        <v>0</v>
      </c>
      <c r="HS85" s="535" t="s">
        <v>31</v>
      </c>
      <c r="HT85" s="383">
        <v>94.8</v>
      </c>
      <c r="HV85" s="346" t="s">
        <v>119</v>
      </c>
      <c r="HW85" s="508">
        <v>0.7</v>
      </c>
      <c r="HY85" s="346" t="s">
        <v>375</v>
      </c>
      <c r="HZ85" s="421">
        <v>0</v>
      </c>
      <c r="IB85" s="566" t="s">
        <v>96</v>
      </c>
      <c r="IC85" s="421">
        <v>0</v>
      </c>
      <c r="IE85" s="346" t="s">
        <v>325</v>
      </c>
      <c r="IF85" s="508">
        <v>0.5</v>
      </c>
      <c r="IH85" s="576" t="s">
        <v>303</v>
      </c>
      <c r="II85" s="610">
        <v>96.2</v>
      </c>
      <c r="IK85" s="576" t="s">
        <v>364</v>
      </c>
      <c r="IL85" s="596">
        <v>61.8</v>
      </c>
      <c r="IN85" s="621" t="s">
        <v>375</v>
      </c>
      <c r="IO85" s="635">
        <v>0</v>
      </c>
      <c r="IQ85" s="621" t="s">
        <v>314</v>
      </c>
      <c r="IR85" s="635" t="s">
        <v>371</v>
      </c>
      <c r="IT85" s="621" t="s">
        <v>13</v>
      </c>
      <c r="IU85" s="652">
        <v>94.3</v>
      </c>
      <c r="IW85" s="621" t="s">
        <v>80</v>
      </c>
      <c r="IX85" s="635">
        <v>0.5</v>
      </c>
      <c r="IZ85" s="576" t="s">
        <v>279</v>
      </c>
      <c r="JA85" s="610">
        <v>97</v>
      </c>
      <c r="JC85" s="664" t="s">
        <v>741</v>
      </c>
      <c r="JD85" s="596">
        <v>76.2</v>
      </c>
      <c r="JF85" s="621" t="s">
        <v>117</v>
      </c>
      <c r="JG85" s="596">
        <v>0</v>
      </c>
      <c r="JI85" s="621" t="s">
        <v>314</v>
      </c>
      <c r="JJ85" s="596" t="s">
        <v>371</v>
      </c>
      <c r="JL85" s="621" t="s">
        <v>41</v>
      </c>
      <c r="JM85" s="596">
        <v>93.9</v>
      </c>
      <c r="JO85" s="621" t="s">
        <v>209</v>
      </c>
      <c r="JP85" s="596">
        <v>0.4</v>
      </c>
      <c r="JR85" s="576" t="s">
        <v>228</v>
      </c>
      <c r="JS85" s="610">
        <v>96.5</v>
      </c>
      <c r="JU85" s="664" t="s">
        <v>104</v>
      </c>
      <c r="JV85" s="610">
        <v>85.7</v>
      </c>
      <c r="JX85" s="621" t="s">
        <v>816</v>
      </c>
      <c r="JY85" s="596">
        <v>0</v>
      </c>
      <c r="KA85" s="621" t="s">
        <v>258</v>
      </c>
      <c r="KB85" s="596">
        <v>0</v>
      </c>
      <c r="KD85" s="621" t="s">
        <v>49</v>
      </c>
      <c r="KE85" s="596">
        <v>93.3</v>
      </c>
      <c r="KG85" s="621" t="s">
        <v>261</v>
      </c>
      <c r="KH85" s="596">
        <v>0.4</v>
      </c>
      <c r="KJ85" s="576" t="s">
        <v>283</v>
      </c>
      <c r="KK85" s="610">
        <v>96.8</v>
      </c>
      <c r="KM85" s="664" t="s">
        <v>355</v>
      </c>
      <c r="KN85" s="610">
        <v>82.1</v>
      </c>
      <c r="KP85" s="621" t="s">
        <v>169</v>
      </c>
      <c r="KQ85" s="596">
        <v>0</v>
      </c>
      <c r="KS85" s="621" t="s">
        <v>367</v>
      </c>
      <c r="KT85" s="596">
        <v>0</v>
      </c>
      <c r="KV85" s="621" t="s">
        <v>153</v>
      </c>
      <c r="KW85" s="596">
        <v>94.2</v>
      </c>
      <c r="KY85" s="621" t="s">
        <v>18</v>
      </c>
      <c r="KZ85" s="596">
        <v>0.4</v>
      </c>
      <c r="LB85" s="576" t="s">
        <v>178</v>
      </c>
      <c r="LC85" s="610">
        <v>96.8</v>
      </c>
      <c r="LE85" s="664" t="s">
        <v>284</v>
      </c>
      <c r="LF85" s="610">
        <v>85.7</v>
      </c>
      <c r="LH85" s="621" t="s">
        <v>97</v>
      </c>
      <c r="LI85" s="596">
        <v>94.5</v>
      </c>
    </row>
    <row r="86" spans="1:321" ht="66" x14ac:dyDescent="0.3">
      <c r="A86" s="8" t="s">
        <v>78</v>
      </c>
      <c r="B86" s="15">
        <v>88.888888888888886</v>
      </c>
      <c r="D86" s="20" t="s">
        <v>169</v>
      </c>
      <c r="E86" s="15">
        <v>100</v>
      </c>
      <c r="G86" s="29" t="s">
        <v>160</v>
      </c>
      <c r="H86" s="32">
        <v>0</v>
      </c>
      <c r="J86" s="37" t="s">
        <v>355</v>
      </c>
      <c r="K86" s="42">
        <v>0</v>
      </c>
      <c r="M86" s="11" t="s">
        <v>114</v>
      </c>
      <c r="N86" s="15">
        <v>87.4015748031496</v>
      </c>
      <c r="P86" s="29" t="s">
        <v>45</v>
      </c>
      <c r="Q86" s="79">
        <v>0.6338231057332181</v>
      </c>
      <c r="S86" s="8" t="s">
        <v>64</v>
      </c>
      <c r="T86" s="15">
        <v>90.277777777777786</v>
      </c>
      <c r="U86" s="101"/>
      <c r="V86" s="21" t="s">
        <v>118</v>
      </c>
      <c r="W86" s="15">
        <v>100</v>
      </c>
      <c r="Y86" s="11" t="s">
        <v>104</v>
      </c>
      <c r="Z86" s="15">
        <v>88.2</v>
      </c>
      <c r="AC86" s="109" t="s">
        <v>86</v>
      </c>
      <c r="AD86" s="123">
        <v>90.5</v>
      </c>
      <c r="AF86" s="149" t="s">
        <v>54</v>
      </c>
      <c r="AG86" s="137">
        <v>91.3</v>
      </c>
      <c r="AI86" s="110" t="s">
        <v>40</v>
      </c>
      <c r="AJ86" s="137">
        <v>100</v>
      </c>
      <c r="AL86" s="109" t="s">
        <v>341</v>
      </c>
      <c r="AM86" s="146">
        <v>100</v>
      </c>
      <c r="AO86" s="109" t="s">
        <v>12</v>
      </c>
      <c r="AP86" s="146">
        <v>89.1</v>
      </c>
      <c r="AS86" s="149" t="s">
        <v>39</v>
      </c>
      <c r="AT86" s="137">
        <v>89.4</v>
      </c>
      <c r="AX86" s="149" t="s">
        <v>54</v>
      </c>
      <c r="AY86" s="191">
        <v>91.4</v>
      </c>
      <c r="BA86" s="149" t="s">
        <v>341</v>
      </c>
      <c r="BB86" s="209">
        <v>100</v>
      </c>
      <c r="BD86" s="149" t="s">
        <v>247</v>
      </c>
      <c r="BE86" s="191">
        <v>90.4</v>
      </c>
      <c r="BG86" s="149" t="s">
        <v>155</v>
      </c>
      <c r="BH86" s="209">
        <v>90.4</v>
      </c>
      <c r="BJ86" s="149" t="s">
        <v>62</v>
      </c>
      <c r="BK86" s="233">
        <v>92</v>
      </c>
      <c r="BM86" s="149" t="s">
        <v>115</v>
      </c>
      <c r="BN86" s="233">
        <v>100</v>
      </c>
      <c r="BP86" s="149" t="s">
        <v>59</v>
      </c>
      <c r="BQ86" s="233">
        <v>93.2</v>
      </c>
      <c r="BS86" s="149" t="s">
        <v>240</v>
      </c>
      <c r="BT86" s="233">
        <v>100</v>
      </c>
      <c r="BV86" s="29" t="s">
        <v>90</v>
      </c>
      <c r="BW86" s="263">
        <v>0</v>
      </c>
      <c r="BY86" s="29" t="s">
        <v>35</v>
      </c>
      <c r="BZ86" s="263">
        <v>0</v>
      </c>
      <c r="CB86" s="149" t="s">
        <v>326</v>
      </c>
      <c r="CC86" s="209">
        <v>91.3</v>
      </c>
      <c r="CE86" s="29" t="s">
        <v>251</v>
      </c>
      <c r="CF86" s="281">
        <v>0.56074766355140182</v>
      </c>
      <c r="CI86" s="109" t="s">
        <v>220</v>
      </c>
      <c r="CJ86" s="295">
        <v>94.5</v>
      </c>
      <c r="CL86" s="109" t="s">
        <v>218</v>
      </c>
      <c r="CM86" s="303">
        <v>100</v>
      </c>
      <c r="CO86" s="109" t="s">
        <v>253</v>
      </c>
      <c r="CP86" s="191">
        <v>92.9</v>
      </c>
      <c r="CS86" s="149" t="s">
        <v>174</v>
      </c>
      <c r="CT86" s="331">
        <v>94.9</v>
      </c>
      <c r="CW86" s="109" t="s">
        <v>141</v>
      </c>
      <c r="CX86" s="331">
        <v>100</v>
      </c>
      <c r="DB86" s="253" t="s">
        <v>203</v>
      </c>
      <c r="DC86" s="263">
        <v>0</v>
      </c>
      <c r="DI86" s="253" t="s">
        <v>205</v>
      </c>
      <c r="DJ86" s="263">
        <v>0</v>
      </c>
      <c r="DP86" s="149" t="s">
        <v>293</v>
      </c>
      <c r="DQ86" s="331">
        <v>94</v>
      </c>
      <c r="DV86" s="253" t="s">
        <v>130</v>
      </c>
      <c r="DW86" s="281">
        <v>0.53763440860215062</v>
      </c>
      <c r="EA86" s="346" t="s">
        <v>237</v>
      </c>
      <c r="EB86" s="353">
        <v>95.2</v>
      </c>
      <c r="EE86" s="355" t="s">
        <v>254</v>
      </c>
      <c r="EF86" s="358">
        <v>100</v>
      </c>
      <c r="EI86" s="346" t="s">
        <v>173</v>
      </c>
      <c r="EJ86" s="362">
        <v>0</v>
      </c>
      <c r="EM86" s="250" t="s">
        <v>232</v>
      </c>
      <c r="EN86" s="362">
        <v>0</v>
      </c>
      <c r="EQ86" s="346" t="s">
        <v>96</v>
      </c>
      <c r="ER86" s="303">
        <v>94.3</v>
      </c>
      <c r="EU86" s="346" t="s">
        <v>18</v>
      </c>
      <c r="EV86" s="378">
        <v>0.5389867049946101</v>
      </c>
      <c r="FA86" s="346" t="s">
        <v>159</v>
      </c>
      <c r="FB86" s="383">
        <v>95.454545454545453</v>
      </c>
      <c r="FD86" s="355" t="s">
        <v>240</v>
      </c>
      <c r="FE86" s="383">
        <v>100</v>
      </c>
      <c r="FG86" s="346" t="s">
        <v>7</v>
      </c>
      <c r="FH86" s="381">
        <v>94.4</v>
      </c>
      <c r="FK86" s="346" t="s">
        <v>91</v>
      </c>
      <c r="FL86" s="410">
        <v>95.8</v>
      </c>
      <c r="FN86" s="355" t="s">
        <v>35</v>
      </c>
      <c r="FO86" s="410">
        <v>100</v>
      </c>
      <c r="FQ86" s="355" t="s">
        <v>168</v>
      </c>
      <c r="FR86" s="421">
        <v>0</v>
      </c>
      <c r="FT86" s="361" t="s">
        <v>11</v>
      </c>
      <c r="FU86" s="367">
        <v>0</v>
      </c>
      <c r="FW86" s="346" t="s">
        <v>67</v>
      </c>
      <c r="FX86" s="410">
        <v>94.6</v>
      </c>
      <c r="FZ86" s="346" t="s">
        <v>216</v>
      </c>
      <c r="GA86" s="437">
        <v>0.6</v>
      </c>
      <c r="GD86" s="462" t="s">
        <v>220</v>
      </c>
      <c r="GE86" s="448">
        <v>96.1</v>
      </c>
      <c r="GG86" s="462" t="s">
        <v>81</v>
      </c>
      <c r="GH86" s="479">
        <v>87.5</v>
      </c>
      <c r="GJ86" s="346" t="s">
        <v>95</v>
      </c>
      <c r="GK86" s="421">
        <v>0</v>
      </c>
      <c r="GM86" s="346" t="s">
        <v>232</v>
      </c>
      <c r="GN86" s="484">
        <v>0</v>
      </c>
      <c r="GP86" s="462" t="s">
        <v>15</v>
      </c>
      <c r="GQ86" s="503">
        <v>94.5</v>
      </c>
      <c r="GS86" s="346" t="s">
        <v>174</v>
      </c>
      <c r="GT86" s="508">
        <v>1.4237855946398659</v>
      </c>
      <c r="GV86" s="462" t="s">
        <v>105</v>
      </c>
      <c r="GW86" s="479">
        <v>96.1</v>
      </c>
      <c r="GY86" s="462" t="s">
        <v>244</v>
      </c>
      <c r="GZ86" s="526">
        <v>85.714285714285708</v>
      </c>
      <c r="HB86" s="535" t="s">
        <v>286</v>
      </c>
      <c r="HC86" s="383">
        <v>95</v>
      </c>
      <c r="HG86" s="462" t="s">
        <v>257</v>
      </c>
      <c r="HH86" s="383">
        <v>96.3</v>
      </c>
      <c r="HJ86" s="462" t="s">
        <v>104</v>
      </c>
      <c r="HK86" s="383">
        <v>82.4</v>
      </c>
      <c r="HM86" s="346" t="s">
        <v>67</v>
      </c>
      <c r="HN86" s="421">
        <v>0</v>
      </c>
      <c r="HP86" s="346" t="s">
        <v>104</v>
      </c>
      <c r="HQ86" s="421">
        <v>0</v>
      </c>
      <c r="HS86" s="535" t="s">
        <v>207</v>
      </c>
      <c r="HT86" s="383">
        <v>94.8</v>
      </c>
      <c r="HV86" s="346" t="s">
        <v>124</v>
      </c>
      <c r="HW86" s="508">
        <v>0.7</v>
      </c>
      <c r="HY86" s="346" t="s">
        <v>114</v>
      </c>
      <c r="HZ86" s="421">
        <v>0</v>
      </c>
      <c r="IB86" s="566" t="s">
        <v>240</v>
      </c>
      <c r="IC86" s="421">
        <v>0</v>
      </c>
      <c r="IE86" s="346" t="s">
        <v>215</v>
      </c>
      <c r="IF86" s="508">
        <v>0.5</v>
      </c>
      <c r="IH86" s="576" t="s">
        <v>294</v>
      </c>
      <c r="II86" s="610">
        <v>96.2</v>
      </c>
      <c r="IK86" s="576" t="s">
        <v>17</v>
      </c>
      <c r="IL86" s="596">
        <v>50</v>
      </c>
      <c r="IN86" s="621" t="s">
        <v>114</v>
      </c>
      <c r="IO86" s="635">
        <v>0</v>
      </c>
      <c r="IQ86" s="621" t="s">
        <v>21</v>
      </c>
      <c r="IR86" s="635" t="s">
        <v>371</v>
      </c>
      <c r="IT86" s="621" t="s">
        <v>40</v>
      </c>
      <c r="IU86" s="652">
        <v>94.2</v>
      </c>
      <c r="IW86" s="621" t="s">
        <v>320</v>
      </c>
      <c r="IX86" s="635">
        <v>0.5</v>
      </c>
      <c r="IZ86" s="576" t="s">
        <v>47</v>
      </c>
      <c r="JA86" s="610">
        <v>96.9</v>
      </c>
      <c r="JC86" s="664" t="s">
        <v>141</v>
      </c>
      <c r="JD86" s="596">
        <v>75</v>
      </c>
      <c r="JF86" s="621" t="s">
        <v>263</v>
      </c>
      <c r="JG86" s="596">
        <v>0</v>
      </c>
      <c r="JI86" s="621" t="s">
        <v>21</v>
      </c>
      <c r="JJ86" s="596" t="s">
        <v>371</v>
      </c>
      <c r="JL86" s="621" t="s">
        <v>49</v>
      </c>
      <c r="JM86" s="596">
        <v>93.9</v>
      </c>
      <c r="JO86" s="621" t="s">
        <v>112</v>
      </c>
      <c r="JP86" s="596">
        <v>0.4</v>
      </c>
      <c r="JR86" s="576" t="s">
        <v>43</v>
      </c>
      <c r="JS86" s="610">
        <v>96.2</v>
      </c>
      <c r="JU86" s="664" t="s">
        <v>433</v>
      </c>
      <c r="JV86" s="610">
        <v>85.7</v>
      </c>
      <c r="JX86" s="621" t="s">
        <v>146</v>
      </c>
      <c r="JY86" s="596">
        <v>0</v>
      </c>
      <c r="KA86" s="621" t="s">
        <v>306</v>
      </c>
      <c r="KB86" s="596">
        <v>0</v>
      </c>
      <c r="KD86" s="621" t="s">
        <v>177</v>
      </c>
      <c r="KE86" s="596">
        <v>93.3</v>
      </c>
      <c r="KG86" s="621" t="s">
        <v>31</v>
      </c>
      <c r="KH86" s="596">
        <v>0.4</v>
      </c>
      <c r="KJ86" s="576" t="s">
        <v>19</v>
      </c>
      <c r="KK86" s="610">
        <v>96.7</v>
      </c>
      <c r="KM86" s="664" t="s">
        <v>352</v>
      </c>
      <c r="KN86" s="610">
        <v>81.5</v>
      </c>
      <c r="KP86" s="621" t="s">
        <v>27</v>
      </c>
      <c r="KQ86" s="596">
        <v>0</v>
      </c>
      <c r="KS86" s="621" t="s">
        <v>197</v>
      </c>
      <c r="KT86" s="596">
        <v>0</v>
      </c>
      <c r="KV86" s="621" t="s">
        <v>27</v>
      </c>
      <c r="KW86" s="596">
        <v>94.1</v>
      </c>
      <c r="KY86" s="621" t="s">
        <v>302</v>
      </c>
      <c r="KZ86" s="596">
        <v>0.4</v>
      </c>
      <c r="LB86" s="576" t="s">
        <v>58</v>
      </c>
      <c r="LC86" s="610">
        <v>96.7</v>
      </c>
      <c r="LE86" s="664" t="s">
        <v>352</v>
      </c>
      <c r="LF86" s="610">
        <v>82.6</v>
      </c>
      <c r="LH86" s="621" t="s">
        <v>221</v>
      </c>
      <c r="LI86" s="596">
        <v>94.4</v>
      </c>
    </row>
    <row r="87" spans="1:321" ht="57.6" x14ac:dyDescent="0.3">
      <c r="A87" s="8" t="s">
        <v>79</v>
      </c>
      <c r="B87" s="15">
        <v>88.888888888888886</v>
      </c>
      <c r="D87" s="20" t="s">
        <v>39</v>
      </c>
      <c r="E87" s="15">
        <v>100</v>
      </c>
      <c r="G87" s="29" t="s">
        <v>87</v>
      </c>
      <c r="H87" s="32">
        <v>0</v>
      </c>
      <c r="J87" s="37" t="s">
        <v>115</v>
      </c>
      <c r="K87" s="42">
        <v>0</v>
      </c>
      <c r="M87" s="11" t="s">
        <v>69</v>
      </c>
      <c r="N87" s="15">
        <v>87.373122208688585</v>
      </c>
      <c r="P87" s="29" t="s">
        <v>87</v>
      </c>
      <c r="Q87" s="79">
        <v>0.63795853269537484</v>
      </c>
      <c r="S87" s="8" t="s">
        <v>86</v>
      </c>
      <c r="T87" s="15">
        <v>90.196078431372555</v>
      </c>
      <c r="U87" s="101"/>
      <c r="V87" s="20" t="s">
        <v>103</v>
      </c>
      <c r="W87" s="15">
        <v>100</v>
      </c>
      <c r="Y87" s="11" t="s">
        <v>32</v>
      </c>
      <c r="Z87" s="15">
        <v>88.2</v>
      </c>
      <c r="AC87" s="109" t="s">
        <v>83</v>
      </c>
      <c r="AD87" s="123">
        <v>90.4</v>
      </c>
      <c r="AF87" s="149" t="s">
        <v>39</v>
      </c>
      <c r="AG87" s="137">
        <v>91.2</v>
      </c>
      <c r="AI87" s="110" t="s">
        <v>118</v>
      </c>
      <c r="AJ87" s="137">
        <v>100</v>
      </c>
      <c r="AL87" s="109" t="s">
        <v>111</v>
      </c>
      <c r="AM87" s="146">
        <v>100</v>
      </c>
      <c r="AO87" s="109" t="s">
        <v>114</v>
      </c>
      <c r="AP87" s="146">
        <v>88.6</v>
      </c>
      <c r="AS87" s="149" t="s">
        <v>56</v>
      </c>
      <c r="AT87" s="137">
        <v>89.2</v>
      </c>
      <c r="AX87" s="149" t="s">
        <v>129</v>
      </c>
      <c r="AY87" s="191">
        <v>91.3</v>
      </c>
      <c r="BA87" s="149" t="s">
        <v>111</v>
      </c>
      <c r="BB87" s="209">
        <v>100</v>
      </c>
      <c r="BD87" s="149" t="s">
        <v>52</v>
      </c>
      <c r="BE87" s="191">
        <v>90.3</v>
      </c>
      <c r="BG87" s="149" t="s">
        <v>85</v>
      </c>
      <c r="BH87" s="209">
        <v>90.4</v>
      </c>
      <c r="BJ87" s="149" t="s">
        <v>159</v>
      </c>
      <c r="BK87" s="233">
        <v>92</v>
      </c>
      <c r="BM87" s="149" t="s">
        <v>30</v>
      </c>
      <c r="BN87" s="233">
        <v>100</v>
      </c>
      <c r="BP87" s="149" t="s">
        <v>92</v>
      </c>
      <c r="BQ87" s="233">
        <v>93.1</v>
      </c>
      <c r="BS87" s="149" t="s">
        <v>104</v>
      </c>
      <c r="BT87" s="233">
        <v>100</v>
      </c>
      <c r="BV87" s="29" t="s">
        <v>262</v>
      </c>
      <c r="BW87" s="263">
        <v>0</v>
      </c>
      <c r="BY87" s="29" t="s">
        <v>244</v>
      </c>
      <c r="BZ87" s="263">
        <v>0</v>
      </c>
      <c r="CB87" s="149" t="s">
        <v>47</v>
      </c>
      <c r="CC87" s="209">
        <v>91.3</v>
      </c>
      <c r="CE87" s="29" t="s">
        <v>247</v>
      </c>
      <c r="CF87" s="281">
        <v>0.56272757365110893</v>
      </c>
      <c r="CI87" s="109" t="s">
        <v>76</v>
      </c>
      <c r="CJ87" s="295">
        <v>94.4</v>
      </c>
      <c r="CL87" s="109" t="s">
        <v>115</v>
      </c>
      <c r="CM87" s="303">
        <v>100</v>
      </c>
      <c r="CO87" s="109" t="s">
        <v>44</v>
      </c>
      <c r="CP87" s="191">
        <v>92.9</v>
      </c>
      <c r="CS87" s="149" t="s">
        <v>220</v>
      </c>
      <c r="CT87" s="331">
        <v>94.9</v>
      </c>
      <c r="CW87" s="109" t="s">
        <v>96</v>
      </c>
      <c r="CX87" s="331">
        <v>100</v>
      </c>
      <c r="DB87" s="253" t="s">
        <v>21</v>
      </c>
      <c r="DC87" s="263">
        <v>0</v>
      </c>
      <c r="DI87" s="253" t="s">
        <v>141</v>
      </c>
      <c r="DJ87" s="263">
        <v>0</v>
      </c>
      <c r="DP87" s="149" t="s">
        <v>124</v>
      </c>
      <c r="DQ87" s="331">
        <v>93.9</v>
      </c>
      <c r="DV87" s="253" t="s">
        <v>175</v>
      </c>
      <c r="DW87" s="281">
        <v>0.54347826086956519</v>
      </c>
      <c r="EA87" s="346" t="s">
        <v>91</v>
      </c>
      <c r="EB87" s="353">
        <v>95.2</v>
      </c>
      <c r="EE87" s="355" t="s">
        <v>205</v>
      </c>
      <c r="EF87" s="358">
        <v>100</v>
      </c>
      <c r="EI87" s="346" t="s">
        <v>289</v>
      </c>
      <c r="EJ87" s="362">
        <v>0</v>
      </c>
      <c r="EM87" s="250" t="s">
        <v>254</v>
      </c>
      <c r="EN87" s="362">
        <v>0</v>
      </c>
      <c r="EQ87" s="346" t="s">
        <v>111</v>
      </c>
      <c r="ER87" s="303">
        <v>94</v>
      </c>
      <c r="EU87" s="346" t="s">
        <v>124</v>
      </c>
      <c r="EV87" s="378">
        <v>0.53956834532374098</v>
      </c>
      <c r="FA87" s="346" t="s">
        <v>382</v>
      </c>
      <c r="FB87" s="383">
        <v>95.454545454545453</v>
      </c>
      <c r="FD87" s="355" t="s">
        <v>218</v>
      </c>
      <c r="FE87" s="383">
        <v>100</v>
      </c>
      <c r="FG87" s="346" t="s">
        <v>15</v>
      </c>
      <c r="FH87" s="381">
        <v>94.3</v>
      </c>
      <c r="FK87" s="346" t="s">
        <v>178</v>
      </c>
      <c r="FL87" s="410">
        <v>95.8</v>
      </c>
      <c r="FN87" s="355" t="s">
        <v>115</v>
      </c>
      <c r="FO87" s="410">
        <v>100</v>
      </c>
      <c r="FQ87" s="355" t="s">
        <v>95</v>
      </c>
      <c r="FR87" s="421">
        <v>0</v>
      </c>
      <c r="FT87" s="361" t="s">
        <v>256</v>
      </c>
      <c r="FU87" s="367">
        <v>0</v>
      </c>
      <c r="FW87" s="346" t="s">
        <v>219</v>
      </c>
      <c r="FX87" s="410">
        <v>94.5</v>
      </c>
      <c r="FZ87" s="346" t="s">
        <v>35</v>
      </c>
      <c r="GA87" s="437">
        <v>0.6</v>
      </c>
      <c r="GD87" s="462" t="s">
        <v>121</v>
      </c>
      <c r="GE87" s="448">
        <v>96</v>
      </c>
      <c r="GG87" s="462" t="s">
        <v>183</v>
      </c>
      <c r="GH87" s="479">
        <v>87.5</v>
      </c>
      <c r="GJ87" s="346" t="s">
        <v>110</v>
      </c>
      <c r="GK87" s="421">
        <v>0</v>
      </c>
      <c r="GM87" s="346" t="s">
        <v>6</v>
      </c>
      <c r="GN87" s="484">
        <v>0</v>
      </c>
      <c r="GP87" s="462" t="s">
        <v>111</v>
      </c>
      <c r="GQ87" s="503">
        <v>94.5</v>
      </c>
      <c r="GS87" s="346" t="s">
        <v>115</v>
      </c>
      <c r="GT87" s="508">
        <v>0.31028368794326244</v>
      </c>
      <c r="GV87" s="462" t="s">
        <v>86</v>
      </c>
      <c r="GW87" s="479">
        <v>96.1</v>
      </c>
      <c r="GY87" s="462" t="s">
        <v>353</v>
      </c>
      <c r="GZ87" s="526">
        <v>85</v>
      </c>
      <c r="HB87" s="535" t="s">
        <v>228</v>
      </c>
      <c r="HC87" s="383">
        <v>95</v>
      </c>
      <c r="HG87" s="462" t="s">
        <v>116</v>
      </c>
      <c r="HH87" s="383">
        <v>96.2</v>
      </c>
      <c r="HJ87" s="462" t="s">
        <v>350</v>
      </c>
      <c r="HK87" s="383">
        <v>82.1</v>
      </c>
      <c r="HM87" s="346" t="s">
        <v>380</v>
      </c>
      <c r="HN87" s="421">
        <v>0</v>
      </c>
      <c r="HP87" s="346" t="s">
        <v>385</v>
      </c>
      <c r="HQ87" s="421">
        <v>0</v>
      </c>
      <c r="HS87" s="535" t="s">
        <v>228</v>
      </c>
      <c r="HT87" s="383">
        <v>94.7</v>
      </c>
      <c r="HV87" s="346" t="s">
        <v>100</v>
      </c>
      <c r="HW87" s="508">
        <v>0.5</v>
      </c>
      <c r="HY87" s="346" t="s">
        <v>162</v>
      </c>
      <c r="HZ87" s="421">
        <v>0</v>
      </c>
      <c r="IB87" s="566" t="s">
        <v>362</v>
      </c>
      <c r="IC87" s="421">
        <v>0</v>
      </c>
      <c r="IE87" s="346" t="s">
        <v>182</v>
      </c>
      <c r="IF87" s="508">
        <v>0.5</v>
      </c>
      <c r="IH87" s="576" t="s">
        <v>219</v>
      </c>
      <c r="II87" s="610">
        <v>95.8</v>
      </c>
      <c r="IK87" s="576" t="s">
        <v>141</v>
      </c>
      <c r="IL87" s="596">
        <v>50</v>
      </c>
      <c r="IN87" s="621" t="s">
        <v>44</v>
      </c>
      <c r="IO87" s="635">
        <v>0</v>
      </c>
      <c r="IQ87" s="621" t="s">
        <v>158</v>
      </c>
      <c r="IR87" s="635" t="s">
        <v>371</v>
      </c>
      <c r="IT87" s="621" t="s">
        <v>43</v>
      </c>
      <c r="IU87" s="652">
        <v>94.2</v>
      </c>
      <c r="IW87" s="621" t="s">
        <v>131</v>
      </c>
      <c r="IX87" s="635">
        <v>0.5</v>
      </c>
      <c r="IZ87" s="576" t="s">
        <v>254</v>
      </c>
      <c r="JA87" s="610">
        <v>96.7</v>
      </c>
      <c r="JC87" s="664" t="s">
        <v>93</v>
      </c>
      <c r="JD87" s="596">
        <v>75</v>
      </c>
      <c r="JF87" s="621" t="s">
        <v>276</v>
      </c>
      <c r="JG87" s="596">
        <v>0</v>
      </c>
      <c r="JI87" s="621" t="s">
        <v>158</v>
      </c>
      <c r="JJ87" s="596" t="s">
        <v>371</v>
      </c>
      <c r="JL87" s="621" t="s">
        <v>237</v>
      </c>
      <c r="JM87" s="596">
        <v>93.8</v>
      </c>
      <c r="JO87" s="621" t="s">
        <v>325</v>
      </c>
      <c r="JP87" s="596">
        <v>0.4</v>
      </c>
      <c r="JR87" s="576" t="s">
        <v>146</v>
      </c>
      <c r="JS87" s="610">
        <v>96.1</v>
      </c>
      <c r="JU87" s="664" t="s">
        <v>813</v>
      </c>
      <c r="JV87" s="610">
        <v>82.4</v>
      </c>
      <c r="JX87" s="621" t="s">
        <v>62</v>
      </c>
      <c r="JY87" s="596">
        <v>0</v>
      </c>
      <c r="KA87" s="621" t="s">
        <v>143</v>
      </c>
      <c r="KB87" s="596">
        <v>0</v>
      </c>
      <c r="KD87" s="621" t="s">
        <v>118</v>
      </c>
      <c r="KE87" s="596">
        <v>93.2</v>
      </c>
      <c r="KG87" s="621" t="s">
        <v>166</v>
      </c>
      <c r="KH87" s="596">
        <v>0.4</v>
      </c>
      <c r="KJ87" s="576" t="s">
        <v>106</v>
      </c>
      <c r="KK87" s="610">
        <v>96.6</v>
      </c>
      <c r="KM87" s="664" t="s">
        <v>220</v>
      </c>
      <c r="KN87" s="610">
        <v>80</v>
      </c>
      <c r="KP87" s="621" t="s">
        <v>39</v>
      </c>
      <c r="KQ87" s="596">
        <v>0</v>
      </c>
      <c r="KS87" s="621" t="s">
        <v>744</v>
      </c>
      <c r="KT87" s="596">
        <v>0</v>
      </c>
      <c r="KV87" s="621" t="s">
        <v>61</v>
      </c>
      <c r="KW87" s="596">
        <v>94</v>
      </c>
      <c r="KY87" s="621" t="s">
        <v>168</v>
      </c>
      <c r="KZ87" s="596">
        <v>0.4</v>
      </c>
      <c r="LB87" s="576" t="s">
        <v>376</v>
      </c>
      <c r="LC87" s="610">
        <v>96.7</v>
      </c>
      <c r="LE87" s="664" t="s">
        <v>349</v>
      </c>
      <c r="LF87" s="610">
        <v>81.2</v>
      </c>
      <c r="LH87" s="621" t="s">
        <v>253</v>
      </c>
      <c r="LI87" s="596">
        <v>94.3</v>
      </c>
    </row>
    <row r="88" spans="1:321" ht="68.400000000000006" x14ac:dyDescent="0.3">
      <c r="A88" s="8" t="s">
        <v>80</v>
      </c>
      <c r="B88" s="15">
        <v>88.785046728971963</v>
      </c>
      <c r="D88" s="21" t="s">
        <v>88</v>
      </c>
      <c r="E88" s="15">
        <v>100</v>
      </c>
      <c r="G88" s="29" t="s">
        <v>262</v>
      </c>
      <c r="H88" s="32">
        <v>0</v>
      </c>
      <c r="J88" s="38" t="s">
        <v>297</v>
      </c>
      <c r="K88" s="42">
        <v>0</v>
      </c>
      <c r="M88" s="11" t="s">
        <v>112</v>
      </c>
      <c r="N88" s="15">
        <v>87.352941176470594</v>
      </c>
      <c r="P88" s="29" t="s">
        <v>138</v>
      </c>
      <c r="Q88" s="79">
        <v>0.6381039197812215</v>
      </c>
      <c r="S88" s="8" t="s">
        <v>85</v>
      </c>
      <c r="T88" s="15">
        <v>90.178571428571431</v>
      </c>
      <c r="U88" s="101"/>
      <c r="V88" s="20" t="s">
        <v>185</v>
      </c>
      <c r="W88" s="15">
        <v>100</v>
      </c>
      <c r="Y88" s="11" t="s">
        <v>304</v>
      </c>
      <c r="Z88" s="15">
        <v>88.2</v>
      </c>
      <c r="AC88" s="109" t="s">
        <v>117</v>
      </c>
      <c r="AD88" s="123">
        <v>90.4</v>
      </c>
      <c r="AF88" s="149" t="s">
        <v>67</v>
      </c>
      <c r="AG88" s="137">
        <v>91</v>
      </c>
      <c r="AI88" s="110" t="s">
        <v>103</v>
      </c>
      <c r="AJ88" s="137">
        <v>100</v>
      </c>
      <c r="AL88" s="109" t="s">
        <v>175</v>
      </c>
      <c r="AM88" s="146">
        <v>100</v>
      </c>
      <c r="AO88" s="109" t="s">
        <v>244</v>
      </c>
      <c r="AP88" s="146">
        <v>88.5</v>
      </c>
      <c r="AS88" s="149" t="s">
        <v>74</v>
      </c>
      <c r="AT88" s="137">
        <v>89.1</v>
      </c>
      <c r="AX88" s="149" t="s">
        <v>106</v>
      </c>
      <c r="AY88" s="191">
        <v>91.3</v>
      </c>
      <c r="BA88" s="149" t="s">
        <v>175</v>
      </c>
      <c r="BB88" s="209">
        <v>100</v>
      </c>
      <c r="BD88" s="149" t="s">
        <v>155</v>
      </c>
      <c r="BE88" s="191">
        <v>90.2</v>
      </c>
      <c r="BG88" s="149" t="s">
        <v>182</v>
      </c>
      <c r="BH88" s="209">
        <v>90.3</v>
      </c>
      <c r="BJ88" s="149" t="s">
        <v>115</v>
      </c>
      <c r="BK88" s="233">
        <v>91.9</v>
      </c>
      <c r="BM88" s="149" t="s">
        <v>17</v>
      </c>
      <c r="BN88" s="233">
        <v>100</v>
      </c>
      <c r="BP88" s="149" t="s">
        <v>125</v>
      </c>
      <c r="BQ88" s="233">
        <v>92.9</v>
      </c>
      <c r="BS88" s="149" t="s">
        <v>218</v>
      </c>
      <c r="BT88" s="233">
        <v>100</v>
      </c>
      <c r="BV88" s="29" t="s">
        <v>314</v>
      </c>
      <c r="BW88" s="263">
        <v>0</v>
      </c>
      <c r="BY88" s="29" t="s">
        <v>349</v>
      </c>
      <c r="BZ88" s="263">
        <v>0</v>
      </c>
      <c r="CB88" s="149" t="s">
        <v>119</v>
      </c>
      <c r="CC88" s="209">
        <v>91.2</v>
      </c>
      <c r="CE88" s="29" t="s">
        <v>45</v>
      </c>
      <c r="CF88" s="281">
        <v>0.56290458767238949</v>
      </c>
      <c r="CI88" s="109" t="s">
        <v>53</v>
      </c>
      <c r="CJ88" s="295">
        <v>94.4</v>
      </c>
      <c r="CL88" s="110" t="s">
        <v>430</v>
      </c>
      <c r="CM88" s="304">
        <v>100</v>
      </c>
      <c r="CO88" s="109" t="s">
        <v>95</v>
      </c>
      <c r="CP88" s="191">
        <v>92.9</v>
      </c>
      <c r="CS88" s="149" t="s">
        <v>115</v>
      </c>
      <c r="CT88" s="331">
        <v>94.8</v>
      </c>
      <c r="CW88" s="109" t="s">
        <v>240</v>
      </c>
      <c r="CX88" s="331">
        <v>100</v>
      </c>
      <c r="DB88" s="253" t="s">
        <v>19</v>
      </c>
      <c r="DC88" s="263">
        <v>0</v>
      </c>
      <c r="DI88" s="253" t="s">
        <v>96</v>
      </c>
      <c r="DJ88" s="263">
        <v>0</v>
      </c>
      <c r="DP88" s="149" t="s">
        <v>102</v>
      </c>
      <c r="DQ88" s="331">
        <v>93.9</v>
      </c>
      <c r="DV88" s="253" t="s">
        <v>283</v>
      </c>
      <c r="DW88" s="281">
        <v>0.54678007290400976</v>
      </c>
      <c r="EA88" s="346" t="s">
        <v>174</v>
      </c>
      <c r="EB88" s="353">
        <v>95.2</v>
      </c>
      <c r="EE88" s="355" t="s">
        <v>141</v>
      </c>
      <c r="EF88" s="358">
        <v>100</v>
      </c>
      <c r="EI88" s="346" t="s">
        <v>301</v>
      </c>
      <c r="EJ88" s="362">
        <v>0</v>
      </c>
      <c r="EM88" s="250" t="s">
        <v>205</v>
      </c>
      <c r="EN88" s="362">
        <v>0</v>
      </c>
      <c r="EQ88" s="346" t="s">
        <v>293</v>
      </c>
      <c r="ER88" s="303">
        <v>94</v>
      </c>
      <c r="EU88" s="346" t="s">
        <v>136</v>
      </c>
      <c r="EV88" s="378">
        <v>0.54570259208731242</v>
      </c>
      <c r="FA88" s="346" t="s">
        <v>25</v>
      </c>
      <c r="FB88" s="383">
        <v>95.454545454545453</v>
      </c>
      <c r="FD88" s="355" t="s">
        <v>35</v>
      </c>
      <c r="FE88" s="383">
        <v>100</v>
      </c>
      <c r="FG88" s="346" t="s">
        <v>321</v>
      </c>
      <c r="FH88" s="381">
        <v>94.3</v>
      </c>
      <c r="FK88" s="346" t="s">
        <v>338</v>
      </c>
      <c r="FL88" s="410">
        <v>95.8</v>
      </c>
      <c r="FN88" s="355" t="s">
        <v>279</v>
      </c>
      <c r="FO88" s="410">
        <v>100</v>
      </c>
      <c r="FQ88" s="355" t="s">
        <v>110</v>
      </c>
      <c r="FR88" s="421">
        <v>0</v>
      </c>
      <c r="FT88" s="361" t="s">
        <v>160</v>
      </c>
      <c r="FU88" s="367">
        <v>0</v>
      </c>
      <c r="FW88" s="346" t="s">
        <v>323</v>
      </c>
      <c r="FX88" s="410">
        <v>94.5</v>
      </c>
      <c r="FZ88" s="346" t="s">
        <v>80</v>
      </c>
      <c r="GA88" s="437">
        <v>0.6</v>
      </c>
      <c r="GD88" s="463" t="s">
        <v>530</v>
      </c>
      <c r="GE88" s="449">
        <v>95.8</v>
      </c>
      <c r="GG88" s="462" t="s">
        <v>366</v>
      </c>
      <c r="GH88" s="479">
        <v>83.636363636363626</v>
      </c>
      <c r="GJ88" s="346" t="s">
        <v>19</v>
      </c>
      <c r="GK88" s="421">
        <v>0</v>
      </c>
      <c r="GM88" s="346" t="s">
        <v>285</v>
      </c>
      <c r="GN88" s="484">
        <v>0</v>
      </c>
      <c r="GP88" s="462" t="s">
        <v>178</v>
      </c>
      <c r="GQ88" s="503">
        <v>94.5</v>
      </c>
      <c r="GS88" s="346" t="s">
        <v>255</v>
      </c>
      <c r="GT88" s="508">
        <v>1.753393665158371</v>
      </c>
      <c r="GV88" s="462" t="s">
        <v>51</v>
      </c>
      <c r="GW88" s="479">
        <v>96.1</v>
      </c>
      <c r="GY88" s="462" t="s">
        <v>366</v>
      </c>
      <c r="GZ88" s="526">
        <v>82.608695652173907</v>
      </c>
      <c r="HB88" s="535" t="s">
        <v>379</v>
      </c>
      <c r="HC88" s="383">
        <v>94.9</v>
      </c>
      <c r="HG88" s="462" t="s">
        <v>291</v>
      </c>
      <c r="HH88" s="383">
        <v>96.1</v>
      </c>
      <c r="HJ88" s="462" t="s">
        <v>634</v>
      </c>
      <c r="HK88" s="543">
        <v>80</v>
      </c>
      <c r="HM88" s="346" t="s">
        <v>22</v>
      </c>
      <c r="HN88" s="421">
        <v>0</v>
      </c>
      <c r="HP88" s="346" t="s">
        <v>218</v>
      </c>
      <c r="HQ88" s="421">
        <v>0</v>
      </c>
      <c r="HS88" s="535" t="s">
        <v>115</v>
      </c>
      <c r="HT88" s="383">
        <v>94.5</v>
      </c>
      <c r="HV88" s="346" t="s">
        <v>237</v>
      </c>
      <c r="HW88" s="508">
        <v>0.6</v>
      </c>
      <c r="HY88" s="346" t="s">
        <v>25</v>
      </c>
      <c r="HZ88" s="421">
        <v>0</v>
      </c>
      <c r="IB88" s="566" t="s">
        <v>104</v>
      </c>
      <c r="IC88" s="421">
        <v>0</v>
      </c>
      <c r="IE88" s="346" t="s">
        <v>99</v>
      </c>
      <c r="IF88" s="508">
        <v>0.5</v>
      </c>
      <c r="IH88" s="576" t="s">
        <v>225</v>
      </c>
      <c r="II88" s="610">
        <v>95.8</v>
      </c>
      <c r="IK88" s="576" t="s">
        <v>220</v>
      </c>
      <c r="IL88" s="596">
        <v>50</v>
      </c>
      <c r="IN88" s="621" t="s">
        <v>162</v>
      </c>
      <c r="IO88" s="635">
        <v>0</v>
      </c>
      <c r="IQ88" s="621" t="s">
        <v>179</v>
      </c>
      <c r="IR88" s="635" t="s">
        <v>371</v>
      </c>
      <c r="IT88" s="621" t="s">
        <v>149</v>
      </c>
      <c r="IU88" s="652">
        <v>94.1</v>
      </c>
      <c r="IW88" s="621" t="s">
        <v>432</v>
      </c>
      <c r="IX88" s="635">
        <v>0.5</v>
      </c>
      <c r="IZ88" s="576" t="s">
        <v>7</v>
      </c>
      <c r="JA88" s="610">
        <v>96.7</v>
      </c>
      <c r="JC88" s="664" t="s">
        <v>106</v>
      </c>
      <c r="JD88" s="596">
        <v>75</v>
      </c>
      <c r="JF88" s="621" t="s">
        <v>27</v>
      </c>
      <c r="JG88" s="596">
        <v>0</v>
      </c>
      <c r="JI88" s="621" t="s">
        <v>179</v>
      </c>
      <c r="JJ88" s="596" t="s">
        <v>371</v>
      </c>
      <c r="JL88" s="622" t="s">
        <v>696</v>
      </c>
      <c r="JM88" s="598">
        <v>93.7</v>
      </c>
      <c r="JO88" s="621" t="s">
        <v>92</v>
      </c>
      <c r="JP88" s="596">
        <v>0.4</v>
      </c>
      <c r="JR88" s="576" t="s">
        <v>44</v>
      </c>
      <c r="JS88" s="610">
        <v>96.1</v>
      </c>
      <c r="JU88" s="664" t="s">
        <v>183</v>
      </c>
      <c r="JV88" s="610">
        <v>77.8</v>
      </c>
      <c r="JX88" s="621" t="s">
        <v>194</v>
      </c>
      <c r="JY88" s="596">
        <v>0</v>
      </c>
      <c r="KA88" s="621" t="s">
        <v>93</v>
      </c>
      <c r="KB88" s="596">
        <v>0</v>
      </c>
      <c r="KD88" s="621" t="s">
        <v>279</v>
      </c>
      <c r="KE88" s="596">
        <v>93.1</v>
      </c>
      <c r="KG88" s="621" t="s">
        <v>153</v>
      </c>
      <c r="KH88" s="596">
        <v>0.3</v>
      </c>
      <c r="KJ88" s="576" t="s">
        <v>201</v>
      </c>
      <c r="KK88" s="610">
        <v>96.5</v>
      </c>
      <c r="KM88" s="664" t="s">
        <v>806</v>
      </c>
      <c r="KN88" s="610">
        <v>80</v>
      </c>
      <c r="KP88" s="621" t="s">
        <v>196</v>
      </c>
      <c r="KQ88" s="596">
        <v>0</v>
      </c>
      <c r="KS88" s="621" t="s">
        <v>350</v>
      </c>
      <c r="KT88" s="596">
        <v>0</v>
      </c>
      <c r="KV88" s="621" t="s">
        <v>379</v>
      </c>
      <c r="KW88" s="596">
        <v>93.9</v>
      </c>
      <c r="KY88" s="621" t="s">
        <v>124</v>
      </c>
      <c r="KZ88" s="596">
        <v>0.4</v>
      </c>
      <c r="LB88" s="576" t="s">
        <v>283</v>
      </c>
      <c r="LC88" s="610">
        <v>96.7</v>
      </c>
      <c r="LE88" s="664" t="s">
        <v>260</v>
      </c>
      <c r="LF88" s="610">
        <v>80</v>
      </c>
      <c r="LH88" s="621" t="s">
        <v>163</v>
      </c>
      <c r="LI88" s="596">
        <v>94.3</v>
      </c>
    </row>
    <row r="89" spans="1:321" ht="72" x14ac:dyDescent="0.3">
      <c r="A89" s="8" t="s">
        <v>81</v>
      </c>
      <c r="B89" s="15">
        <v>88.785046728971963</v>
      </c>
      <c r="D89" s="21" t="s">
        <v>41</v>
      </c>
      <c r="E89" s="15">
        <v>100</v>
      </c>
      <c r="G89" s="29" t="s">
        <v>158</v>
      </c>
      <c r="H89" s="32">
        <v>0</v>
      </c>
      <c r="J89" s="37" t="s">
        <v>279</v>
      </c>
      <c r="K89" s="42">
        <v>0</v>
      </c>
      <c r="M89" s="11" t="s">
        <v>104</v>
      </c>
      <c r="N89" s="15">
        <v>87.343951786483004</v>
      </c>
      <c r="P89" s="29" t="s">
        <v>300</v>
      </c>
      <c r="Q89" s="79">
        <v>0.63829787234042545</v>
      </c>
      <c r="S89" s="8" t="s">
        <v>129</v>
      </c>
      <c r="T89" s="15">
        <v>90.123456790123456</v>
      </c>
      <c r="U89" s="101"/>
      <c r="V89" s="20" t="s">
        <v>169</v>
      </c>
      <c r="W89" s="15">
        <v>100</v>
      </c>
      <c r="Y89" s="11" t="s">
        <v>112</v>
      </c>
      <c r="Z89" s="15">
        <v>88.1</v>
      </c>
      <c r="AC89" s="109" t="s">
        <v>235</v>
      </c>
      <c r="AD89" s="123">
        <v>90.3</v>
      </c>
      <c r="AF89" s="149" t="s">
        <v>103</v>
      </c>
      <c r="AG89" s="137">
        <v>90.9</v>
      </c>
      <c r="AI89" s="110" t="s">
        <v>185</v>
      </c>
      <c r="AJ89" s="137">
        <v>100</v>
      </c>
      <c r="AL89" s="109" t="s">
        <v>33</v>
      </c>
      <c r="AM89" s="146">
        <v>100</v>
      </c>
      <c r="AO89" s="109" t="s">
        <v>374</v>
      </c>
      <c r="AP89" s="146">
        <v>88.2</v>
      </c>
      <c r="AS89" s="149" t="s">
        <v>18</v>
      </c>
      <c r="AT89" s="137">
        <v>89.1</v>
      </c>
      <c r="AX89" s="149" t="s">
        <v>80</v>
      </c>
      <c r="AY89" s="191">
        <v>91.3</v>
      </c>
      <c r="BA89" s="149" t="s">
        <v>33</v>
      </c>
      <c r="BB89" s="209">
        <v>100</v>
      </c>
      <c r="BD89" s="149" t="s">
        <v>178</v>
      </c>
      <c r="BE89" s="191">
        <v>90.1</v>
      </c>
      <c r="BG89" s="149" t="s">
        <v>74</v>
      </c>
      <c r="BH89" s="209">
        <v>90.2</v>
      </c>
      <c r="BJ89" s="149" t="s">
        <v>177</v>
      </c>
      <c r="BK89" s="233">
        <v>91.8</v>
      </c>
      <c r="BM89" s="149" t="s">
        <v>341</v>
      </c>
      <c r="BN89" s="233">
        <v>100</v>
      </c>
      <c r="BP89" s="149" t="s">
        <v>374</v>
      </c>
      <c r="BQ89" s="233">
        <v>92.9</v>
      </c>
      <c r="BS89" s="149" t="s">
        <v>115</v>
      </c>
      <c r="BT89" s="233">
        <v>100</v>
      </c>
      <c r="BV89" s="29" t="s">
        <v>251</v>
      </c>
      <c r="BW89" s="263">
        <v>0</v>
      </c>
      <c r="BY89" s="29" t="s">
        <v>113</v>
      </c>
      <c r="BZ89" s="263">
        <v>0</v>
      </c>
      <c r="CB89" s="149" t="s">
        <v>182</v>
      </c>
      <c r="CC89" s="209">
        <v>91.2</v>
      </c>
      <c r="CE89" s="29" t="s">
        <v>186</v>
      </c>
      <c r="CF89" s="281">
        <v>0.5631159080244017</v>
      </c>
      <c r="CI89" s="109" t="s">
        <v>163</v>
      </c>
      <c r="CJ89" s="295">
        <v>94.4</v>
      </c>
      <c r="CL89" s="109" t="s">
        <v>6</v>
      </c>
      <c r="CM89" s="303">
        <v>100</v>
      </c>
      <c r="CO89" s="109" t="s">
        <v>111</v>
      </c>
      <c r="CP89" s="191">
        <v>92.8</v>
      </c>
      <c r="CS89" s="149" t="s">
        <v>256</v>
      </c>
      <c r="CT89" s="331">
        <v>94.7</v>
      </c>
      <c r="CW89" s="109" t="s">
        <v>218</v>
      </c>
      <c r="CX89" s="331">
        <v>100</v>
      </c>
      <c r="DB89" s="253" t="s">
        <v>171</v>
      </c>
      <c r="DC89" s="263">
        <v>0</v>
      </c>
      <c r="DI89" s="253" t="s">
        <v>104</v>
      </c>
      <c r="DJ89" s="263">
        <v>0</v>
      </c>
      <c r="DP89" s="149" t="s">
        <v>16</v>
      </c>
      <c r="DQ89" s="331">
        <v>93.8</v>
      </c>
      <c r="DV89" s="253" t="s">
        <v>56</v>
      </c>
      <c r="DW89" s="281">
        <v>0.54744525547445255</v>
      </c>
      <c r="EA89" s="346" t="s">
        <v>97</v>
      </c>
      <c r="EB89" s="353">
        <v>95.1</v>
      </c>
      <c r="EE89" s="355" t="s">
        <v>96</v>
      </c>
      <c r="EF89" s="358">
        <v>100</v>
      </c>
      <c r="EI89" s="346" t="s">
        <v>21</v>
      </c>
      <c r="EJ89" s="362">
        <v>0</v>
      </c>
      <c r="EM89" s="366" t="s">
        <v>538</v>
      </c>
      <c r="EN89" s="365">
        <v>0</v>
      </c>
      <c r="EQ89" s="346" t="s">
        <v>67</v>
      </c>
      <c r="ER89" s="303">
        <v>94</v>
      </c>
      <c r="EU89" s="346" t="s">
        <v>209</v>
      </c>
      <c r="EV89" s="378">
        <v>0.54602184087363492</v>
      </c>
      <c r="FA89" s="346" t="s">
        <v>376</v>
      </c>
      <c r="FB89" s="383">
        <v>95.238095238095227</v>
      </c>
      <c r="FD89" s="355" t="s">
        <v>115</v>
      </c>
      <c r="FE89" s="383">
        <v>100</v>
      </c>
      <c r="FG89" s="346" t="s">
        <v>96</v>
      </c>
      <c r="FH89" s="381">
        <v>94.1</v>
      </c>
      <c r="FK89" s="346" t="s">
        <v>182</v>
      </c>
      <c r="FL89" s="410">
        <v>95.7</v>
      </c>
      <c r="FN89" s="356" t="s">
        <v>430</v>
      </c>
      <c r="FO89" s="384">
        <v>100</v>
      </c>
      <c r="FQ89" s="355" t="s">
        <v>19</v>
      </c>
      <c r="FR89" s="421">
        <v>0</v>
      </c>
      <c r="FT89" s="361" t="s">
        <v>262</v>
      </c>
      <c r="FU89" s="367">
        <v>0</v>
      </c>
      <c r="FW89" s="346" t="s">
        <v>111</v>
      </c>
      <c r="FX89" s="410">
        <v>94.4</v>
      </c>
      <c r="FZ89" s="346" t="s">
        <v>311</v>
      </c>
      <c r="GA89" s="437">
        <v>0.6</v>
      </c>
      <c r="GD89" s="462" t="s">
        <v>64</v>
      </c>
      <c r="GE89" s="448">
        <v>95.8</v>
      </c>
      <c r="GG89" s="462" t="s">
        <v>228</v>
      </c>
      <c r="GH89" s="479">
        <v>83.333333333333343</v>
      </c>
      <c r="GJ89" s="346" t="s">
        <v>24</v>
      </c>
      <c r="GK89" s="421">
        <v>0</v>
      </c>
      <c r="GM89" s="346" t="s">
        <v>282</v>
      </c>
      <c r="GN89" s="484">
        <v>0</v>
      </c>
      <c r="GP89" s="462" t="s">
        <v>186</v>
      </c>
      <c r="GQ89" s="503">
        <v>94.4</v>
      </c>
      <c r="GS89" s="346" t="s">
        <v>83</v>
      </c>
      <c r="GT89" s="508">
        <v>0.88613203367301718</v>
      </c>
      <c r="GV89" s="462" t="s">
        <v>121</v>
      </c>
      <c r="GW89" s="479">
        <v>96</v>
      </c>
      <c r="GY89" s="462" t="s">
        <v>104</v>
      </c>
      <c r="GZ89" s="526">
        <v>82.35294117647058</v>
      </c>
      <c r="HB89" s="535" t="s">
        <v>206</v>
      </c>
      <c r="HC89" s="383">
        <v>94.9</v>
      </c>
      <c r="HG89" s="462" t="s">
        <v>281</v>
      </c>
      <c r="HH89" s="383">
        <v>96</v>
      </c>
      <c r="HJ89" s="462" t="s">
        <v>352</v>
      </c>
      <c r="HK89" s="383">
        <v>80</v>
      </c>
      <c r="HM89" s="346" t="s">
        <v>107</v>
      </c>
      <c r="HN89" s="421">
        <v>0</v>
      </c>
      <c r="HP89" s="346" t="s">
        <v>303</v>
      </c>
      <c r="HQ89" s="421">
        <v>0</v>
      </c>
      <c r="HS89" s="535" t="s">
        <v>178</v>
      </c>
      <c r="HT89" s="383">
        <v>94.5</v>
      </c>
      <c r="HV89" s="346" t="s">
        <v>581</v>
      </c>
      <c r="HW89" s="508">
        <v>0.6</v>
      </c>
      <c r="HY89" s="346" t="s">
        <v>278</v>
      </c>
      <c r="HZ89" s="421">
        <v>0</v>
      </c>
      <c r="IB89" s="566" t="s">
        <v>385</v>
      </c>
      <c r="IC89" s="421">
        <v>0</v>
      </c>
      <c r="IE89" s="346" t="s">
        <v>340</v>
      </c>
      <c r="IF89" s="508">
        <v>0.5</v>
      </c>
      <c r="IH89" s="576" t="s">
        <v>337</v>
      </c>
      <c r="II89" s="610">
        <v>95.8</v>
      </c>
      <c r="IK89" s="576" t="s">
        <v>258</v>
      </c>
      <c r="IL89" s="596">
        <v>50</v>
      </c>
      <c r="IN89" s="621" t="s">
        <v>25</v>
      </c>
      <c r="IO89" s="635">
        <v>0</v>
      </c>
      <c r="IQ89" s="621" t="s">
        <v>198</v>
      </c>
      <c r="IR89" s="635" t="s">
        <v>371</v>
      </c>
      <c r="IT89" s="621" t="s">
        <v>311</v>
      </c>
      <c r="IU89" s="652">
        <v>94</v>
      </c>
      <c r="IW89" s="621" t="s">
        <v>111</v>
      </c>
      <c r="IX89" s="635">
        <v>0.5</v>
      </c>
      <c r="IZ89" s="576" t="s">
        <v>309</v>
      </c>
      <c r="JA89" s="610">
        <v>96.6</v>
      </c>
      <c r="JC89" s="664" t="s">
        <v>350</v>
      </c>
      <c r="JD89" s="596">
        <v>73.900000000000006</v>
      </c>
      <c r="JF89" s="621" t="s">
        <v>39</v>
      </c>
      <c r="JG89" s="596">
        <v>0</v>
      </c>
      <c r="JI89" s="621" t="s">
        <v>198</v>
      </c>
      <c r="JJ89" s="596" t="s">
        <v>371</v>
      </c>
      <c r="JL89" s="621" t="s">
        <v>279</v>
      </c>
      <c r="JM89" s="596">
        <v>93.6</v>
      </c>
      <c r="JO89" s="621" t="s">
        <v>307</v>
      </c>
      <c r="JP89" s="596">
        <v>0.4</v>
      </c>
      <c r="JR89" s="576" t="s">
        <v>374</v>
      </c>
      <c r="JS89" s="610">
        <v>96</v>
      </c>
      <c r="JU89" s="664" t="s">
        <v>814</v>
      </c>
      <c r="JV89" s="610">
        <v>77.400000000000006</v>
      </c>
      <c r="JX89" s="621" t="s">
        <v>261</v>
      </c>
      <c r="JY89" s="596">
        <v>0</v>
      </c>
      <c r="KA89" s="621" t="s">
        <v>285</v>
      </c>
      <c r="KB89" s="596">
        <v>0</v>
      </c>
      <c r="KD89" s="621" t="s">
        <v>379</v>
      </c>
      <c r="KE89" s="596">
        <v>93.1</v>
      </c>
      <c r="KG89" s="621" t="s">
        <v>237</v>
      </c>
      <c r="KH89" s="596">
        <v>0.3</v>
      </c>
      <c r="KJ89" s="576" t="s">
        <v>146</v>
      </c>
      <c r="KK89" s="610">
        <v>96.4</v>
      </c>
      <c r="KM89" s="664" t="s">
        <v>364</v>
      </c>
      <c r="KN89" s="610">
        <v>79.5</v>
      </c>
      <c r="KP89" s="621" t="s">
        <v>34</v>
      </c>
      <c r="KQ89" s="596">
        <v>0</v>
      </c>
      <c r="KS89" s="621" t="s">
        <v>177</v>
      </c>
      <c r="KT89" s="596">
        <v>0</v>
      </c>
      <c r="KV89" s="621" t="s">
        <v>14</v>
      </c>
      <c r="KW89" s="596">
        <v>93.8</v>
      </c>
      <c r="KY89" s="621" t="s">
        <v>167</v>
      </c>
      <c r="KZ89" s="596">
        <v>0.4</v>
      </c>
      <c r="LB89" s="576" t="s">
        <v>75</v>
      </c>
      <c r="LC89" s="610">
        <v>96.6</v>
      </c>
      <c r="LE89" s="664" t="s">
        <v>263</v>
      </c>
      <c r="LF89" s="610">
        <v>80</v>
      </c>
      <c r="LH89" s="621" t="s">
        <v>196</v>
      </c>
      <c r="LI89" s="596">
        <v>94.3</v>
      </c>
    </row>
    <row r="90" spans="1:321" ht="92.4" x14ac:dyDescent="0.3">
      <c r="A90" s="8" t="s">
        <v>82</v>
      </c>
      <c r="B90" s="15">
        <v>88.75</v>
      </c>
      <c r="D90" s="21" t="s">
        <v>11</v>
      </c>
      <c r="E90" s="15">
        <v>100</v>
      </c>
      <c r="G90" s="29" t="s">
        <v>198</v>
      </c>
      <c r="H90" s="32">
        <v>0</v>
      </c>
      <c r="J90" s="37" t="s">
        <v>354</v>
      </c>
      <c r="K90" s="42">
        <v>0</v>
      </c>
      <c r="M90" s="11" t="s">
        <v>182</v>
      </c>
      <c r="N90" s="15">
        <v>87.322480083131282</v>
      </c>
      <c r="P90" s="29" t="s">
        <v>135</v>
      </c>
      <c r="Q90" s="79">
        <v>0.64102564102564097</v>
      </c>
      <c r="S90" s="8" t="s">
        <v>43</v>
      </c>
      <c r="T90" s="15">
        <v>90</v>
      </c>
      <c r="U90" s="101"/>
      <c r="V90" s="21" t="s">
        <v>88</v>
      </c>
      <c r="W90" s="15">
        <v>100</v>
      </c>
      <c r="Y90" s="11" t="s">
        <v>249</v>
      </c>
      <c r="Z90" s="15">
        <v>88.1</v>
      </c>
      <c r="AC90" s="109" t="s">
        <v>50</v>
      </c>
      <c r="AD90" s="123">
        <v>90.3</v>
      </c>
      <c r="AF90" s="149" t="s">
        <v>81</v>
      </c>
      <c r="AG90" s="137">
        <v>90.9</v>
      </c>
      <c r="AI90" s="110" t="s">
        <v>169</v>
      </c>
      <c r="AJ90" s="137">
        <v>100</v>
      </c>
      <c r="AL90" s="109" t="s">
        <v>194</v>
      </c>
      <c r="AM90" s="146">
        <v>100</v>
      </c>
      <c r="AO90" s="109" t="s">
        <v>103</v>
      </c>
      <c r="AP90" s="146">
        <v>88</v>
      </c>
      <c r="AS90" s="149" t="s">
        <v>244</v>
      </c>
      <c r="AT90" s="137">
        <v>89</v>
      </c>
      <c r="AX90" s="149" t="s">
        <v>27</v>
      </c>
      <c r="AY90" s="191">
        <v>91.3</v>
      </c>
      <c r="BA90" s="149" t="s">
        <v>194</v>
      </c>
      <c r="BB90" s="209">
        <v>100</v>
      </c>
      <c r="BD90" s="149" t="s">
        <v>104</v>
      </c>
      <c r="BE90" s="191">
        <v>90</v>
      </c>
      <c r="BG90" s="149" t="s">
        <v>186</v>
      </c>
      <c r="BH90" s="209">
        <v>90.2</v>
      </c>
      <c r="BJ90" s="149" t="s">
        <v>109</v>
      </c>
      <c r="BK90" s="233">
        <v>91.8</v>
      </c>
      <c r="BM90" s="149" t="s">
        <v>111</v>
      </c>
      <c r="BN90" s="233">
        <v>100</v>
      </c>
      <c r="BP90" s="149" t="s">
        <v>115</v>
      </c>
      <c r="BQ90" s="233">
        <v>92.8</v>
      </c>
      <c r="BS90" s="110" t="s">
        <v>437</v>
      </c>
      <c r="BT90" s="233">
        <v>100</v>
      </c>
      <c r="BV90" s="29" t="s">
        <v>132</v>
      </c>
      <c r="BW90" s="263">
        <v>0</v>
      </c>
      <c r="BY90" s="29" t="s">
        <v>46</v>
      </c>
      <c r="BZ90" s="263">
        <v>0</v>
      </c>
      <c r="CB90" s="149" t="s">
        <v>381</v>
      </c>
      <c r="CC90" s="209">
        <v>91.1</v>
      </c>
      <c r="CE90" s="29" t="s">
        <v>298</v>
      </c>
      <c r="CF90" s="281">
        <v>0.56772100567721007</v>
      </c>
      <c r="CI90" s="109" t="s">
        <v>227</v>
      </c>
      <c r="CJ90" s="295">
        <v>94.3</v>
      </c>
      <c r="CL90" s="109" t="s">
        <v>143</v>
      </c>
      <c r="CM90" s="303">
        <v>100</v>
      </c>
      <c r="CO90" s="109" t="s">
        <v>186</v>
      </c>
      <c r="CP90" s="191">
        <v>92.7</v>
      </c>
      <c r="CS90" s="149" t="s">
        <v>85</v>
      </c>
      <c r="CT90" s="331">
        <v>94.7</v>
      </c>
      <c r="CW90" s="109" t="s">
        <v>115</v>
      </c>
      <c r="CX90" s="331">
        <v>100</v>
      </c>
      <c r="DB90" s="253" t="s">
        <v>205</v>
      </c>
      <c r="DC90" s="263">
        <v>0</v>
      </c>
      <c r="DI90" s="253" t="s">
        <v>385</v>
      </c>
      <c r="DJ90" s="263">
        <v>0</v>
      </c>
      <c r="DP90" s="149" t="s">
        <v>235</v>
      </c>
      <c r="DQ90" s="331">
        <v>93.7</v>
      </c>
      <c r="DV90" s="253" t="s">
        <v>379</v>
      </c>
      <c r="DW90" s="281">
        <v>0.55108096651123362</v>
      </c>
      <c r="EA90" s="346" t="s">
        <v>48</v>
      </c>
      <c r="EB90" s="353">
        <v>94.9</v>
      </c>
      <c r="EE90" s="355" t="s">
        <v>240</v>
      </c>
      <c r="EF90" s="358">
        <v>100</v>
      </c>
      <c r="EI90" s="346" t="s">
        <v>282</v>
      </c>
      <c r="EJ90" s="362">
        <v>0</v>
      </c>
      <c r="EM90" s="250" t="s">
        <v>194</v>
      </c>
      <c r="EN90" s="362">
        <v>0</v>
      </c>
      <c r="EQ90" s="346" t="s">
        <v>178</v>
      </c>
      <c r="ER90" s="303">
        <v>93.9</v>
      </c>
      <c r="EU90" s="346" t="s">
        <v>56</v>
      </c>
      <c r="EV90" s="378">
        <v>0.54794520547945202</v>
      </c>
      <c r="FA90" s="346" t="s">
        <v>43</v>
      </c>
      <c r="FB90" s="383">
        <v>95.238095238095227</v>
      </c>
      <c r="FD90" s="355" t="s">
        <v>279</v>
      </c>
      <c r="FE90" s="383">
        <v>100</v>
      </c>
      <c r="FG90" s="346" t="s">
        <v>111</v>
      </c>
      <c r="FH90" s="381">
        <v>94</v>
      </c>
      <c r="FK90" s="346" t="s">
        <v>28</v>
      </c>
      <c r="FL90" s="410">
        <v>95.7</v>
      </c>
      <c r="FN90" s="355" t="s">
        <v>6</v>
      </c>
      <c r="FO90" s="410">
        <v>100</v>
      </c>
      <c r="FQ90" s="355" t="s">
        <v>275</v>
      </c>
      <c r="FR90" s="421">
        <v>0</v>
      </c>
      <c r="FT90" s="361" t="s">
        <v>232</v>
      </c>
      <c r="FU90" s="367">
        <v>0</v>
      </c>
      <c r="FW90" s="346" t="s">
        <v>15</v>
      </c>
      <c r="FX90" s="410">
        <v>94.3</v>
      </c>
      <c r="FZ90" s="346" t="s">
        <v>202</v>
      </c>
      <c r="GA90" s="437">
        <v>0.6</v>
      </c>
      <c r="GD90" s="462" t="s">
        <v>211</v>
      </c>
      <c r="GE90" s="448">
        <v>95.8</v>
      </c>
      <c r="GG90" s="462" t="s">
        <v>364</v>
      </c>
      <c r="GH90" s="479">
        <v>81.481481481481481</v>
      </c>
      <c r="GJ90" s="346" t="s">
        <v>283</v>
      </c>
      <c r="GK90" s="421">
        <v>0</v>
      </c>
      <c r="GM90" s="346" t="s">
        <v>175</v>
      </c>
      <c r="GN90" s="484">
        <v>0</v>
      </c>
      <c r="GP90" s="462" t="s">
        <v>293</v>
      </c>
      <c r="GQ90" s="503">
        <v>94.4</v>
      </c>
      <c r="GS90" s="346" t="s">
        <v>297</v>
      </c>
      <c r="GT90" s="508">
        <v>1.0345541071798054</v>
      </c>
      <c r="GV90" s="462" t="s">
        <v>126</v>
      </c>
      <c r="GW90" s="479">
        <v>96</v>
      </c>
      <c r="GY90" s="462" t="s">
        <v>352</v>
      </c>
      <c r="GZ90" s="526">
        <v>80.952380952380949</v>
      </c>
      <c r="HB90" s="535" t="s">
        <v>152</v>
      </c>
      <c r="HC90" s="383">
        <v>94.8</v>
      </c>
      <c r="HG90" s="462" t="s">
        <v>51</v>
      </c>
      <c r="HH90" s="383">
        <v>95.9</v>
      </c>
      <c r="HJ90" s="462" t="s">
        <v>194</v>
      </c>
      <c r="HK90" s="383">
        <v>80</v>
      </c>
      <c r="HM90" s="346" t="s">
        <v>256</v>
      </c>
      <c r="HN90" s="421">
        <v>0</v>
      </c>
      <c r="HP90" s="346" t="s">
        <v>200</v>
      </c>
      <c r="HQ90" s="421">
        <v>0</v>
      </c>
      <c r="HS90" s="535" t="s">
        <v>206</v>
      </c>
      <c r="HT90" s="383">
        <v>94.5</v>
      </c>
      <c r="HV90" s="346" t="s">
        <v>54</v>
      </c>
      <c r="HW90" s="508">
        <v>0.5</v>
      </c>
      <c r="HY90" s="346" t="s">
        <v>52</v>
      </c>
      <c r="HZ90" s="421">
        <v>0</v>
      </c>
      <c r="IB90" s="566" t="s">
        <v>218</v>
      </c>
      <c r="IC90" s="421">
        <v>0</v>
      </c>
      <c r="IE90" s="346" t="s">
        <v>90</v>
      </c>
      <c r="IF90" s="508">
        <v>0.5</v>
      </c>
      <c r="IH90" s="576" t="s">
        <v>376</v>
      </c>
      <c r="II90" s="610">
        <v>95.7</v>
      </c>
      <c r="IK90" s="576" t="s">
        <v>46</v>
      </c>
      <c r="IL90" s="596" t="s">
        <v>371</v>
      </c>
      <c r="IN90" s="621" t="s">
        <v>226</v>
      </c>
      <c r="IO90" s="635">
        <v>0</v>
      </c>
      <c r="IQ90" s="621" t="s">
        <v>232</v>
      </c>
      <c r="IR90" s="635" t="s">
        <v>371</v>
      </c>
      <c r="IT90" s="621" t="s">
        <v>168</v>
      </c>
      <c r="IU90" s="652">
        <v>94</v>
      </c>
      <c r="IW90" s="621" t="s">
        <v>153</v>
      </c>
      <c r="IX90" s="635">
        <v>0.5</v>
      </c>
      <c r="IZ90" s="576" t="s">
        <v>98</v>
      </c>
      <c r="JA90" s="610">
        <v>96.3</v>
      </c>
      <c r="JC90" s="664" t="s">
        <v>276</v>
      </c>
      <c r="JD90" s="596">
        <v>72.7</v>
      </c>
      <c r="JF90" s="621" t="s">
        <v>196</v>
      </c>
      <c r="JG90" s="596">
        <v>0</v>
      </c>
      <c r="JI90" s="621" t="s">
        <v>232</v>
      </c>
      <c r="JJ90" s="596" t="s">
        <v>371</v>
      </c>
      <c r="JL90" s="621" t="s">
        <v>81</v>
      </c>
      <c r="JM90" s="596">
        <v>93.5</v>
      </c>
      <c r="JO90" s="621" t="s">
        <v>206</v>
      </c>
      <c r="JP90" s="596">
        <v>0.4</v>
      </c>
      <c r="JR90" s="576" t="s">
        <v>174</v>
      </c>
      <c r="JS90" s="610">
        <v>95.8</v>
      </c>
      <c r="JU90" s="664" t="s">
        <v>350</v>
      </c>
      <c r="JV90" s="610">
        <v>77.3</v>
      </c>
      <c r="JX90" s="621" t="s">
        <v>211</v>
      </c>
      <c r="JY90" s="596">
        <v>0</v>
      </c>
      <c r="KA90" s="621" t="s">
        <v>55</v>
      </c>
      <c r="KB90" s="596">
        <v>0</v>
      </c>
      <c r="KD90" s="621" t="s">
        <v>153</v>
      </c>
      <c r="KE90" s="596">
        <v>93.1</v>
      </c>
      <c r="KG90" s="621" t="s">
        <v>145</v>
      </c>
      <c r="KH90" s="596">
        <v>0.3</v>
      </c>
      <c r="KJ90" s="576" t="s">
        <v>58</v>
      </c>
      <c r="KK90" s="610">
        <v>96.3</v>
      </c>
      <c r="KM90" s="664" t="s">
        <v>116</v>
      </c>
      <c r="KN90" s="610">
        <v>78.599999999999994</v>
      </c>
      <c r="KP90" s="622" t="s">
        <v>410</v>
      </c>
      <c r="KQ90" s="598">
        <v>0</v>
      </c>
      <c r="KS90" s="621" t="s">
        <v>347</v>
      </c>
      <c r="KT90" s="596">
        <v>0</v>
      </c>
      <c r="KV90" s="621" t="s">
        <v>220</v>
      </c>
      <c r="KW90" s="596">
        <v>93.8</v>
      </c>
      <c r="KY90" s="621" t="s">
        <v>57</v>
      </c>
      <c r="KZ90" s="596">
        <v>0.4</v>
      </c>
      <c r="LB90" s="576" t="s">
        <v>106</v>
      </c>
      <c r="LC90" s="610">
        <v>96.6</v>
      </c>
      <c r="LE90" s="664" t="s">
        <v>355</v>
      </c>
      <c r="LF90" s="610">
        <v>79.3</v>
      </c>
      <c r="LH90" s="621" t="s">
        <v>302</v>
      </c>
      <c r="LI90" s="596">
        <v>94.3</v>
      </c>
    </row>
    <row r="91" spans="1:321" ht="81.599999999999994" x14ac:dyDescent="0.3">
      <c r="A91" s="8" t="s">
        <v>83</v>
      </c>
      <c r="B91" s="15">
        <v>88.695652173913047</v>
      </c>
      <c r="D91" s="21" t="s">
        <v>49</v>
      </c>
      <c r="E91" s="15">
        <v>100</v>
      </c>
      <c r="G91" s="29" t="s">
        <v>66</v>
      </c>
      <c r="H91" s="32">
        <v>0</v>
      </c>
      <c r="J91" s="37" t="s">
        <v>357</v>
      </c>
      <c r="K91" s="42">
        <v>0</v>
      </c>
      <c r="M91" s="11" t="s">
        <v>37</v>
      </c>
      <c r="N91" s="15">
        <v>87.253765932792575</v>
      </c>
      <c r="P91" s="29" t="s">
        <v>97</v>
      </c>
      <c r="Q91" s="79">
        <v>0.6490264603095357</v>
      </c>
      <c r="S91" s="8" t="s">
        <v>54</v>
      </c>
      <c r="T91" s="15">
        <v>89.908256880733944</v>
      </c>
      <c r="U91" s="101"/>
      <c r="V91" s="21" t="s">
        <v>41</v>
      </c>
      <c r="W91" s="15">
        <v>100</v>
      </c>
      <c r="Y91" s="11" t="s">
        <v>114</v>
      </c>
      <c r="Z91" s="15">
        <v>87.8</v>
      </c>
      <c r="AC91" s="109" t="s">
        <v>73</v>
      </c>
      <c r="AD91" s="123">
        <v>90.2</v>
      </c>
      <c r="AF91" s="149" t="s">
        <v>32</v>
      </c>
      <c r="AG91" s="137">
        <v>90.9</v>
      </c>
      <c r="AI91" s="109" t="s">
        <v>375</v>
      </c>
      <c r="AJ91" s="137">
        <v>100</v>
      </c>
      <c r="AL91" s="109" t="s">
        <v>40</v>
      </c>
      <c r="AM91" s="146">
        <v>100</v>
      </c>
      <c r="AO91" s="109" t="s">
        <v>304</v>
      </c>
      <c r="AP91" s="146">
        <v>88</v>
      </c>
      <c r="AS91" s="149" t="s">
        <v>247</v>
      </c>
      <c r="AT91" s="137">
        <v>88.8</v>
      </c>
      <c r="AX91" s="149" t="s">
        <v>81</v>
      </c>
      <c r="AY91" s="191">
        <v>91.1</v>
      </c>
      <c r="BA91" s="149" t="s">
        <v>40</v>
      </c>
      <c r="BB91" s="209">
        <v>100</v>
      </c>
      <c r="BD91" s="149" t="s">
        <v>55</v>
      </c>
      <c r="BE91" s="191">
        <v>90</v>
      </c>
      <c r="BG91" s="149" t="s">
        <v>234</v>
      </c>
      <c r="BH91" s="207">
        <v>90</v>
      </c>
      <c r="BJ91" s="149" t="s">
        <v>89</v>
      </c>
      <c r="BK91" s="233">
        <v>91.7</v>
      </c>
      <c r="BM91" s="149" t="s">
        <v>175</v>
      </c>
      <c r="BN91" s="233">
        <v>100</v>
      </c>
      <c r="BP91" s="149" t="s">
        <v>128</v>
      </c>
      <c r="BQ91" s="233">
        <v>92.7</v>
      </c>
      <c r="BS91" s="149" t="s">
        <v>30</v>
      </c>
      <c r="BT91" s="233">
        <v>100</v>
      </c>
      <c r="BV91" s="29" t="s">
        <v>257</v>
      </c>
      <c r="BW91" s="263">
        <v>0</v>
      </c>
      <c r="BY91" s="29" t="s">
        <v>355</v>
      </c>
      <c r="BZ91" s="263">
        <v>0</v>
      </c>
      <c r="CB91" s="149" t="s">
        <v>235</v>
      </c>
      <c r="CC91" s="209">
        <v>91.1</v>
      </c>
      <c r="CE91" s="29" t="s">
        <v>80</v>
      </c>
      <c r="CF91" s="281">
        <v>0.56925996204933582</v>
      </c>
      <c r="CI91" s="109" t="s">
        <v>80</v>
      </c>
      <c r="CJ91" s="295">
        <v>94.2</v>
      </c>
      <c r="CL91" s="109" t="s">
        <v>17</v>
      </c>
      <c r="CM91" s="303">
        <v>100</v>
      </c>
      <c r="CO91" s="109" t="s">
        <v>54</v>
      </c>
      <c r="CP91" s="191">
        <v>92.7</v>
      </c>
      <c r="CS91" s="149" t="s">
        <v>382</v>
      </c>
      <c r="CT91" s="331">
        <v>94.7</v>
      </c>
      <c r="CW91" s="109" t="s">
        <v>279</v>
      </c>
      <c r="CX91" s="331">
        <v>100</v>
      </c>
      <c r="DB91" s="253" t="s">
        <v>311</v>
      </c>
      <c r="DC91" s="263">
        <v>0</v>
      </c>
      <c r="DI91" s="253" t="s">
        <v>218</v>
      </c>
      <c r="DJ91" s="263">
        <v>0</v>
      </c>
      <c r="DP91" s="149" t="s">
        <v>186</v>
      </c>
      <c r="DQ91" s="331">
        <v>93.4</v>
      </c>
      <c r="DV91" s="253" t="s">
        <v>247</v>
      </c>
      <c r="DW91" s="281">
        <v>0.5541069100391135</v>
      </c>
      <c r="EA91" s="346" t="s">
        <v>256</v>
      </c>
      <c r="EB91" s="353">
        <v>94.9</v>
      </c>
      <c r="EE91" s="355" t="s">
        <v>218</v>
      </c>
      <c r="EF91" s="358">
        <v>100</v>
      </c>
      <c r="EI91" s="346" t="s">
        <v>22</v>
      </c>
      <c r="EJ91" s="362">
        <v>0</v>
      </c>
      <c r="EM91" s="250" t="s">
        <v>185</v>
      </c>
      <c r="EN91" s="362">
        <v>0</v>
      </c>
      <c r="EQ91" s="346" t="s">
        <v>223</v>
      </c>
      <c r="ER91" s="303">
        <v>93.9</v>
      </c>
      <c r="EU91" s="346" t="s">
        <v>223</v>
      </c>
      <c r="EV91" s="378">
        <v>0.55749128919860624</v>
      </c>
      <c r="FA91" s="346" t="s">
        <v>223</v>
      </c>
      <c r="FB91" s="383">
        <v>95.199999999999989</v>
      </c>
      <c r="FD91" s="356" t="s">
        <v>430</v>
      </c>
      <c r="FE91" s="384">
        <v>100</v>
      </c>
      <c r="FG91" s="346" t="s">
        <v>293</v>
      </c>
      <c r="FH91" s="381">
        <v>94</v>
      </c>
      <c r="FK91" s="346" t="s">
        <v>211</v>
      </c>
      <c r="FL91" s="410">
        <v>95.7</v>
      </c>
      <c r="FN91" s="355" t="s">
        <v>143</v>
      </c>
      <c r="FO91" s="410">
        <v>100</v>
      </c>
      <c r="FQ91" s="355" t="s">
        <v>24</v>
      </c>
      <c r="FR91" s="421">
        <v>0</v>
      </c>
      <c r="FT91" s="361" t="s">
        <v>282</v>
      </c>
      <c r="FU91" s="367">
        <v>0</v>
      </c>
      <c r="FW91" s="346" t="s">
        <v>96</v>
      </c>
      <c r="FX91" s="410">
        <v>94.2</v>
      </c>
      <c r="FZ91" s="346" t="s">
        <v>105</v>
      </c>
      <c r="GA91" s="437">
        <v>0.6</v>
      </c>
      <c r="GD91" s="462" t="s">
        <v>76</v>
      </c>
      <c r="GE91" s="448">
        <v>95.7</v>
      </c>
      <c r="GG91" s="462" t="s">
        <v>352</v>
      </c>
      <c r="GH91" s="479">
        <v>79.545454545454547</v>
      </c>
      <c r="GJ91" s="346" t="s">
        <v>220</v>
      </c>
      <c r="GK91" s="421">
        <v>0</v>
      </c>
      <c r="GM91" s="346" t="s">
        <v>194</v>
      </c>
      <c r="GN91" s="484">
        <v>0</v>
      </c>
      <c r="GP91" s="462" t="s">
        <v>100</v>
      </c>
      <c r="GQ91" s="503">
        <v>94.3</v>
      </c>
      <c r="GS91" s="346" t="s">
        <v>173</v>
      </c>
      <c r="GT91" s="508">
        <v>0.67049808429118773</v>
      </c>
      <c r="GV91" s="462" t="s">
        <v>291</v>
      </c>
      <c r="GW91" s="479">
        <v>95.9</v>
      </c>
      <c r="GY91" s="462" t="s">
        <v>634</v>
      </c>
      <c r="GZ91" s="526">
        <v>80.555555555555557</v>
      </c>
      <c r="HB91" s="535" t="s">
        <v>237</v>
      </c>
      <c r="HC91" s="383">
        <v>94.7</v>
      </c>
      <c r="HG91" s="462" t="s">
        <v>168</v>
      </c>
      <c r="HH91" s="383">
        <v>95.9</v>
      </c>
      <c r="HJ91" s="462" t="s">
        <v>160</v>
      </c>
      <c r="HK91" s="383">
        <v>75</v>
      </c>
      <c r="HM91" s="346" t="s">
        <v>182</v>
      </c>
      <c r="HN91" s="421">
        <v>0</v>
      </c>
      <c r="HP91" s="346" t="s">
        <v>35</v>
      </c>
      <c r="HQ91" s="421">
        <v>0</v>
      </c>
      <c r="HS91" s="535" t="s">
        <v>89</v>
      </c>
      <c r="HT91" s="383">
        <v>94.5</v>
      </c>
      <c r="HV91" s="346" t="s">
        <v>125</v>
      </c>
      <c r="HW91" s="508">
        <v>0.5</v>
      </c>
      <c r="HY91" s="346" t="s">
        <v>41</v>
      </c>
      <c r="HZ91" s="421">
        <v>0</v>
      </c>
      <c r="IB91" s="566" t="s">
        <v>303</v>
      </c>
      <c r="IC91" s="421">
        <v>0</v>
      </c>
      <c r="IE91" s="346" t="s">
        <v>251</v>
      </c>
      <c r="IF91" s="508">
        <v>0.5</v>
      </c>
      <c r="IH91" s="576" t="s">
        <v>7</v>
      </c>
      <c r="II91" s="610">
        <v>95.7</v>
      </c>
      <c r="IK91" s="576" t="s">
        <v>175</v>
      </c>
      <c r="IL91" s="596" t="s">
        <v>371</v>
      </c>
      <c r="IN91" s="621" t="s">
        <v>149</v>
      </c>
      <c r="IO91" s="635">
        <v>0</v>
      </c>
      <c r="IQ91" s="621" t="s">
        <v>20</v>
      </c>
      <c r="IR91" s="635">
        <v>0</v>
      </c>
      <c r="IT91" s="621" t="s">
        <v>159</v>
      </c>
      <c r="IU91" s="652">
        <v>94</v>
      </c>
      <c r="IW91" s="621" t="s">
        <v>221</v>
      </c>
      <c r="IX91" s="635">
        <v>0.5</v>
      </c>
      <c r="IZ91" s="576" t="s">
        <v>8</v>
      </c>
      <c r="JA91" s="610">
        <v>96.2</v>
      </c>
      <c r="JC91" s="664" t="s">
        <v>183</v>
      </c>
      <c r="JD91" s="596">
        <v>71.400000000000006</v>
      </c>
      <c r="JF91" s="621" t="s">
        <v>34</v>
      </c>
      <c r="JG91" s="596">
        <v>0</v>
      </c>
      <c r="JI91" s="621" t="s">
        <v>81</v>
      </c>
      <c r="JJ91" s="596">
        <v>0</v>
      </c>
      <c r="JL91" s="621" t="s">
        <v>379</v>
      </c>
      <c r="JM91" s="596">
        <v>93.5</v>
      </c>
      <c r="JO91" s="621" t="s">
        <v>19</v>
      </c>
      <c r="JP91" s="596">
        <v>0.4</v>
      </c>
      <c r="JR91" s="576" t="s">
        <v>743</v>
      </c>
      <c r="JS91" s="610">
        <v>95.8</v>
      </c>
      <c r="JU91" s="664" t="s">
        <v>260</v>
      </c>
      <c r="JV91" s="610">
        <v>75</v>
      </c>
      <c r="JX91" s="622" t="s">
        <v>681</v>
      </c>
      <c r="JY91" s="598">
        <v>0</v>
      </c>
      <c r="KA91" s="621" t="s">
        <v>103</v>
      </c>
      <c r="KB91" s="596">
        <v>0</v>
      </c>
      <c r="KD91" s="621" t="s">
        <v>147</v>
      </c>
      <c r="KE91" s="596">
        <v>93.1</v>
      </c>
      <c r="KG91" s="621" t="s">
        <v>165</v>
      </c>
      <c r="KH91" s="596">
        <v>0.4</v>
      </c>
      <c r="KJ91" s="576" t="s">
        <v>319</v>
      </c>
      <c r="KK91" s="610">
        <v>96.3</v>
      </c>
      <c r="KM91" s="664" t="s">
        <v>57</v>
      </c>
      <c r="KN91" s="610">
        <v>77.8</v>
      </c>
      <c r="KP91" s="621" t="s">
        <v>147</v>
      </c>
      <c r="KQ91" s="596">
        <v>0</v>
      </c>
      <c r="KS91" s="621" t="s">
        <v>232</v>
      </c>
      <c r="KT91" s="596">
        <v>0</v>
      </c>
      <c r="KV91" s="621" t="s">
        <v>253</v>
      </c>
      <c r="KW91" s="596">
        <v>93.6</v>
      </c>
      <c r="KY91" s="621" t="s">
        <v>116</v>
      </c>
      <c r="KZ91" s="596">
        <v>0.4</v>
      </c>
      <c r="LB91" s="576" t="s">
        <v>253</v>
      </c>
      <c r="LC91" s="610">
        <v>96.4</v>
      </c>
      <c r="LE91" s="664" t="s">
        <v>356</v>
      </c>
      <c r="LF91" s="610">
        <v>76.5</v>
      </c>
      <c r="LH91" s="621" t="s">
        <v>9</v>
      </c>
      <c r="LI91" s="596">
        <v>94.2</v>
      </c>
    </row>
    <row r="92" spans="1:321" ht="94.8" x14ac:dyDescent="0.3">
      <c r="A92" s="8" t="s">
        <v>84</v>
      </c>
      <c r="B92" s="15">
        <v>88.095238095238088</v>
      </c>
      <c r="D92" s="21" t="s">
        <v>50</v>
      </c>
      <c r="E92" s="15">
        <v>100</v>
      </c>
      <c r="G92" s="29" t="s">
        <v>125</v>
      </c>
      <c r="H92" s="32">
        <v>0</v>
      </c>
      <c r="J92" s="37" t="s">
        <v>30</v>
      </c>
      <c r="K92" s="42">
        <v>0</v>
      </c>
      <c r="M92" s="11" t="s">
        <v>304</v>
      </c>
      <c r="N92" s="15">
        <v>87.229529062367419</v>
      </c>
      <c r="P92" s="29" t="s">
        <v>155</v>
      </c>
      <c r="Q92" s="79">
        <v>0.65146579804560267</v>
      </c>
      <c r="S92" s="8" t="s">
        <v>82</v>
      </c>
      <c r="T92" s="15">
        <v>89.87341772151899</v>
      </c>
      <c r="U92" s="101"/>
      <c r="V92" s="21" t="s">
        <v>11</v>
      </c>
      <c r="W92" s="15">
        <v>100</v>
      </c>
      <c r="Y92" s="11" t="s">
        <v>69</v>
      </c>
      <c r="Z92" s="15">
        <v>87.7</v>
      </c>
      <c r="AC92" s="109" t="s">
        <v>56</v>
      </c>
      <c r="AD92" s="123">
        <v>90</v>
      </c>
      <c r="AF92" s="149" t="s">
        <v>75</v>
      </c>
      <c r="AG92" s="137">
        <v>90.9</v>
      </c>
      <c r="AI92" s="109" t="s">
        <v>114</v>
      </c>
      <c r="AJ92" s="137">
        <v>100</v>
      </c>
      <c r="AL92" s="109" t="s">
        <v>103</v>
      </c>
      <c r="AM92" s="146">
        <v>100</v>
      </c>
      <c r="AO92" s="109" t="s">
        <v>224</v>
      </c>
      <c r="AP92" s="146">
        <v>87.9</v>
      </c>
      <c r="AS92" s="149" t="s">
        <v>30</v>
      </c>
      <c r="AT92" s="137">
        <v>88.4</v>
      </c>
      <c r="AX92" s="149" t="s">
        <v>43</v>
      </c>
      <c r="AY92" s="191">
        <v>91.1</v>
      </c>
      <c r="BA92" s="149" t="s">
        <v>103</v>
      </c>
      <c r="BB92" s="209">
        <v>100</v>
      </c>
      <c r="BD92" s="149" t="s">
        <v>156</v>
      </c>
      <c r="BE92" s="191">
        <v>89.9</v>
      </c>
      <c r="BG92" s="149" t="s">
        <v>165</v>
      </c>
      <c r="BH92" s="209">
        <v>90</v>
      </c>
      <c r="BJ92" s="149" t="s">
        <v>126</v>
      </c>
      <c r="BK92" s="233">
        <v>91.7</v>
      </c>
      <c r="BM92" s="149" t="s">
        <v>33</v>
      </c>
      <c r="BN92" s="233">
        <v>100</v>
      </c>
      <c r="BP92" s="149" t="s">
        <v>31</v>
      </c>
      <c r="BQ92" s="233">
        <v>92.6</v>
      </c>
      <c r="BS92" s="149" t="s">
        <v>17</v>
      </c>
      <c r="BT92" s="233">
        <v>100</v>
      </c>
      <c r="BV92" s="29" t="s">
        <v>125</v>
      </c>
      <c r="BW92" s="263">
        <v>0</v>
      </c>
      <c r="BY92" s="29" t="s">
        <v>115</v>
      </c>
      <c r="BZ92" s="263">
        <v>0</v>
      </c>
      <c r="CB92" s="149" t="s">
        <v>178</v>
      </c>
      <c r="CC92" s="209">
        <v>91</v>
      </c>
      <c r="CE92" s="29" t="s">
        <v>182</v>
      </c>
      <c r="CF92" s="281">
        <v>0.57258336140114519</v>
      </c>
      <c r="CI92" s="109" t="s">
        <v>43</v>
      </c>
      <c r="CJ92" s="295">
        <v>94.2</v>
      </c>
      <c r="CL92" s="109" t="s">
        <v>285</v>
      </c>
      <c r="CM92" s="303">
        <v>100</v>
      </c>
      <c r="CO92" s="109" t="s">
        <v>92</v>
      </c>
      <c r="CP92" s="191">
        <v>92.7</v>
      </c>
      <c r="CS92" s="149" t="s">
        <v>199</v>
      </c>
      <c r="CT92" s="331">
        <v>94.7</v>
      </c>
      <c r="CW92" s="110" t="s">
        <v>430</v>
      </c>
      <c r="CX92" s="168">
        <v>100</v>
      </c>
      <c r="DB92" s="253" t="s">
        <v>265</v>
      </c>
      <c r="DC92" s="263">
        <v>0</v>
      </c>
      <c r="DI92" s="253" t="s">
        <v>303</v>
      </c>
      <c r="DJ92" s="263">
        <v>0</v>
      </c>
      <c r="DP92" s="149" t="s">
        <v>163</v>
      </c>
      <c r="DQ92" s="331">
        <v>93.4</v>
      </c>
      <c r="DV92" s="253" t="s">
        <v>170</v>
      </c>
      <c r="DW92" s="281">
        <v>0.55478502080443826</v>
      </c>
      <c r="EA92" s="346" t="s">
        <v>225</v>
      </c>
      <c r="EB92" s="353">
        <v>94.9</v>
      </c>
      <c r="EE92" s="355" t="s">
        <v>200</v>
      </c>
      <c r="EF92" s="358">
        <v>100</v>
      </c>
      <c r="EI92" s="346" t="s">
        <v>182</v>
      </c>
      <c r="EJ92" s="362">
        <v>0</v>
      </c>
      <c r="EM92" s="250" t="s">
        <v>39</v>
      </c>
      <c r="EN92" s="362">
        <v>0</v>
      </c>
      <c r="EQ92" s="346" t="s">
        <v>278</v>
      </c>
      <c r="ER92" s="303">
        <v>93.9</v>
      </c>
      <c r="EU92" s="346" t="s">
        <v>182</v>
      </c>
      <c r="EV92" s="378">
        <v>0.55774278215223094</v>
      </c>
      <c r="FA92" s="346" t="s">
        <v>92</v>
      </c>
      <c r="FB92" s="383">
        <v>95.049504950495049</v>
      </c>
      <c r="FD92" s="355" t="s">
        <v>6</v>
      </c>
      <c r="FE92" s="383">
        <v>100</v>
      </c>
      <c r="FG92" s="346" t="s">
        <v>67</v>
      </c>
      <c r="FH92" s="381">
        <v>94</v>
      </c>
      <c r="FK92" s="346" t="s">
        <v>314</v>
      </c>
      <c r="FL92" s="410">
        <v>95.7</v>
      </c>
      <c r="FN92" s="355" t="s">
        <v>361</v>
      </c>
      <c r="FO92" s="410">
        <v>100</v>
      </c>
      <c r="FQ92" s="355" t="s">
        <v>283</v>
      </c>
      <c r="FR92" s="421">
        <v>0</v>
      </c>
      <c r="FT92" s="361" t="s">
        <v>175</v>
      </c>
      <c r="FU92" s="367">
        <v>0</v>
      </c>
      <c r="FW92" s="346" t="s">
        <v>270</v>
      </c>
      <c r="FX92" s="410">
        <v>94.2</v>
      </c>
      <c r="FZ92" s="346" t="s">
        <v>56</v>
      </c>
      <c r="GA92" s="437">
        <v>0.6</v>
      </c>
      <c r="GD92" s="462" t="s">
        <v>86</v>
      </c>
      <c r="GE92" s="448">
        <v>95.5</v>
      </c>
      <c r="GG92" s="462" t="s">
        <v>104</v>
      </c>
      <c r="GH92" s="479">
        <v>78.571428571428569</v>
      </c>
      <c r="GJ92" s="346" t="s">
        <v>106</v>
      </c>
      <c r="GK92" s="421">
        <v>0</v>
      </c>
      <c r="GM92" s="346" t="s">
        <v>39</v>
      </c>
      <c r="GN92" s="484">
        <v>0</v>
      </c>
      <c r="GP92" s="462" t="s">
        <v>67</v>
      </c>
      <c r="GQ92" s="503">
        <v>94.3</v>
      </c>
      <c r="GS92" s="346" t="s">
        <v>313</v>
      </c>
      <c r="GT92" s="508">
        <v>0.98039215686274506</v>
      </c>
      <c r="GV92" s="462" t="s">
        <v>178</v>
      </c>
      <c r="GW92" s="479">
        <v>95.9</v>
      </c>
      <c r="GY92" s="462" t="s">
        <v>350</v>
      </c>
      <c r="GZ92" s="526">
        <v>80.487804878048792</v>
      </c>
      <c r="HB92" s="535" t="s">
        <v>309</v>
      </c>
      <c r="HC92" s="383">
        <v>94.6</v>
      </c>
      <c r="HG92" s="462" t="s">
        <v>42</v>
      </c>
      <c r="HH92" s="383">
        <v>95.8</v>
      </c>
      <c r="HJ92" s="462" t="s">
        <v>366</v>
      </c>
      <c r="HK92" s="383">
        <v>73.3</v>
      </c>
      <c r="HM92" s="346" t="s">
        <v>60</v>
      </c>
      <c r="HN92" s="421">
        <v>0</v>
      </c>
      <c r="HP92" s="346" t="s">
        <v>244</v>
      </c>
      <c r="HQ92" s="421">
        <v>0</v>
      </c>
      <c r="HS92" s="535" t="s">
        <v>180</v>
      </c>
      <c r="HT92" s="383">
        <v>94.5</v>
      </c>
      <c r="HV92" s="346" t="s">
        <v>31</v>
      </c>
      <c r="HW92" s="508">
        <v>0.5</v>
      </c>
      <c r="HY92" s="346" t="s">
        <v>65</v>
      </c>
      <c r="HZ92" s="421">
        <v>0</v>
      </c>
      <c r="IB92" s="566" t="s">
        <v>200</v>
      </c>
      <c r="IC92" s="421">
        <v>0</v>
      </c>
      <c r="IE92" s="346" t="s">
        <v>26</v>
      </c>
      <c r="IF92" s="508">
        <v>0.6</v>
      </c>
      <c r="IH92" s="576" t="s">
        <v>141</v>
      </c>
      <c r="II92" s="610">
        <v>95.7</v>
      </c>
      <c r="IK92" s="576" t="s">
        <v>103</v>
      </c>
      <c r="IL92" s="596" t="s">
        <v>371</v>
      </c>
      <c r="IN92" s="621" t="s">
        <v>376</v>
      </c>
      <c r="IO92" s="635">
        <v>0</v>
      </c>
      <c r="IQ92" s="621" t="s">
        <v>81</v>
      </c>
      <c r="IR92" s="635">
        <v>0</v>
      </c>
      <c r="IT92" s="621" t="s">
        <v>316</v>
      </c>
      <c r="IU92" s="652">
        <v>93.9</v>
      </c>
      <c r="IW92" s="621" t="s">
        <v>237</v>
      </c>
      <c r="IX92" s="635">
        <v>0.5</v>
      </c>
      <c r="IZ92" s="576" t="s">
        <v>286</v>
      </c>
      <c r="JA92" s="610">
        <v>95.7</v>
      </c>
      <c r="JC92" s="664" t="s">
        <v>284</v>
      </c>
      <c r="JD92" s="596">
        <v>71.400000000000006</v>
      </c>
      <c r="JF92" s="622" t="s">
        <v>643</v>
      </c>
      <c r="JG92" s="598">
        <v>0</v>
      </c>
      <c r="JI92" s="621" t="s">
        <v>183</v>
      </c>
      <c r="JJ92" s="596">
        <v>0</v>
      </c>
      <c r="JL92" s="621" t="s">
        <v>27</v>
      </c>
      <c r="JM92" s="596">
        <v>93.3</v>
      </c>
      <c r="JO92" s="621" t="s">
        <v>57</v>
      </c>
      <c r="JP92" s="596">
        <v>0.4</v>
      </c>
      <c r="JR92" s="576" t="s">
        <v>73</v>
      </c>
      <c r="JS92" s="610">
        <v>95.7</v>
      </c>
      <c r="JU92" s="664" t="s">
        <v>116</v>
      </c>
      <c r="JV92" s="610">
        <v>75</v>
      </c>
      <c r="JX92" s="621" t="s">
        <v>31</v>
      </c>
      <c r="JY92" s="596">
        <v>0</v>
      </c>
      <c r="KA92" s="621" t="s">
        <v>185</v>
      </c>
      <c r="KB92" s="596">
        <v>0</v>
      </c>
      <c r="KD92" s="621" t="s">
        <v>44</v>
      </c>
      <c r="KE92" s="596">
        <v>93</v>
      </c>
      <c r="KG92" s="621" t="s">
        <v>185</v>
      </c>
      <c r="KH92" s="596">
        <v>0.4</v>
      </c>
      <c r="KJ92" s="576" t="s">
        <v>222</v>
      </c>
      <c r="KK92" s="610">
        <v>96.2</v>
      </c>
      <c r="KM92" s="664" t="s">
        <v>218</v>
      </c>
      <c r="KN92" s="610">
        <v>75</v>
      </c>
      <c r="KP92" s="621" t="s">
        <v>375</v>
      </c>
      <c r="KQ92" s="596">
        <v>0</v>
      </c>
      <c r="KS92" s="621" t="s">
        <v>136</v>
      </c>
      <c r="KT92" s="596">
        <v>0</v>
      </c>
      <c r="KV92" s="621" t="s">
        <v>81</v>
      </c>
      <c r="KW92" s="596">
        <v>93.5</v>
      </c>
      <c r="KY92" s="621" t="s">
        <v>152</v>
      </c>
      <c r="KZ92" s="596">
        <v>0.4</v>
      </c>
      <c r="LB92" s="576" t="s">
        <v>84</v>
      </c>
      <c r="LC92" s="610">
        <v>96.4</v>
      </c>
      <c r="LE92" s="664" t="s">
        <v>218</v>
      </c>
      <c r="LF92" s="610">
        <v>75</v>
      </c>
      <c r="LH92" s="621" t="s">
        <v>379</v>
      </c>
      <c r="LI92" s="596">
        <v>94.2</v>
      </c>
    </row>
    <row r="93" spans="1:321" ht="52.8" x14ac:dyDescent="0.3">
      <c r="A93" s="8" t="s">
        <v>85</v>
      </c>
      <c r="B93" s="15">
        <v>87.931034482758619</v>
      </c>
      <c r="D93" s="21" t="s">
        <v>256</v>
      </c>
      <c r="E93" s="15">
        <v>100</v>
      </c>
      <c r="G93" s="29" t="s">
        <v>232</v>
      </c>
      <c r="H93" s="32">
        <v>0</v>
      </c>
      <c r="J93" s="37" t="s">
        <v>143</v>
      </c>
      <c r="K93" s="42">
        <v>0</v>
      </c>
      <c r="M93" s="11" t="s">
        <v>147</v>
      </c>
      <c r="N93" s="15">
        <v>87.14034057545507</v>
      </c>
      <c r="P93" s="29" t="s">
        <v>86</v>
      </c>
      <c r="Q93" s="79">
        <v>0.65259117082533591</v>
      </c>
      <c r="S93" s="8" t="s">
        <v>70</v>
      </c>
      <c r="T93" s="15">
        <v>89.795918367346943</v>
      </c>
      <c r="U93" s="101"/>
      <c r="V93" s="21" t="s">
        <v>49</v>
      </c>
      <c r="W93" s="15">
        <v>100</v>
      </c>
      <c r="Y93" s="11" t="s">
        <v>244</v>
      </c>
      <c r="Z93" s="15">
        <v>87.6</v>
      </c>
      <c r="AC93" s="109" t="s">
        <v>67</v>
      </c>
      <c r="AD93" s="123">
        <v>90</v>
      </c>
      <c r="AF93" s="149" t="s">
        <v>106</v>
      </c>
      <c r="AG93" s="137">
        <v>90.9</v>
      </c>
      <c r="AI93" s="109" t="s">
        <v>11</v>
      </c>
      <c r="AJ93" s="137">
        <v>100</v>
      </c>
      <c r="AL93" s="109" t="s">
        <v>185</v>
      </c>
      <c r="AM93" s="146">
        <v>100</v>
      </c>
      <c r="AO93" s="109" t="s">
        <v>32</v>
      </c>
      <c r="AP93" s="146">
        <v>87.9</v>
      </c>
      <c r="AS93" s="149" t="s">
        <v>249</v>
      </c>
      <c r="AT93" s="137">
        <v>88.4</v>
      </c>
      <c r="AX93" s="149" t="s">
        <v>74</v>
      </c>
      <c r="AY93" s="191">
        <v>91</v>
      </c>
      <c r="BA93" s="149" t="s">
        <v>185</v>
      </c>
      <c r="BB93" s="209">
        <v>100</v>
      </c>
      <c r="BD93" s="149" t="s">
        <v>75</v>
      </c>
      <c r="BE93" s="191">
        <v>89.8</v>
      </c>
      <c r="BG93" s="149" t="s">
        <v>21</v>
      </c>
      <c r="BH93" s="209">
        <v>90</v>
      </c>
      <c r="BJ93" s="149" t="s">
        <v>74</v>
      </c>
      <c r="BK93" s="233">
        <v>91.6</v>
      </c>
      <c r="BM93" s="149" t="s">
        <v>194</v>
      </c>
      <c r="BN93" s="233">
        <v>100</v>
      </c>
      <c r="BP93" s="149" t="s">
        <v>188</v>
      </c>
      <c r="BQ93" s="233">
        <v>92.5</v>
      </c>
      <c r="BS93" s="149" t="s">
        <v>341</v>
      </c>
      <c r="BT93" s="233">
        <v>100</v>
      </c>
      <c r="BV93" s="29" t="s">
        <v>161</v>
      </c>
      <c r="BW93" s="263">
        <v>0</v>
      </c>
      <c r="BY93" s="29" t="s">
        <v>369</v>
      </c>
      <c r="BZ93" s="263">
        <v>0</v>
      </c>
      <c r="CB93" s="149" t="s">
        <v>165</v>
      </c>
      <c r="CC93" s="209">
        <v>90.9</v>
      </c>
      <c r="CE93" s="29" t="s">
        <v>154</v>
      </c>
      <c r="CF93" s="281">
        <v>0.57351407716371217</v>
      </c>
      <c r="CI93" s="109" t="s">
        <v>177</v>
      </c>
      <c r="CJ93" s="295">
        <v>93.8</v>
      </c>
      <c r="CL93" s="109" t="s">
        <v>379</v>
      </c>
      <c r="CM93" s="303">
        <v>100</v>
      </c>
      <c r="CO93" s="109" t="s">
        <v>114</v>
      </c>
      <c r="CP93" s="191">
        <v>92.6</v>
      </c>
      <c r="CS93" s="149" t="s">
        <v>12</v>
      </c>
      <c r="CT93" s="331">
        <v>94.5</v>
      </c>
      <c r="CW93" s="109" t="s">
        <v>6</v>
      </c>
      <c r="CX93" s="331">
        <v>100</v>
      </c>
      <c r="DB93" s="253" t="s">
        <v>42</v>
      </c>
      <c r="DC93" s="263">
        <v>0</v>
      </c>
      <c r="DI93" s="253" t="s">
        <v>200</v>
      </c>
      <c r="DJ93" s="263">
        <v>0</v>
      </c>
      <c r="DP93" s="149" t="s">
        <v>111</v>
      </c>
      <c r="DQ93" s="331">
        <v>93.3</v>
      </c>
      <c r="DV93" s="253" t="s">
        <v>45</v>
      </c>
      <c r="DW93" s="281">
        <v>0.55614406779661019</v>
      </c>
      <c r="EA93" s="346" t="s">
        <v>294</v>
      </c>
      <c r="EB93" s="353">
        <v>94.8</v>
      </c>
      <c r="EE93" s="355" t="s">
        <v>35</v>
      </c>
      <c r="EF93" s="358">
        <v>100</v>
      </c>
      <c r="EI93" s="346" t="s">
        <v>69</v>
      </c>
      <c r="EJ93" s="362">
        <v>0</v>
      </c>
      <c r="EM93" s="250" t="s">
        <v>11</v>
      </c>
      <c r="EN93" s="362">
        <v>0</v>
      </c>
      <c r="EQ93" s="346" t="s">
        <v>123</v>
      </c>
      <c r="ER93" s="303">
        <v>93.8</v>
      </c>
      <c r="EU93" s="346" t="s">
        <v>373</v>
      </c>
      <c r="EV93" s="378">
        <v>0.55922724961870873</v>
      </c>
      <c r="FA93" s="346" t="s">
        <v>174</v>
      </c>
      <c r="FB93" s="383">
        <v>95</v>
      </c>
      <c r="FD93" s="355" t="s">
        <v>361</v>
      </c>
      <c r="FE93" s="383">
        <v>100</v>
      </c>
      <c r="FG93" s="346" t="s">
        <v>135</v>
      </c>
      <c r="FH93" s="381">
        <v>93.9</v>
      </c>
      <c r="FK93" s="346" t="s">
        <v>38</v>
      </c>
      <c r="FL93" s="410">
        <v>95.6</v>
      </c>
      <c r="FN93" s="355" t="s">
        <v>17</v>
      </c>
      <c r="FO93" s="410">
        <v>100</v>
      </c>
      <c r="FQ93" s="355" t="s">
        <v>106</v>
      </c>
      <c r="FR93" s="421">
        <v>0</v>
      </c>
      <c r="FT93" s="361" t="s">
        <v>39</v>
      </c>
      <c r="FU93" s="367">
        <v>0</v>
      </c>
      <c r="FW93" s="346" t="s">
        <v>186</v>
      </c>
      <c r="FX93" s="410">
        <v>94.1</v>
      </c>
      <c r="FZ93" s="346" t="s">
        <v>79</v>
      </c>
      <c r="GA93" s="437">
        <v>0.6</v>
      </c>
      <c r="GD93" s="462" t="s">
        <v>229</v>
      </c>
      <c r="GE93" s="448">
        <v>95.3</v>
      </c>
      <c r="GG93" s="462" t="s">
        <v>215</v>
      </c>
      <c r="GH93" s="479">
        <v>78.571428571428569</v>
      </c>
      <c r="GJ93" s="346" t="s">
        <v>340</v>
      </c>
      <c r="GK93" s="421">
        <v>0</v>
      </c>
      <c r="GM93" s="346" t="s">
        <v>41</v>
      </c>
      <c r="GN93" s="484">
        <v>0</v>
      </c>
      <c r="GP93" s="462" t="s">
        <v>311</v>
      </c>
      <c r="GQ93" s="503">
        <v>94.2</v>
      </c>
      <c r="GS93" s="346" t="s">
        <v>231</v>
      </c>
      <c r="GT93" s="508">
        <v>1.4746040415073731</v>
      </c>
      <c r="GV93" s="462" t="s">
        <v>18</v>
      </c>
      <c r="GW93" s="479">
        <v>95.9</v>
      </c>
      <c r="GY93" s="462" t="s">
        <v>194</v>
      </c>
      <c r="GZ93" s="526">
        <v>75</v>
      </c>
      <c r="HB93" s="535" t="s">
        <v>115</v>
      </c>
      <c r="HC93" s="383">
        <v>94.6</v>
      </c>
      <c r="HG93" s="462" t="s">
        <v>126</v>
      </c>
      <c r="HH93" s="383">
        <v>95.8</v>
      </c>
      <c r="HJ93" s="462" t="s">
        <v>283</v>
      </c>
      <c r="HK93" s="383">
        <v>66.7</v>
      </c>
      <c r="HM93" s="346" t="s">
        <v>72</v>
      </c>
      <c r="HN93" s="421">
        <v>1</v>
      </c>
      <c r="HP93" s="346" t="s">
        <v>349</v>
      </c>
      <c r="HQ93" s="421">
        <v>0</v>
      </c>
      <c r="HS93" s="535" t="s">
        <v>379</v>
      </c>
      <c r="HT93" s="383">
        <v>94.4</v>
      </c>
      <c r="HV93" s="346" t="s">
        <v>90</v>
      </c>
      <c r="HW93" s="508">
        <v>0.5</v>
      </c>
      <c r="HY93" s="346" t="s">
        <v>49</v>
      </c>
      <c r="HZ93" s="421">
        <v>0</v>
      </c>
      <c r="IB93" s="566" t="s">
        <v>35</v>
      </c>
      <c r="IC93" s="421">
        <v>0</v>
      </c>
      <c r="IE93" s="346" t="s">
        <v>20</v>
      </c>
      <c r="IF93" s="508">
        <v>0.6</v>
      </c>
      <c r="IH93" s="576" t="s">
        <v>111</v>
      </c>
      <c r="II93" s="610">
        <v>95.6</v>
      </c>
      <c r="IK93" s="576" t="s">
        <v>20</v>
      </c>
      <c r="IL93" s="596" t="s">
        <v>371</v>
      </c>
      <c r="IN93" s="621" t="s">
        <v>278</v>
      </c>
      <c r="IO93" s="635">
        <v>0</v>
      </c>
      <c r="IQ93" s="621" t="s">
        <v>183</v>
      </c>
      <c r="IR93" s="635">
        <v>0</v>
      </c>
      <c r="IT93" s="621" t="s">
        <v>98</v>
      </c>
      <c r="IU93" s="652">
        <v>93.8</v>
      </c>
      <c r="IW93" s="621" t="s">
        <v>276</v>
      </c>
      <c r="IX93" s="635">
        <v>0.5</v>
      </c>
      <c r="IZ93" s="576" t="s">
        <v>340</v>
      </c>
      <c r="JA93" s="610">
        <v>95.7</v>
      </c>
      <c r="JC93" s="664" t="s">
        <v>364</v>
      </c>
      <c r="JD93" s="596">
        <v>66.7</v>
      </c>
      <c r="JF93" s="621" t="s">
        <v>375</v>
      </c>
      <c r="JG93" s="596">
        <v>0</v>
      </c>
      <c r="JI93" s="621" t="s">
        <v>205</v>
      </c>
      <c r="JJ93" s="596">
        <v>0</v>
      </c>
      <c r="JL93" s="621" t="s">
        <v>244</v>
      </c>
      <c r="JM93" s="596">
        <v>93.2</v>
      </c>
      <c r="JO93" s="621" t="s">
        <v>81</v>
      </c>
      <c r="JP93" s="596">
        <v>0.5</v>
      </c>
      <c r="JR93" s="576" t="s">
        <v>8</v>
      </c>
      <c r="JS93" s="610">
        <v>95.7</v>
      </c>
      <c r="JU93" s="664" t="s">
        <v>218</v>
      </c>
      <c r="JV93" s="610">
        <v>71.400000000000006</v>
      </c>
      <c r="JX93" s="621" t="s">
        <v>290</v>
      </c>
      <c r="JY93" s="596">
        <v>0</v>
      </c>
      <c r="KA93" s="621" t="s">
        <v>256</v>
      </c>
      <c r="KB93" s="596">
        <v>0</v>
      </c>
      <c r="KD93" s="621" t="s">
        <v>67</v>
      </c>
      <c r="KE93" s="596">
        <v>93</v>
      </c>
      <c r="KG93" s="621" t="s">
        <v>226</v>
      </c>
      <c r="KH93" s="596">
        <v>0.4</v>
      </c>
      <c r="KJ93" s="576" t="s">
        <v>15</v>
      </c>
      <c r="KK93" s="610">
        <v>96.1</v>
      </c>
      <c r="KM93" s="664" t="s">
        <v>93</v>
      </c>
      <c r="KN93" s="610">
        <v>75</v>
      </c>
      <c r="KP93" s="621" t="s">
        <v>114</v>
      </c>
      <c r="KQ93" s="596">
        <v>0</v>
      </c>
      <c r="KS93" s="621" t="s">
        <v>356</v>
      </c>
      <c r="KT93" s="596">
        <v>1.2</v>
      </c>
      <c r="KV93" s="621" t="s">
        <v>48</v>
      </c>
      <c r="KW93" s="596">
        <v>93.5</v>
      </c>
      <c r="KY93" s="621" t="s">
        <v>26</v>
      </c>
      <c r="KZ93" s="596">
        <v>0.5</v>
      </c>
      <c r="LB93" s="576" t="s">
        <v>325</v>
      </c>
      <c r="LC93" s="610">
        <v>96.4</v>
      </c>
      <c r="LE93" s="664" t="s">
        <v>276</v>
      </c>
      <c r="LF93" s="610">
        <v>75</v>
      </c>
      <c r="LH93" s="621" t="s">
        <v>64</v>
      </c>
      <c r="LI93" s="596">
        <v>94.2</v>
      </c>
    </row>
    <row r="94" spans="1:321" ht="43.2" x14ac:dyDescent="0.3">
      <c r="A94" s="8" t="s">
        <v>86</v>
      </c>
      <c r="B94" s="15">
        <v>87.878787878787875</v>
      </c>
      <c r="D94" s="21" t="s">
        <v>29</v>
      </c>
      <c r="E94" s="15">
        <v>100</v>
      </c>
      <c r="G94" s="29" t="s">
        <v>136</v>
      </c>
      <c r="H94" s="32">
        <v>0</v>
      </c>
      <c r="J94" s="37" t="s">
        <v>361</v>
      </c>
      <c r="K94" s="42">
        <v>0</v>
      </c>
      <c r="M94" s="11" t="s">
        <v>78</v>
      </c>
      <c r="N94" s="15">
        <v>87.061574434918171</v>
      </c>
      <c r="P94" s="29" t="s">
        <v>200</v>
      </c>
      <c r="Q94" s="79">
        <v>0.65492321589882574</v>
      </c>
      <c r="S94" s="8" t="s">
        <v>113</v>
      </c>
      <c r="T94" s="15">
        <v>89.743589743589752</v>
      </c>
      <c r="U94" s="101"/>
      <c r="V94" s="21" t="s">
        <v>50</v>
      </c>
      <c r="W94" s="15">
        <v>100</v>
      </c>
      <c r="Y94" s="11" t="s">
        <v>139</v>
      </c>
      <c r="Z94" s="15">
        <v>87.6</v>
      </c>
      <c r="AC94" s="109" t="s">
        <v>38</v>
      </c>
      <c r="AD94" s="123">
        <v>90</v>
      </c>
      <c r="AF94" s="149" t="s">
        <v>256</v>
      </c>
      <c r="AG94" s="137">
        <v>90.9</v>
      </c>
      <c r="AI94" s="110" t="s">
        <v>49</v>
      </c>
      <c r="AJ94" s="137">
        <v>100</v>
      </c>
      <c r="AL94" s="109" t="s">
        <v>263</v>
      </c>
      <c r="AM94" s="146">
        <v>100</v>
      </c>
      <c r="AO94" s="109" t="s">
        <v>249</v>
      </c>
      <c r="AP94" s="146">
        <v>87.9</v>
      </c>
      <c r="AS94" s="149" t="s">
        <v>304</v>
      </c>
      <c r="AT94" s="137">
        <v>88.4</v>
      </c>
      <c r="AX94" s="149" t="s">
        <v>56</v>
      </c>
      <c r="AY94" s="191">
        <v>90.9</v>
      </c>
      <c r="BA94" s="149" t="s">
        <v>263</v>
      </c>
      <c r="BB94" s="209">
        <v>100</v>
      </c>
      <c r="BD94" s="149" t="s">
        <v>236</v>
      </c>
      <c r="BE94" s="191">
        <v>89.7</v>
      </c>
      <c r="BG94" s="149" t="s">
        <v>244</v>
      </c>
      <c r="BH94" s="209">
        <v>89.9</v>
      </c>
      <c r="BJ94" s="149" t="s">
        <v>173</v>
      </c>
      <c r="BK94" s="233">
        <v>91.6</v>
      </c>
      <c r="BM94" s="149" t="s">
        <v>40</v>
      </c>
      <c r="BN94" s="233">
        <v>100</v>
      </c>
      <c r="BP94" s="149" t="s">
        <v>264</v>
      </c>
      <c r="BQ94" s="233">
        <v>92.2</v>
      </c>
      <c r="BS94" s="149" t="s">
        <v>285</v>
      </c>
      <c r="BT94" s="233">
        <v>100</v>
      </c>
      <c r="BV94" s="29" t="s">
        <v>232</v>
      </c>
      <c r="BW94" s="263">
        <v>0</v>
      </c>
      <c r="BY94" s="29" t="s">
        <v>297</v>
      </c>
      <c r="BZ94" s="263">
        <v>0</v>
      </c>
      <c r="CB94" s="149" t="s">
        <v>180</v>
      </c>
      <c r="CC94" s="207">
        <v>90.9</v>
      </c>
      <c r="CE94" s="29" t="s">
        <v>60</v>
      </c>
      <c r="CF94" s="281">
        <v>0.57848052448900888</v>
      </c>
      <c r="CI94" s="109" t="s">
        <v>319</v>
      </c>
      <c r="CJ94" s="295">
        <v>93.8</v>
      </c>
      <c r="CL94" s="109" t="s">
        <v>282</v>
      </c>
      <c r="CM94" s="303">
        <v>100</v>
      </c>
      <c r="CO94" s="109" t="s">
        <v>144</v>
      </c>
      <c r="CP94" s="191">
        <v>92.6</v>
      </c>
      <c r="CS94" s="149" t="s">
        <v>204</v>
      </c>
      <c r="CT94" s="331">
        <v>94.5</v>
      </c>
      <c r="CW94" s="109" t="s">
        <v>143</v>
      </c>
      <c r="CX94" s="331">
        <v>100</v>
      </c>
      <c r="DB94" s="253" t="s">
        <v>216</v>
      </c>
      <c r="DC94" s="263">
        <v>0</v>
      </c>
      <c r="DI94" s="253" t="s">
        <v>35</v>
      </c>
      <c r="DJ94" s="263">
        <v>0</v>
      </c>
      <c r="DP94" s="149" t="s">
        <v>114</v>
      </c>
      <c r="DQ94" s="331">
        <v>93.3</v>
      </c>
      <c r="DV94" s="253" t="s">
        <v>61</v>
      </c>
      <c r="DW94" s="281">
        <v>0.55788005578800559</v>
      </c>
      <c r="EA94" s="346" t="s">
        <v>23</v>
      </c>
      <c r="EB94" s="353">
        <v>94.7</v>
      </c>
      <c r="EE94" s="355" t="s">
        <v>115</v>
      </c>
      <c r="EF94" s="358">
        <v>100</v>
      </c>
      <c r="EI94" s="346" t="s">
        <v>85</v>
      </c>
      <c r="EJ94" s="362">
        <v>0</v>
      </c>
      <c r="EM94" s="250" t="s">
        <v>256</v>
      </c>
      <c r="EN94" s="362">
        <v>0</v>
      </c>
      <c r="EQ94" s="346" t="s">
        <v>54</v>
      </c>
      <c r="ER94" s="303">
        <v>93.7</v>
      </c>
      <c r="EU94" s="346" t="s">
        <v>299</v>
      </c>
      <c r="EV94" s="378">
        <v>0.55997642204538756</v>
      </c>
      <c r="FA94" s="346" t="s">
        <v>79</v>
      </c>
      <c r="FB94" s="383">
        <v>95</v>
      </c>
      <c r="FD94" s="355" t="s">
        <v>17</v>
      </c>
      <c r="FE94" s="383">
        <v>100</v>
      </c>
      <c r="FG94" s="346" t="s">
        <v>143</v>
      </c>
      <c r="FH94" s="381">
        <v>93.9</v>
      </c>
      <c r="FK94" s="346" t="s">
        <v>301</v>
      </c>
      <c r="FL94" s="410">
        <v>95.6</v>
      </c>
      <c r="FN94" s="355" t="s">
        <v>299</v>
      </c>
      <c r="FO94" s="410">
        <v>100</v>
      </c>
      <c r="FQ94" s="355" t="s">
        <v>340</v>
      </c>
      <c r="FR94" s="421">
        <v>0</v>
      </c>
      <c r="FT94" s="361" t="s">
        <v>107</v>
      </c>
      <c r="FU94" s="367">
        <v>0</v>
      </c>
      <c r="FW94" s="346" t="s">
        <v>293</v>
      </c>
      <c r="FX94" s="410">
        <v>94.1</v>
      </c>
      <c r="FZ94" s="346" t="s">
        <v>299</v>
      </c>
      <c r="GA94" s="437">
        <v>0.6</v>
      </c>
      <c r="GD94" s="462" t="s">
        <v>139</v>
      </c>
      <c r="GE94" s="448">
        <v>95.2</v>
      </c>
      <c r="GG94" s="462" t="s">
        <v>284</v>
      </c>
      <c r="GH94" s="479">
        <v>78.571428571428569</v>
      </c>
      <c r="GJ94" s="346" t="s">
        <v>124</v>
      </c>
      <c r="GK94" s="421">
        <v>0</v>
      </c>
      <c r="GM94" s="346" t="s">
        <v>107</v>
      </c>
      <c r="GN94" s="484">
        <v>0</v>
      </c>
      <c r="GP94" s="462" t="s">
        <v>272</v>
      </c>
      <c r="GQ94" s="503">
        <v>94.2</v>
      </c>
      <c r="GS94" s="346" t="s">
        <v>241</v>
      </c>
      <c r="GT94" s="508">
        <v>1.9826517967781909</v>
      </c>
      <c r="GV94" s="462" t="s">
        <v>42</v>
      </c>
      <c r="GW94" s="479">
        <v>95.8</v>
      </c>
      <c r="GY94" s="462" t="s">
        <v>160</v>
      </c>
      <c r="GZ94" s="526">
        <v>75</v>
      </c>
      <c r="HB94" s="535" t="s">
        <v>18</v>
      </c>
      <c r="HC94" s="383">
        <v>94.5</v>
      </c>
      <c r="HG94" s="462" t="s">
        <v>234</v>
      </c>
      <c r="HH94" s="383">
        <v>95.6</v>
      </c>
      <c r="HJ94" s="462" t="s">
        <v>258</v>
      </c>
      <c r="HK94" s="383">
        <v>50</v>
      </c>
      <c r="HM94" s="346" t="s">
        <v>19</v>
      </c>
      <c r="HN94" s="421">
        <v>0</v>
      </c>
      <c r="HP94" s="346" t="s">
        <v>348</v>
      </c>
      <c r="HQ94" s="421">
        <v>0</v>
      </c>
      <c r="HS94" s="535" t="s">
        <v>254</v>
      </c>
      <c r="HT94" s="383">
        <v>94.3</v>
      </c>
      <c r="HV94" s="346" t="s">
        <v>182</v>
      </c>
      <c r="HW94" s="508">
        <v>0.5</v>
      </c>
      <c r="HY94" s="346" t="s">
        <v>50</v>
      </c>
      <c r="HZ94" s="421">
        <v>0</v>
      </c>
      <c r="IB94" s="566" t="s">
        <v>244</v>
      </c>
      <c r="IC94" s="421">
        <v>0</v>
      </c>
      <c r="IE94" s="346" t="s">
        <v>337</v>
      </c>
      <c r="IF94" s="508">
        <v>0.6</v>
      </c>
      <c r="IH94" s="576" t="s">
        <v>296</v>
      </c>
      <c r="II94" s="610">
        <v>95.5</v>
      </c>
      <c r="IK94" s="576" t="s">
        <v>128</v>
      </c>
      <c r="IL94" s="596" t="s">
        <v>371</v>
      </c>
      <c r="IN94" s="621" t="s">
        <v>286</v>
      </c>
      <c r="IO94" s="635">
        <v>0</v>
      </c>
      <c r="IQ94" s="621" t="s">
        <v>205</v>
      </c>
      <c r="IR94" s="635">
        <v>0</v>
      </c>
      <c r="IT94" s="621" t="s">
        <v>111</v>
      </c>
      <c r="IU94" s="652">
        <v>93.7</v>
      </c>
      <c r="IW94" s="621" t="s">
        <v>34</v>
      </c>
      <c r="IX94" s="635">
        <v>0.5</v>
      </c>
      <c r="IZ94" s="576" t="s">
        <v>174</v>
      </c>
      <c r="JA94" s="610">
        <v>95.6</v>
      </c>
      <c r="JC94" s="664" t="s">
        <v>367</v>
      </c>
      <c r="JD94" s="596">
        <v>56</v>
      </c>
      <c r="JF94" s="621" t="s">
        <v>114</v>
      </c>
      <c r="JG94" s="596">
        <v>0</v>
      </c>
      <c r="JI94" s="621" t="s">
        <v>141</v>
      </c>
      <c r="JJ94" s="596">
        <v>0</v>
      </c>
      <c r="JL94" s="621" t="s">
        <v>46</v>
      </c>
      <c r="JM94" s="596">
        <v>93.2</v>
      </c>
      <c r="JO94" s="621" t="s">
        <v>78</v>
      </c>
      <c r="JP94" s="596">
        <v>0.5</v>
      </c>
      <c r="JR94" s="576" t="s">
        <v>47</v>
      </c>
      <c r="JS94" s="610">
        <v>95.7</v>
      </c>
      <c r="JU94" s="664" t="s">
        <v>93</v>
      </c>
      <c r="JV94" s="610">
        <v>71.400000000000006</v>
      </c>
      <c r="JX94" s="621" t="s">
        <v>190</v>
      </c>
      <c r="JY94" s="596">
        <v>0</v>
      </c>
      <c r="KA94" s="621" t="s">
        <v>90</v>
      </c>
      <c r="KB94" s="596">
        <v>0</v>
      </c>
      <c r="KD94" s="621" t="s">
        <v>662</v>
      </c>
      <c r="KE94" s="596">
        <v>92.8</v>
      </c>
      <c r="KG94" s="621" t="s">
        <v>376</v>
      </c>
      <c r="KH94" s="596">
        <v>0.3</v>
      </c>
      <c r="KJ94" s="576" t="s">
        <v>253</v>
      </c>
      <c r="KK94" s="610">
        <v>95.9</v>
      </c>
      <c r="KM94" s="664" t="s">
        <v>260</v>
      </c>
      <c r="KN94" s="610">
        <v>75</v>
      </c>
      <c r="KP94" s="621" t="s">
        <v>44</v>
      </c>
      <c r="KQ94" s="596">
        <v>0</v>
      </c>
      <c r="KS94" s="621" t="s">
        <v>357</v>
      </c>
      <c r="KT94" s="596">
        <v>2.5</v>
      </c>
      <c r="KV94" s="621" t="s">
        <v>132</v>
      </c>
      <c r="KW94" s="596">
        <v>93.5</v>
      </c>
      <c r="KY94" s="621" t="s">
        <v>253</v>
      </c>
      <c r="KZ94" s="596">
        <v>0.5</v>
      </c>
      <c r="LB94" s="576" t="s">
        <v>101</v>
      </c>
      <c r="LC94" s="610">
        <v>96.4</v>
      </c>
      <c r="LE94" s="664" t="s">
        <v>367</v>
      </c>
      <c r="LF94" s="610">
        <v>73.099999999999994</v>
      </c>
      <c r="LH94" s="621" t="s">
        <v>118</v>
      </c>
      <c r="LI94" s="596">
        <v>94.2</v>
      </c>
    </row>
    <row r="95" spans="1:321" ht="57.6" x14ac:dyDescent="0.3">
      <c r="A95" s="8" t="s">
        <v>87</v>
      </c>
      <c r="B95" s="15">
        <v>87.654320987654316</v>
      </c>
      <c r="D95" s="21" t="s">
        <v>220</v>
      </c>
      <c r="E95" s="15">
        <v>100</v>
      </c>
      <c r="G95" s="29" t="s">
        <v>107</v>
      </c>
      <c r="H95" s="32">
        <v>0.45662100456621002</v>
      </c>
      <c r="J95" s="37" t="s">
        <v>17</v>
      </c>
      <c r="K95" s="42">
        <v>0</v>
      </c>
      <c r="M95" s="11" t="s">
        <v>93</v>
      </c>
      <c r="N95" s="15">
        <v>86.969205834683947</v>
      </c>
      <c r="P95" s="29" t="s">
        <v>73</v>
      </c>
      <c r="Q95" s="79">
        <v>0.66261733848702375</v>
      </c>
      <c r="S95" s="8" t="s">
        <v>103</v>
      </c>
      <c r="T95" s="15">
        <v>89.677419354838705</v>
      </c>
      <c r="U95" s="101"/>
      <c r="V95" s="21" t="s">
        <v>256</v>
      </c>
      <c r="W95" s="15">
        <v>100</v>
      </c>
      <c r="Y95" s="11" t="s">
        <v>182</v>
      </c>
      <c r="Z95" s="15">
        <v>87.5</v>
      </c>
      <c r="AC95" s="109" t="s">
        <v>74</v>
      </c>
      <c r="AD95" s="123">
        <v>90</v>
      </c>
      <c r="AF95" s="149" t="s">
        <v>47</v>
      </c>
      <c r="AG95" s="137">
        <v>90.7</v>
      </c>
      <c r="AI95" s="109" t="s">
        <v>50</v>
      </c>
      <c r="AJ95" s="137">
        <v>100</v>
      </c>
      <c r="AL95" s="109" t="s">
        <v>169</v>
      </c>
      <c r="AM95" s="146">
        <v>100</v>
      </c>
      <c r="AO95" s="109" t="s">
        <v>45</v>
      </c>
      <c r="AP95" s="146">
        <v>87.9</v>
      </c>
      <c r="AS95" s="149" t="s">
        <v>112</v>
      </c>
      <c r="AT95" s="137">
        <v>88.1</v>
      </c>
      <c r="AX95" s="149" t="s">
        <v>62</v>
      </c>
      <c r="AY95" s="191">
        <v>90.7</v>
      </c>
      <c r="BA95" s="149" t="s">
        <v>375</v>
      </c>
      <c r="BB95" s="209">
        <v>100</v>
      </c>
      <c r="BD95" s="149" t="s">
        <v>74</v>
      </c>
      <c r="BE95" s="191">
        <v>89.6</v>
      </c>
      <c r="BG95" s="149" t="s">
        <v>27</v>
      </c>
      <c r="BH95" s="209">
        <v>89.8</v>
      </c>
      <c r="BJ95" s="149" t="s">
        <v>188</v>
      </c>
      <c r="BK95" s="233">
        <v>91.6</v>
      </c>
      <c r="BM95" s="149" t="s">
        <v>103</v>
      </c>
      <c r="BN95" s="233">
        <v>100</v>
      </c>
      <c r="BP95" s="149" t="s">
        <v>329</v>
      </c>
      <c r="BQ95" s="233">
        <v>92.2</v>
      </c>
      <c r="BS95" s="149" t="s">
        <v>379</v>
      </c>
      <c r="BT95" s="233">
        <v>100</v>
      </c>
      <c r="BV95" s="29" t="s">
        <v>136</v>
      </c>
      <c r="BW95" s="263">
        <v>0</v>
      </c>
      <c r="BY95" s="29" t="s">
        <v>279</v>
      </c>
      <c r="BZ95" s="263">
        <v>0</v>
      </c>
      <c r="CB95" s="149" t="s">
        <v>73</v>
      </c>
      <c r="CC95" s="209">
        <v>90.8</v>
      </c>
      <c r="CE95" s="29" t="s">
        <v>215</v>
      </c>
      <c r="CF95" s="281">
        <v>0.57959814528593512</v>
      </c>
      <c r="CI95" s="109" t="s">
        <v>382</v>
      </c>
      <c r="CJ95" s="295">
        <v>93.8</v>
      </c>
      <c r="CL95" s="109" t="s">
        <v>111</v>
      </c>
      <c r="CM95" s="303">
        <v>100</v>
      </c>
      <c r="CO95" s="109" t="s">
        <v>182</v>
      </c>
      <c r="CP95" s="191">
        <v>92.5</v>
      </c>
      <c r="CS95" s="149" t="s">
        <v>182</v>
      </c>
      <c r="CT95" s="331">
        <v>94.3</v>
      </c>
      <c r="CW95" s="109" t="s">
        <v>361</v>
      </c>
      <c r="CX95" s="331">
        <v>100</v>
      </c>
      <c r="DB95" s="253" t="s">
        <v>241</v>
      </c>
      <c r="DC95" s="263">
        <v>0</v>
      </c>
      <c r="DI95" s="253" t="s">
        <v>244</v>
      </c>
      <c r="DJ95" s="263">
        <v>0</v>
      </c>
      <c r="DP95" s="149" t="s">
        <v>244</v>
      </c>
      <c r="DQ95" s="331">
        <v>93.2</v>
      </c>
      <c r="DV95" s="253" t="s">
        <v>373</v>
      </c>
      <c r="DW95" s="281">
        <v>0.56065239551478085</v>
      </c>
      <c r="EA95" s="346" t="s">
        <v>199</v>
      </c>
      <c r="EB95" s="353">
        <v>94.6</v>
      </c>
      <c r="EE95" s="355" t="s">
        <v>279</v>
      </c>
      <c r="EF95" s="358">
        <v>100</v>
      </c>
      <c r="EI95" s="346" t="s">
        <v>106</v>
      </c>
      <c r="EJ95" s="362">
        <v>0</v>
      </c>
      <c r="EM95" s="250" t="s">
        <v>81</v>
      </c>
      <c r="EN95" s="362">
        <v>0</v>
      </c>
      <c r="EQ95" s="346" t="s">
        <v>95</v>
      </c>
      <c r="ER95" s="303">
        <v>93.6</v>
      </c>
      <c r="EU95" s="346" t="s">
        <v>190</v>
      </c>
      <c r="EV95" s="378">
        <v>0.57537399309551207</v>
      </c>
      <c r="FA95" s="346" t="s">
        <v>54</v>
      </c>
      <c r="FB95" s="383">
        <v>95</v>
      </c>
      <c r="FD95" s="355" t="s">
        <v>285</v>
      </c>
      <c r="FE95" s="383">
        <v>100</v>
      </c>
      <c r="FG95" s="346" t="s">
        <v>228</v>
      </c>
      <c r="FH95" s="381">
        <v>93.9</v>
      </c>
      <c r="FK95" s="346" t="s">
        <v>199</v>
      </c>
      <c r="FL95" s="410">
        <v>95.5</v>
      </c>
      <c r="FN95" s="355" t="s">
        <v>285</v>
      </c>
      <c r="FO95" s="410">
        <v>100</v>
      </c>
      <c r="FQ95" s="355" t="s">
        <v>124</v>
      </c>
      <c r="FR95" s="421">
        <v>0</v>
      </c>
      <c r="FT95" s="361" t="s">
        <v>172</v>
      </c>
      <c r="FU95" s="367">
        <v>0</v>
      </c>
      <c r="FW95" s="346" t="s">
        <v>7</v>
      </c>
      <c r="FX95" s="410">
        <v>94.1</v>
      </c>
      <c r="FZ95" s="346" t="s">
        <v>204</v>
      </c>
      <c r="GA95" s="437">
        <v>0.6</v>
      </c>
      <c r="GD95" s="462" t="s">
        <v>196</v>
      </c>
      <c r="GE95" s="448">
        <v>95.2</v>
      </c>
      <c r="GG95" s="462" t="s">
        <v>30</v>
      </c>
      <c r="GH95" s="479">
        <v>75</v>
      </c>
      <c r="GJ95" s="346" t="s">
        <v>7</v>
      </c>
      <c r="GK95" s="421">
        <v>0</v>
      </c>
      <c r="GM95" s="346" t="s">
        <v>160</v>
      </c>
      <c r="GN95" s="484">
        <v>0</v>
      </c>
      <c r="GP95" s="462" t="s">
        <v>279</v>
      </c>
      <c r="GQ95" s="503">
        <v>94.1</v>
      </c>
      <c r="GS95" s="346" t="s">
        <v>230</v>
      </c>
      <c r="GT95" s="508">
        <v>1.8564356435643563</v>
      </c>
      <c r="GV95" s="462" t="s">
        <v>124</v>
      </c>
      <c r="GW95" s="479">
        <v>95.8</v>
      </c>
      <c r="GY95" s="462" t="s">
        <v>283</v>
      </c>
      <c r="GZ95" s="526">
        <v>66.666666666666657</v>
      </c>
      <c r="HB95" s="535" t="s">
        <v>81</v>
      </c>
      <c r="HC95" s="383">
        <v>94.4</v>
      </c>
      <c r="HG95" s="462" t="s">
        <v>244</v>
      </c>
      <c r="HH95" s="383">
        <v>95.5</v>
      </c>
      <c r="HJ95" s="462" t="s">
        <v>386</v>
      </c>
      <c r="HK95" s="383">
        <v>45.5</v>
      </c>
      <c r="HM95" s="346" t="s">
        <v>24</v>
      </c>
      <c r="HN95" s="421">
        <v>0</v>
      </c>
      <c r="HP95" s="346" t="s">
        <v>115</v>
      </c>
      <c r="HQ95" s="421">
        <v>0</v>
      </c>
      <c r="HS95" s="535" t="s">
        <v>18</v>
      </c>
      <c r="HT95" s="383">
        <v>94.2</v>
      </c>
      <c r="HV95" s="346" t="s">
        <v>379</v>
      </c>
      <c r="HW95" s="508">
        <v>0.5</v>
      </c>
      <c r="HY95" s="346" t="s">
        <v>22</v>
      </c>
      <c r="HZ95" s="421">
        <v>0</v>
      </c>
      <c r="IB95" s="566" t="s">
        <v>349</v>
      </c>
      <c r="IC95" s="421">
        <v>0</v>
      </c>
      <c r="IE95" s="346" t="s">
        <v>38</v>
      </c>
      <c r="IF95" s="508">
        <v>0.6</v>
      </c>
      <c r="IH95" s="576" t="s">
        <v>160</v>
      </c>
      <c r="II95" s="610">
        <v>95.5</v>
      </c>
      <c r="IK95" s="576" t="s">
        <v>254</v>
      </c>
      <c r="IL95" s="596" t="s">
        <v>371</v>
      </c>
      <c r="IN95" s="621" t="s">
        <v>52</v>
      </c>
      <c r="IO95" s="635">
        <v>0</v>
      </c>
      <c r="IQ95" s="621" t="s">
        <v>96</v>
      </c>
      <c r="IR95" s="635">
        <v>0</v>
      </c>
      <c r="IT95" s="621" t="s">
        <v>379</v>
      </c>
      <c r="IU95" s="652">
        <v>93.7</v>
      </c>
      <c r="IW95" s="621" t="s">
        <v>274</v>
      </c>
      <c r="IX95" s="635">
        <v>0.5</v>
      </c>
      <c r="IZ95" s="576" t="s">
        <v>277</v>
      </c>
      <c r="JA95" s="610">
        <v>95.6</v>
      </c>
      <c r="JC95" s="664" t="s">
        <v>111</v>
      </c>
      <c r="JD95" s="596">
        <v>54.5</v>
      </c>
      <c r="JF95" s="621" t="s">
        <v>44</v>
      </c>
      <c r="JG95" s="596">
        <v>0</v>
      </c>
      <c r="JI95" s="621" t="s">
        <v>96</v>
      </c>
      <c r="JJ95" s="596">
        <v>0</v>
      </c>
      <c r="JL95" s="621" t="s">
        <v>43</v>
      </c>
      <c r="JM95" s="596">
        <v>93.2</v>
      </c>
      <c r="JO95" s="621" t="s">
        <v>148</v>
      </c>
      <c r="JP95" s="596">
        <v>0.5</v>
      </c>
      <c r="JR95" s="576" t="s">
        <v>239</v>
      </c>
      <c r="JS95" s="610">
        <v>95.7</v>
      </c>
      <c r="JU95" s="664" t="s">
        <v>364</v>
      </c>
      <c r="JV95" s="610">
        <v>69.400000000000006</v>
      </c>
      <c r="JX95" s="621" t="s">
        <v>55</v>
      </c>
      <c r="JY95" s="596">
        <v>0</v>
      </c>
      <c r="KA95" s="621" t="s">
        <v>262</v>
      </c>
      <c r="KB95" s="596">
        <v>0</v>
      </c>
      <c r="KD95" s="621" t="s">
        <v>47</v>
      </c>
      <c r="KE95" s="596">
        <v>92.4</v>
      </c>
      <c r="KG95" s="621" t="s">
        <v>278</v>
      </c>
      <c r="KH95" s="596">
        <v>0.4</v>
      </c>
      <c r="KJ95" s="576" t="s">
        <v>90</v>
      </c>
      <c r="KK95" s="610">
        <v>95.9</v>
      </c>
      <c r="KM95" s="664" t="s">
        <v>834</v>
      </c>
      <c r="KN95" s="610">
        <v>72.7</v>
      </c>
      <c r="KP95" s="621" t="s">
        <v>223</v>
      </c>
      <c r="KQ95" s="596">
        <v>0</v>
      </c>
      <c r="KS95" s="621" t="s">
        <v>365</v>
      </c>
      <c r="KT95" s="596">
        <v>5.2</v>
      </c>
      <c r="KV95" s="621" t="s">
        <v>264</v>
      </c>
      <c r="KW95" s="596">
        <v>93.4</v>
      </c>
      <c r="KY95" s="621" t="s">
        <v>267</v>
      </c>
      <c r="KZ95" s="596">
        <v>0.5</v>
      </c>
      <c r="LB95" s="576" t="s">
        <v>9</v>
      </c>
      <c r="LC95" s="610">
        <v>96.3</v>
      </c>
      <c r="LE95" s="664" t="s">
        <v>183</v>
      </c>
      <c r="LF95" s="610">
        <v>70</v>
      </c>
      <c r="LH95" s="621" t="s">
        <v>81</v>
      </c>
      <c r="LI95" s="596">
        <v>94</v>
      </c>
    </row>
    <row r="96" spans="1:321" ht="57.6" x14ac:dyDescent="0.3">
      <c r="A96" s="8" t="s">
        <v>88</v>
      </c>
      <c r="B96" s="15">
        <v>87.5</v>
      </c>
      <c r="D96" s="20" t="s">
        <v>106</v>
      </c>
      <c r="E96" s="15">
        <v>100</v>
      </c>
      <c r="G96" s="29" t="s">
        <v>187</v>
      </c>
      <c r="H96" s="32">
        <v>0.51282051282051277</v>
      </c>
      <c r="J96" s="37" t="s">
        <v>93</v>
      </c>
      <c r="K96" s="42">
        <v>0</v>
      </c>
      <c r="M96" s="11" t="s">
        <v>66</v>
      </c>
      <c r="N96" s="15">
        <v>86.951501154734416</v>
      </c>
      <c r="P96" s="29" t="s">
        <v>181</v>
      </c>
      <c r="Q96" s="79">
        <v>0.66666666666666674</v>
      </c>
      <c r="S96" s="8" t="s">
        <v>159</v>
      </c>
      <c r="T96" s="15">
        <v>89.65517241379311</v>
      </c>
      <c r="U96" s="101"/>
      <c r="V96" s="21" t="s">
        <v>360</v>
      </c>
      <c r="W96" s="15">
        <v>100</v>
      </c>
      <c r="Y96" s="11" t="s">
        <v>116</v>
      </c>
      <c r="Z96" s="15">
        <v>87.4</v>
      </c>
      <c r="AC96" s="109" t="s">
        <v>116</v>
      </c>
      <c r="AD96" s="123">
        <v>89.9</v>
      </c>
      <c r="AF96" s="149" t="s">
        <v>74</v>
      </c>
      <c r="AG96" s="137">
        <v>90.7</v>
      </c>
      <c r="AI96" s="109" t="s">
        <v>256</v>
      </c>
      <c r="AJ96" s="137">
        <v>100</v>
      </c>
      <c r="AL96" s="109" t="s">
        <v>375</v>
      </c>
      <c r="AM96" s="146">
        <v>100</v>
      </c>
      <c r="AO96" s="109" t="s">
        <v>112</v>
      </c>
      <c r="AP96" s="146">
        <v>87.8</v>
      </c>
      <c r="AS96" s="149" t="s">
        <v>188</v>
      </c>
      <c r="AT96" s="137">
        <v>88</v>
      </c>
      <c r="AX96" s="149" t="s">
        <v>109</v>
      </c>
      <c r="AY96" s="191">
        <v>90.7</v>
      </c>
      <c r="BA96" s="149" t="s">
        <v>11</v>
      </c>
      <c r="BB96" s="209">
        <v>100</v>
      </c>
      <c r="BD96" s="149" t="s">
        <v>218</v>
      </c>
      <c r="BE96" s="191">
        <v>89.5</v>
      </c>
      <c r="BG96" s="149" t="s">
        <v>104</v>
      </c>
      <c r="BH96" s="209">
        <v>89.6</v>
      </c>
      <c r="BJ96" s="149" t="s">
        <v>43</v>
      </c>
      <c r="BK96" s="233">
        <v>91.5</v>
      </c>
      <c r="BM96" s="149" t="s">
        <v>185</v>
      </c>
      <c r="BN96" s="233">
        <v>100</v>
      </c>
      <c r="BP96" s="149" t="s">
        <v>35</v>
      </c>
      <c r="BQ96" s="233">
        <v>92.1</v>
      </c>
      <c r="BS96" s="149" t="s">
        <v>282</v>
      </c>
      <c r="BT96" s="233">
        <v>100</v>
      </c>
      <c r="BV96" s="29" t="s">
        <v>74</v>
      </c>
      <c r="BW96" s="263">
        <v>0.24330900243309003</v>
      </c>
      <c r="BY96" s="29" t="s">
        <v>354</v>
      </c>
      <c r="BZ96" s="263">
        <v>0</v>
      </c>
      <c r="CB96" s="149" t="s">
        <v>293</v>
      </c>
      <c r="CC96" s="209">
        <v>90.8</v>
      </c>
      <c r="CE96" s="29" t="s">
        <v>309</v>
      </c>
      <c r="CF96" s="281">
        <v>0.58224163027656484</v>
      </c>
      <c r="CI96" s="109" t="s">
        <v>121</v>
      </c>
      <c r="CJ96" s="295">
        <v>93.8</v>
      </c>
      <c r="CL96" s="109" t="s">
        <v>175</v>
      </c>
      <c r="CM96" s="303">
        <v>100</v>
      </c>
      <c r="CO96" s="109" t="s">
        <v>118</v>
      </c>
      <c r="CP96" s="191">
        <v>92.4</v>
      </c>
      <c r="CS96" s="149" t="s">
        <v>67</v>
      </c>
      <c r="CT96" s="331">
        <v>94.3</v>
      </c>
      <c r="CW96" s="109" t="s">
        <v>17</v>
      </c>
      <c r="CX96" s="331">
        <v>100</v>
      </c>
      <c r="DB96" s="253" t="s">
        <v>173</v>
      </c>
      <c r="DC96" s="263">
        <v>0</v>
      </c>
      <c r="DI96" s="253" t="s">
        <v>349</v>
      </c>
      <c r="DJ96" s="263">
        <v>0</v>
      </c>
      <c r="DP96" s="149" t="s">
        <v>173</v>
      </c>
      <c r="DQ96" s="331">
        <v>93.2</v>
      </c>
      <c r="DV96" s="253" t="s">
        <v>103</v>
      </c>
      <c r="DW96" s="281">
        <v>0.5615348619560131</v>
      </c>
      <c r="EA96" s="346" t="s">
        <v>227</v>
      </c>
      <c r="EB96" s="353">
        <v>94.6</v>
      </c>
      <c r="EE96" s="356" t="s">
        <v>430</v>
      </c>
      <c r="EF96" s="360">
        <v>100</v>
      </c>
      <c r="EI96" s="346" t="s">
        <v>83</v>
      </c>
      <c r="EJ96" s="362">
        <v>0</v>
      </c>
      <c r="EM96" s="250" t="s">
        <v>175</v>
      </c>
      <c r="EN96" s="362">
        <v>0</v>
      </c>
      <c r="EQ96" s="346" t="s">
        <v>244</v>
      </c>
      <c r="ER96" s="303">
        <v>93.5</v>
      </c>
      <c r="EU96" s="346" t="s">
        <v>75</v>
      </c>
      <c r="EV96" s="378">
        <v>0.57660626029654038</v>
      </c>
      <c r="FA96" s="346" t="s">
        <v>200</v>
      </c>
      <c r="FB96" s="383">
        <v>94.75982532751091</v>
      </c>
      <c r="FD96" s="355" t="s">
        <v>282</v>
      </c>
      <c r="FE96" s="383">
        <v>100</v>
      </c>
      <c r="FG96" s="355" t="s">
        <v>234</v>
      </c>
      <c r="FH96" s="381">
        <v>93.8</v>
      </c>
      <c r="FK96" s="346" t="s">
        <v>196</v>
      </c>
      <c r="FL96" s="410">
        <v>95.5</v>
      </c>
      <c r="FN96" s="355" t="s">
        <v>342</v>
      </c>
      <c r="FO96" s="410">
        <v>100</v>
      </c>
      <c r="FQ96" s="355" t="s">
        <v>233</v>
      </c>
      <c r="FR96" s="421">
        <v>0</v>
      </c>
      <c r="FT96" s="361" t="s">
        <v>143</v>
      </c>
      <c r="FU96" s="367">
        <v>0</v>
      </c>
      <c r="FW96" s="346" t="s">
        <v>138</v>
      </c>
      <c r="FX96" s="410">
        <v>94</v>
      </c>
      <c r="FZ96" s="346" t="s">
        <v>379</v>
      </c>
      <c r="GA96" s="437">
        <v>0.6</v>
      </c>
      <c r="GD96" s="462" t="s">
        <v>23</v>
      </c>
      <c r="GE96" s="448">
        <v>95.2</v>
      </c>
      <c r="GG96" s="462" t="s">
        <v>260</v>
      </c>
      <c r="GH96" s="479">
        <v>75</v>
      </c>
      <c r="GJ96" s="346" t="s">
        <v>172</v>
      </c>
      <c r="GK96" s="421">
        <v>0</v>
      </c>
      <c r="GM96" s="346" t="s">
        <v>172</v>
      </c>
      <c r="GN96" s="484">
        <v>0</v>
      </c>
      <c r="GP96" s="462" t="s">
        <v>281</v>
      </c>
      <c r="GQ96" s="503">
        <v>94.1</v>
      </c>
      <c r="GS96" s="346" t="s">
        <v>320</v>
      </c>
      <c r="GT96" s="508">
        <v>0.95860566448801743</v>
      </c>
      <c r="GV96" s="462" t="s">
        <v>174</v>
      </c>
      <c r="GW96" s="479">
        <v>95.7</v>
      </c>
      <c r="GY96" s="462" t="s">
        <v>258</v>
      </c>
      <c r="GZ96" s="526">
        <v>60</v>
      </c>
      <c r="HB96" s="535" t="s">
        <v>188</v>
      </c>
      <c r="HC96" s="383">
        <v>94.4</v>
      </c>
      <c r="HG96" s="462" t="s">
        <v>52</v>
      </c>
      <c r="HH96" s="383">
        <v>95.5</v>
      </c>
      <c r="HJ96" s="462" t="s">
        <v>114</v>
      </c>
      <c r="HK96" s="383">
        <v>33.299999999999997</v>
      </c>
      <c r="HM96" s="346" t="s">
        <v>283</v>
      </c>
      <c r="HN96" s="421">
        <v>0</v>
      </c>
      <c r="HP96" s="346" t="s">
        <v>369</v>
      </c>
      <c r="HQ96" s="421">
        <v>0</v>
      </c>
      <c r="HS96" s="535" t="s">
        <v>329</v>
      </c>
      <c r="HT96" s="383">
        <v>94.2</v>
      </c>
      <c r="HV96" s="346" t="s">
        <v>17</v>
      </c>
      <c r="HW96" s="508">
        <v>0.6</v>
      </c>
      <c r="HY96" s="346" t="s">
        <v>273</v>
      </c>
      <c r="HZ96" s="421">
        <v>0</v>
      </c>
      <c r="IB96" s="566" t="s">
        <v>348</v>
      </c>
      <c r="IC96" s="421">
        <v>0</v>
      </c>
      <c r="IE96" s="346" t="s">
        <v>78</v>
      </c>
      <c r="IF96" s="508">
        <v>0.6</v>
      </c>
      <c r="IH96" s="576" t="s">
        <v>268</v>
      </c>
      <c r="II96" s="610">
        <v>95.5</v>
      </c>
      <c r="IK96" s="576" t="s">
        <v>74</v>
      </c>
      <c r="IL96" s="596" t="s">
        <v>371</v>
      </c>
      <c r="IN96" s="621" t="s">
        <v>41</v>
      </c>
      <c r="IO96" s="635">
        <v>0</v>
      </c>
      <c r="IQ96" s="621" t="s">
        <v>431</v>
      </c>
      <c r="IR96" s="635">
        <v>0</v>
      </c>
      <c r="IT96" s="621" t="s">
        <v>218</v>
      </c>
      <c r="IU96" s="652">
        <v>93.6</v>
      </c>
      <c r="IW96" s="621" t="s">
        <v>238</v>
      </c>
      <c r="IX96" s="635">
        <v>0.5</v>
      </c>
      <c r="IZ96" s="576" t="s">
        <v>146</v>
      </c>
      <c r="JA96" s="610">
        <v>95.6</v>
      </c>
      <c r="JC96" s="664" t="s">
        <v>46</v>
      </c>
      <c r="JD96" s="596">
        <v>50</v>
      </c>
      <c r="JF96" s="621" t="s">
        <v>162</v>
      </c>
      <c r="JG96" s="596">
        <v>0</v>
      </c>
      <c r="JI96" s="621" t="s">
        <v>431</v>
      </c>
      <c r="JJ96" s="596">
        <v>0</v>
      </c>
      <c r="JL96" s="621" t="s">
        <v>296</v>
      </c>
      <c r="JM96" s="596">
        <v>92.9</v>
      </c>
      <c r="JO96" s="621" t="s">
        <v>279</v>
      </c>
      <c r="JP96" s="596">
        <v>0.5</v>
      </c>
      <c r="JR96" s="576" t="s">
        <v>74</v>
      </c>
      <c r="JS96" s="610">
        <v>95.6</v>
      </c>
      <c r="JU96" s="664" t="s">
        <v>175</v>
      </c>
      <c r="JV96" s="610">
        <v>50</v>
      </c>
      <c r="JX96" s="621" t="s">
        <v>166</v>
      </c>
      <c r="JY96" s="596">
        <v>0</v>
      </c>
      <c r="KA96" s="621" t="s">
        <v>272</v>
      </c>
      <c r="KB96" s="596">
        <v>0</v>
      </c>
      <c r="KD96" s="621" t="s">
        <v>113</v>
      </c>
      <c r="KE96" s="596">
        <v>92.4</v>
      </c>
      <c r="KG96" s="621" t="s">
        <v>209</v>
      </c>
      <c r="KH96" s="596">
        <v>0.4</v>
      </c>
      <c r="KJ96" s="576" t="s">
        <v>170</v>
      </c>
      <c r="KK96" s="610">
        <v>95.7</v>
      </c>
      <c r="KM96" s="664" t="s">
        <v>367</v>
      </c>
      <c r="KN96" s="610">
        <v>68</v>
      </c>
      <c r="KP96" s="621" t="s">
        <v>149</v>
      </c>
      <c r="KQ96" s="596">
        <v>0</v>
      </c>
      <c r="KS96" s="621" t="s">
        <v>244</v>
      </c>
      <c r="KT96" s="596">
        <v>5.3</v>
      </c>
      <c r="KV96" s="621" t="s">
        <v>118</v>
      </c>
      <c r="KW96" s="596">
        <v>93.4</v>
      </c>
      <c r="KY96" s="621" t="s">
        <v>8</v>
      </c>
      <c r="KZ96" s="596">
        <v>0.5</v>
      </c>
      <c r="LB96" s="576" t="s">
        <v>64</v>
      </c>
      <c r="LC96" s="610">
        <v>96.3</v>
      </c>
      <c r="LE96" s="664" t="s">
        <v>805</v>
      </c>
      <c r="LF96" s="610">
        <v>70</v>
      </c>
      <c r="LH96" s="621" t="s">
        <v>113</v>
      </c>
      <c r="LI96" s="596">
        <v>93.9</v>
      </c>
    </row>
    <row r="97" spans="1:321" ht="81.599999999999994" x14ac:dyDescent="0.3">
      <c r="A97" s="8" t="s">
        <v>89</v>
      </c>
      <c r="B97" s="15">
        <v>87.5</v>
      </c>
      <c r="D97" s="21" t="s">
        <v>228</v>
      </c>
      <c r="E97" s="15">
        <v>100</v>
      </c>
      <c r="G97" s="29" t="s">
        <v>32</v>
      </c>
      <c r="H97" s="32">
        <v>0.53763440860215062</v>
      </c>
      <c r="J97" s="37" t="s">
        <v>299</v>
      </c>
      <c r="K97" s="42">
        <v>0</v>
      </c>
      <c r="M97" s="11" t="s">
        <v>12</v>
      </c>
      <c r="N97" s="15">
        <v>86.872384937238493</v>
      </c>
      <c r="P97" s="29" t="s">
        <v>323</v>
      </c>
      <c r="Q97" s="79">
        <v>0.66973629133528678</v>
      </c>
      <c r="S97" s="8" t="s">
        <v>93</v>
      </c>
      <c r="T97" s="15">
        <v>89.473684210526315</v>
      </c>
      <c r="U97" s="101"/>
      <c r="V97" s="21" t="s">
        <v>283</v>
      </c>
      <c r="W97" s="15">
        <v>100</v>
      </c>
      <c r="Y97" s="11" t="s">
        <v>224</v>
      </c>
      <c r="Z97" s="15">
        <v>87.3</v>
      </c>
      <c r="AC97" s="109" t="s">
        <v>69</v>
      </c>
      <c r="AD97" s="123">
        <v>89.7</v>
      </c>
      <c r="AF97" s="149" t="s">
        <v>117</v>
      </c>
      <c r="AG97" s="137">
        <v>90.5</v>
      </c>
      <c r="AI97" s="109" t="s">
        <v>19</v>
      </c>
      <c r="AJ97" s="137">
        <v>100</v>
      </c>
      <c r="AL97" s="109" t="s">
        <v>114</v>
      </c>
      <c r="AM97" s="146">
        <v>100</v>
      </c>
      <c r="AO97" s="109" t="s">
        <v>18</v>
      </c>
      <c r="AP97" s="146">
        <v>87.8</v>
      </c>
      <c r="AS97" s="149" t="s">
        <v>237</v>
      </c>
      <c r="AT97" s="137">
        <v>88</v>
      </c>
      <c r="AX97" s="149" t="s">
        <v>38</v>
      </c>
      <c r="AY97" s="191">
        <v>90.6</v>
      </c>
      <c r="BA97" s="149" t="s">
        <v>49</v>
      </c>
      <c r="BB97" s="209">
        <v>100</v>
      </c>
      <c r="BD97" s="149" t="s">
        <v>30</v>
      </c>
      <c r="BE97" s="191">
        <v>89.5</v>
      </c>
      <c r="BG97" s="149" t="s">
        <v>326</v>
      </c>
      <c r="BH97" s="209">
        <v>89.6</v>
      </c>
      <c r="BJ97" s="149" t="s">
        <v>92</v>
      </c>
      <c r="BK97" s="233">
        <v>91.5</v>
      </c>
      <c r="BM97" s="149" t="s">
        <v>263</v>
      </c>
      <c r="BN97" s="233">
        <v>100</v>
      </c>
      <c r="BP97" s="149" t="s">
        <v>106</v>
      </c>
      <c r="BQ97" s="233">
        <v>92.1</v>
      </c>
      <c r="BS97" s="149" t="s">
        <v>111</v>
      </c>
      <c r="BT97" s="233">
        <v>100</v>
      </c>
      <c r="BV97" s="29" t="s">
        <v>187</v>
      </c>
      <c r="BW97" s="263">
        <v>0.35587188612099641</v>
      </c>
      <c r="BY97" s="29" t="s">
        <v>357</v>
      </c>
      <c r="BZ97" s="263">
        <v>0</v>
      </c>
      <c r="CB97" s="149" t="s">
        <v>237</v>
      </c>
      <c r="CC97" s="209">
        <v>90.8</v>
      </c>
      <c r="CE97" s="29" t="s">
        <v>323</v>
      </c>
      <c r="CF97" s="281">
        <v>0.58297706956859696</v>
      </c>
      <c r="CI97" s="109" t="s">
        <v>30</v>
      </c>
      <c r="CJ97" s="295">
        <v>93.7</v>
      </c>
      <c r="CL97" s="109" t="s">
        <v>194</v>
      </c>
      <c r="CM97" s="303">
        <v>100</v>
      </c>
      <c r="CO97" s="109" t="s">
        <v>13</v>
      </c>
      <c r="CP97" s="191">
        <v>92.3</v>
      </c>
      <c r="CS97" s="149" t="s">
        <v>45</v>
      </c>
      <c r="CT97" s="331">
        <v>94.3</v>
      </c>
      <c r="CW97" s="109" t="s">
        <v>285</v>
      </c>
      <c r="CX97" s="331">
        <v>100</v>
      </c>
      <c r="DB97" s="253" t="s">
        <v>67</v>
      </c>
      <c r="DC97" s="263">
        <v>0</v>
      </c>
      <c r="DI97" s="253" t="s">
        <v>355</v>
      </c>
      <c r="DJ97" s="263">
        <v>0</v>
      </c>
      <c r="DP97" s="149" t="s">
        <v>13</v>
      </c>
      <c r="DQ97" s="331">
        <v>93.2</v>
      </c>
      <c r="DV97" s="253" t="s">
        <v>131</v>
      </c>
      <c r="DW97" s="281">
        <v>0.56274620146314014</v>
      </c>
      <c r="EA97" s="346" t="s">
        <v>111</v>
      </c>
      <c r="EB97" s="353">
        <v>94.5</v>
      </c>
      <c r="EE97" s="355" t="s">
        <v>6</v>
      </c>
      <c r="EF97" s="358">
        <v>100</v>
      </c>
      <c r="EI97" s="346" t="s">
        <v>81</v>
      </c>
      <c r="EJ97" s="362">
        <v>0</v>
      </c>
      <c r="EM97" s="250" t="s">
        <v>103</v>
      </c>
      <c r="EN97" s="362">
        <v>0</v>
      </c>
      <c r="EQ97" s="346" t="s">
        <v>294</v>
      </c>
      <c r="ER97" s="303">
        <v>93.4</v>
      </c>
      <c r="EU97" s="346" t="s">
        <v>139</v>
      </c>
      <c r="EV97" s="378">
        <v>0.58027079303675055</v>
      </c>
      <c r="FA97" s="346" t="s">
        <v>138</v>
      </c>
      <c r="FB97" s="383">
        <v>94.827586206896555</v>
      </c>
      <c r="FD97" s="355" t="s">
        <v>111</v>
      </c>
      <c r="FE97" s="383">
        <v>100</v>
      </c>
      <c r="FG97" s="346" t="s">
        <v>54</v>
      </c>
      <c r="FH97" s="381">
        <v>93.8</v>
      </c>
      <c r="FK97" s="346" t="s">
        <v>109</v>
      </c>
      <c r="FL97" s="410">
        <v>95.3</v>
      </c>
      <c r="FN97" s="355" t="s">
        <v>282</v>
      </c>
      <c r="FO97" s="410">
        <v>100</v>
      </c>
      <c r="FQ97" s="355" t="s">
        <v>7</v>
      </c>
      <c r="FR97" s="421">
        <v>0</v>
      </c>
      <c r="FT97" s="361" t="s">
        <v>293</v>
      </c>
      <c r="FU97" s="367">
        <v>0</v>
      </c>
      <c r="FW97" s="346" t="s">
        <v>135</v>
      </c>
      <c r="FX97" s="410">
        <v>93.9</v>
      </c>
      <c r="FZ97" s="346" t="s">
        <v>111</v>
      </c>
      <c r="GA97" s="437">
        <v>0.6</v>
      </c>
      <c r="GD97" s="462" t="s">
        <v>275</v>
      </c>
      <c r="GE97" s="448">
        <v>95</v>
      </c>
      <c r="GG97" s="462" t="s">
        <v>283</v>
      </c>
      <c r="GH97" s="479">
        <v>75</v>
      </c>
      <c r="GJ97" s="346" t="s">
        <v>167</v>
      </c>
      <c r="GK97" s="421">
        <v>0</v>
      </c>
      <c r="GM97" s="346" t="s">
        <v>21</v>
      </c>
      <c r="GN97" s="484">
        <v>0</v>
      </c>
      <c r="GP97" s="462" t="s">
        <v>69</v>
      </c>
      <c r="GQ97" s="503">
        <v>94</v>
      </c>
      <c r="GS97" s="346" t="s">
        <v>105</v>
      </c>
      <c r="GT97" s="508">
        <v>0.47505938242280288</v>
      </c>
      <c r="GV97" s="462" t="s">
        <v>89</v>
      </c>
      <c r="GW97" s="479">
        <v>95.7</v>
      </c>
      <c r="GY97" s="462" t="s">
        <v>386</v>
      </c>
      <c r="GZ97" s="526">
        <v>56.666666666666664</v>
      </c>
      <c r="HB97" s="535" t="s">
        <v>200</v>
      </c>
      <c r="HC97" s="383">
        <v>94.3</v>
      </c>
      <c r="HG97" s="462" t="s">
        <v>235</v>
      </c>
      <c r="HH97" s="383">
        <v>95.5</v>
      </c>
      <c r="HJ97" s="462" t="s">
        <v>297</v>
      </c>
      <c r="HK97" s="383">
        <v>0</v>
      </c>
      <c r="HM97" s="346" t="s">
        <v>106</v>
      </c>
      <c r="HN97" s="421">
        <v>0</v>
      </c>
      <c r="HP97" s="346" t="s">
        <v>297</v>
      </c>
      <c r="HQ97" s="421">
        <v>0</v>
      </c>
      <c r="HS97" s="535" t="s">
        <v>67</v>
      </c>
      <c r="HT97" s="383">
        <v>94</v>
      </c>
      <c r="HV97" s="346" t="s">
        <v>266</v>
      </c>
      <c r="HW97" s="508">
        <v>0.7</v>
      </c>
      <c r="HY97" s="346" t="s">
        <v>107</v>
      </c>
      <c r="HZ97" s="421">
        <v>0</v>
      </c>
      <c r="IB97" s="566" t="s">
        <v>115</v>
      </c>
      <c r="IC97" s="421">
        <v>0</v>
      </c>
      <c r="IE97" s="346" t="s">
        <v>326</v>
      </c>
      <c r="IF97" s="508">
        <v>0.6</v>
      </c>
      <c r="IH97" s="576" t="s">
        <v>152</v>
      </c>
      <c r="II97" s="610">
        <v>95.2</v>
      </c>
      <c r="IK97" s="576" t="s">
        <v>337</v>
      </c>
      <c r="IL97" s="596" t="s">
        <v>371</v>
      </c>
      <c r="IN97" s="621" t="s">
        <v>209</v>
      </c>
      <c r="IO97" s="635">
        <v>0</v>
      </c>
      <c r="IQ97" s="621" t="s">
        <v>306</v>
      </c>
      <c r="IR97" s="635">
        <v>0</v>
      </c>
      <c r="IT97" s="621" t="s">
        <v>49</v>
      </c>
      <c r="IU97" s="652">
        <v>93.6</v>
      </c>
      <c r="IW97" s="621" t="s">
        <v>114</v>
      </c>
      <c r="IX97" s="635">
        <v>0.5</v>
      </c>
      <c r="IZ97" s="576" t="s">
        <v>232</v>
      </c>
      <c r="JA97" s="610">
        <v>95.6</v>
      </c>
      <c r="JC97" s="664" t="s">
        <v>175</v>
      </c>
      <c r="JD97" s="596">
        <v>50</v>
      </c>
      <c r="JF97" s="621" t="s">
        <v>149</v>
      </c>
      <c r="JG97" s="596">
        <v>0</v>
      </c>
      <c r="JI97" s="621" t="s">
        <v>306</v>
      </c>
      <c r="JJ97" s="596">
        <v>0</v>
      </c>
      <c r="JL97" s="621" t="s">
        <v>62</v>
      </c>
      <c r="JM97" s="596">
        <v>92.8</v>
      </c>
      <c r="JO97" s="621" t="s">
        <v>159</v>
      </c>
      <c r="JP97" s="596">
        <v>0.5</v>
      </c>
      <c r="JR97" s="576" t="s">
        <v>283</v>
      </c>
      <c r="JS97" s="610">
        <v>95.6</v>
      </c>
      <c r="JU97" s="664" t="s">
        <v>806</v>
      </c>
      <c r="JV97" s="610">
        <v>50</v>
      </c>
      <c r="JX97" s="621" t="s">
        <v>237</v>
      </c>
      <c r="JY97" s="596">
        <v>0</v>
      </c>
      <c r="KA97" s="621" t="s">
        <v>346</v>
      </c>
      <c r="KB97" s="596">
        <v>1.6</v>
      </c>
      <c r="KD97" s="621" t="s">
        <v>145</v>
      </c>
      <c r="KE97" s="596">
        <v>92.4</v>
      </c>
      <c r="KG97" s="621" t="s">
        <v>112</v>
      </c>
      <c r="KH97" s="596">
        <v>0.4</v>
      </c>
      <c r="KJ97" s="576" t="s">
        <v>237</v>
      </c>
      <c r="KK97" s="610">
        <v>95.5</v>
      </c>
      <c r="KM97" s="664" t="s">
        <v>183</v>
      </c>
      <c r="KN97" s="610">
        <v>66.7</v>
      </c>
      <c r="KP97" s="621" t="s">
        <v>376</v>
      </c>
      <c r="KQ97" s="596">
        <v>0</v>
      </c>
      <c r="KS97" s="621" t="s">
        <v>348</v>
      </c>
      <c r="KT97" s="596">
        <v>5.6</v>
      </c>
      <c r="KV97" s="621" t="s">
        <v>59</v>
      </c>
      <c r="KW97" s="596">
        <v>93.4</v>
      </c>
      <c r="KY97" s="621" t="s">
        <v>10</v>
      </c>
      <c r="KZ97" s="596">
        <v>0.5</v>
      </c>
      <c r="LB97" s="576" t="s">
        <v>286</v>
      </c>
      <c r="LC97" s="610">
        <v>96.3</v>
      </c>
      <c r="LE97" s="664" t="s">
        <v>743</v>
      </c>
      <c r="LF97" s="610">
        <v>69.2</v>
      </c>
      <c r="LH97" s="622" t="s">
        <v>856</v>
      </c>
      <c r="LI97" s="598">
        <v>93.9</v>
      </c>
    </row>
    <row r="98" spans="1:321" ht="57.6" x14ac:dyDescent="0.3">
      <c r="A98" s="8" t="s">
        <v>90</v>
      </c>
      <c r="B98" s="15">
        <v>87.407407407407405</v>
      </c>
      <c r="D98" s="21" t="s">
        <v>90</v>
      </c>
      <c r="E98" s="15">
        <v>100</v>
      </c>
      <c r="G98" s="29" t="s">
        <v>9</v>
      </c>
      <c r="H98" s="32">
        <v>0.60606060606060608</v>
      </c>
      <c r="J98" s="37" t="s">
        <v>379</v>
      </c>
      <c r="K98" s="42">
        <v>0</v>
      </c>
      <c r="M98" s="11" t="s">
        <v>244</v>
      </c>
      <c r="N98" s="15">
        <v>86.835324431951278</v>
      </c>
      <c r="P98" s="29" t="s">
        <v>373</v>
      </c>
      <c r="Q98" s="79">
        <v>0.66991473812423874</v>
      </c>
      <c r="S98" s="8" t="s">
        <v>73</v>
      </c>
      <c r="T98" s="15">
        <v>89.361702127659569</v>
      </c>
      <c r="U98" s="101"/>
      <c r="V98" s="20" t="s">
        <v>29</v>
      </c>
      <c r="W98" s="15">
        <v>100</v>
      </c>
      <c r="Y98" s="11" t="s">
        <v>212</v>
      </c>
      <c r="Z98" s="15">
        <v>87.2</v>
      </c>
      <c r="AC98" s="109" t="s">
        <v>66</v>
      </c>
      <c r="AD98" s="123">
        <v>89.7</v>
      </c>
      <c r="AF98" s="149" t="s">
        <v>92</v>
      </c>
      <c r="AG98" s="137">
        <v>90.3</v>
      </c>
      <c r="AI98" s="110" t="s">
        <v>220</v>
      </c>
      <c r="AJ98" s="137">
        <v>100</v>
      </c>
      <c r="AL98" s="109" t="s">
        <v>11</v>
      </c>
      <c r="AM98" s="146">
        <v>100</v>
      </c>
      <c r="AO98" s="109" t="s">
        <v>120</v>
      </c>
      <c r="AP98" s="146">
        <v>87.7</v>
      </c>
      <c r="AS98" s="149" t="s">
        <v>182</v>
      </c>
      <c r="AT98" s="137">
        <v>88</v>
      </c>
      <c r="AX98" s="149" t="s">
        <v>125</v>
      </c>
      <c r="AY98" s="191">
        <v>90.6</v>
      </c>
      <c r="BA98" s="149" t="s">
        <v>50</v>
      </c>
      <c r="BB98" s="209">
        <v>100</v>
      </c>
      <c r="BD98" s="149" t="s">
        <v>120</v>
      </c>
      <c r="BE98" s="191">
        <v>89.3</v>
      </c>
      <c r="BG98" s="149" t="s">
        <v>47</v>
      </c>
      <c r="BH98" s="209">
        <v>89.6</v>
      </c>
      <c r="BJ98" s="149" t="s">
        <v>227</v>
      </c>
      <c r="BK98" s="233">
        <v>91.4</v>
      </c>
      <c r="BM98" s="149" t="s">
        <v>276</v>
      </c>
      <c r="BN98" s="233">
        <v>100</v>
      </c>
      <c r="BP98" s="149" t="s">
        <v>62</v>
      </c>
      <c r="BQ98" s="233">
        <v>92.1</v>
      </c>
      <c r="BS98" s="149" t="s">
        <v>175</v>
      </c>
      <c r="BT98" s="233">
        <v>100</v>
      </c>
      <c r="BV98" s="29" t="s">
        <v>107</v>
      </c>
      <c r="BW98" s="263">
        <v>0.42372881355932202</v>
      </c>
      <c r="BY98" s="29" t="s">
        <v>352</v>
      </c>
      <c r="BZ98" s="263">
        <v>0</v>
      </c>
      <c r="CB98" s="149" t="s">
        <v>244</v>
      </c>
      <c r="CC98" s="209">
        <v>90.7</v>
      </c>
      <c r="CE98" s="29" t="s">
        <v>112</v>
      </c>
      <c r="CF98" s="281">
        <v>0.58365758754863817</v>
      </c>
      <c r="CI98" s="109" t="s">
        <v>108</v>
      </c>
      <c r="CJ98" s="295">
        <v>93.7</v>
      </c>
      <c r="CL98" s="109" t="s">
        <v>40</v>
      </c>
      <c r="CM98" s="303">
        <v>100</v>
      </c>
      <c r="CO98" s="109" t="s">
        <v>93</v>
      </c>
      <c r="CP98" s="191">
        <v>92.3</v>
      </c>
      <c r="CS98" s="149" t="s">
        <v>86</v>
      </c>
      <c r="CT98" s="331">
        <v>94.2</v>
      </c>
      <c r="CW98" s="109" t="s">
        <v>379</v>
      </c>
      <c r="CX98" s="331">
        <v>100</v>
      </c>
      <c r="DB98" s="253" t="s">
        <v>43</v>
      </c>
      <c r="DC98" s="263">
        <v>0</v>
      </c>
      <c r="DI98" s="253" t="s">
        <v>115</v>
      </c>
      <c r="DJ98" s="263">
        <v>0</v>
      </c>
      <c r="DP98" s="149" t="s">
        <v>178</v>
      </c>
      <c r="DQ98" s="331">
        <v>93.2</v>
      </c>
      <c r="DV98" s="253" t="s">
        <v>17</v>
      </c>
      <c r="DW98" s="281">
        <v>0.56497175141242939</v>
      </c>
      <c r="EA98" s="346" t="s">
        <v>177</v>
      </c>
      <c r="EB98" s="353">
        <v>94.5</v>
      </c>
      <c r="EE98" s="355" t="s">
        <v>361</v>
      </c>
      <c r="EF98" s="358">
        <v>100</v>
      </c>
      <c r="EI98" s="346" t="s">
        <v>54</v>
      </c>
      <c r="EJ98" s="362">
        <v>0</v>
      </c>
      <c r="EM98" s="250" t="s">
        <v>49</v>
      </c>
      <c r="EN98" s="362">
        <v>0</v>
      </c>
      <c r="EQ98" s="346" t="s">
        <v>6</v>
      </c>
      <c r="ER98" s="303">
        <v>93.1</v>
      </c>
      <c r="EU98" s="346" t="s">
        <v>374</v>
      </c>
      <c r="EV98" s="378">
        <v>0.58528428093645479</v>
      </c>
      <c r="FA98" s="346" t="s">
        <v>279</v>
      </c>
      <c r="FB98" s="383">
        <v>94.65875370919882</v>
      </c>
      <c r="FD98" s="355" t="s">
        <v>175</v>
      </c>
      <c r="FE98" s="383">
        <v>100</v>
      </c>
      <c r="FG98" s="346" t="s">
        <v>223</v>
      </c>
      <c r="FH98" s="381">
        <v>93.7</v>
      </c>
      <c r="FK98" s="346" t="s">
        <v>111</v>
      </c>
      <c r="FL98" s="410">
        <v>95.3</v>
      </c>
      <c r="FN98" s="355" t="s">
        <v>111</v>
      </c>
      <c r="FO98" s="410">
        <v>100</v>
      </c>
      <c r="FQ98" s="355" t="s">
        <v>172</v>
      </c>
      <c r="FR98" s="421">
        <v>0</v>
      </c>
      <c r="FT98" s="361" t="s">
        <v>41</v>
      </c>
      <c r="FU98" s="367">
        <v>0</v>
      </c>
      <c r="FW98" s="346" t="s">
        <v>311</v>
      </c>
      <c r="FX98" s="410">
        <v>93.7</v>
      </c>
      <c r="FZ98" s="346" t="s">
        <v>61</v>
      </c>
      <c r="GA98" s="437">
        <v>0.6</v>
      </c>
      <c r="GD98" s="462" t="s">
        <v>132</v>
      </c>
      <c r="GE98" s="448">
        <v>95</v>
      </c>
      <c r="GG98" s="462" t="s">
        <v>258</v>
      </c>
      <c r="GH98" s="479">
        <v>75</v>
      </c>
      <c r="GJ98" s="346" t="s">
        <v>57</v>
      </c>
      <c r="GK98" s="421">
        <v>0</v>
      </c>
      <c r="GM98" s="346" t="s">
        <v>81</v>
      </c>
      <c r="GN98" s="484">
        <v>0</v>
      </c>
      <c r="GP98" s="462" t="s">
        <v>323</v>
      </c>
      <c r="GQ98" s="503">
        <v>94</v>
      </c>
      <c r="GS98" s="346" t="s">
        <v>279</v>
      </c>
      <c r="GT98" s="508">
        <v>0.3101736972704715</v>
      </c>
      <c r="GV98" s="462" t="s">
        <v>275</v>
      </c>
      <c r="GW98" s="479">
        <v>95.7</v>
      </c>
      <c r="GY98" s="462" t="s">
        <v>114</v>
      </c>
      <c r="GZ98" s="526">
        <v>28.571428571428569</v>
      </c>
      <c r="HB98" s="535" t="s">
        <v>281</v>
      </c>
      <c r="HC98" s="383">
        <v>94.3</v>
      </c>
      <c r="HG98" s="462" t="s">
        <v>303</v>
      </c>
      <c r="HH98" s="383">
        <v>95.4</v>
      </c>
      <c r="HJ98" s="463" t="s">
        <v>567</v>
      </c>
      <c r="HK98" s="384">
        <v>0</v>
      </c>
      <c r="HM98" s="346" t="s">
        <v>124</v>
      </c>
      <c r="HN98" s="421">
        <v>0</v>
      </c>
      <c r="HP98" s="346" t="s">
        <v>279</v>
      </c>
      <c r="HQ98" s="421">
        <v>0</v>
      </c>
      <c r="HS98" s="535" t="s">
        <v>42</v>
      </c>
      <c r="HT98" s="383">
        <v>94</v>
      </c>
      <c r="HV98" s="346" t="s">
        <v>138</v>
      </c>
      <c r="HW98" s="508">
        <v>0.6</v>
      </c>
      <c r="HY98" s="346" t="s">
        <v>256</v>
      </c>
      <c r="HZ98" s="421">
        <v>0</v>
      </c>
      <c r="IB98" s="346" t="s">
        <v>369</v>
      </c>
      <c r="IC98" s="421">
        <v>0</v>
      </c>
      <c r="IE98" s="346" t="s">
        <v>218</v>
      </c>
      <c r="IF98" s="508">
        <v>0.6</v>
      </c>
      <c r="IH98" s="576" t="s">
        <v>374</v>
      </c>
      <c r="II98" s="610">
        <v>95.1</v>
      </c>
      <c r="IK98" s="576" t="s">
        <v>309</v>
      </c>
      <c r="IL98" s="596" t="s">
        <v>371</v>
      </c>
      <c r="IN98" s="621" t="s">
        <v>315</v>
      </c>
      <c r="IO98" s="635">
        <v>0</v>
      </c>
      <c r="IQ98" s="621" t="s">
        <v>742</v>
      </c>
      <c r="IR98" s="635">
        <v>0</v>
      </c>
      <c r="IT98" s="621" t="s">
        <v>243</v>
      </c>
      <c r="IU98" s="652">
        <v>93.6</v>
      </c>
      <c r="IW98" s="621" t="s">
        <v>69</v>
      </c>
      <c r="IX98" s="635">
        <v>0.5</v>
      </c>
      <c r="IZ98" s="576" t="s">
        <v>73</v>
      </c>
      <c r="JA98" s="610">
        <v>95.5</v>
      </c>
      <c r="JC98" s="664" t="s">
        <v>431</v>
      </c>
      <c r="JD98" s="596">
        <v>33.299999999999997</v>
      </c>
      <c r="JF98" s="621" t="s">
        <v>376</v>
      </c>
      <c r="JG98" s="596">
        <v>0</v>
      </c>
      <c r="JI98" s="621" t="s">
        <v>727</v>
      </c>
      <c r="JJ98" s="596">
        <v>0</v>
      </c>
      <c r="JL98" s="621" t="s">
        <v>40</v>
      </c>
      <c r="JM98" s="596">
        <v>92.8</v>
      </c>
      <c r="JO98" s="621" t="s">
        <v>79</v>
      </c>
      <c r="JP98" s="596">
        <v>0.5</v>
      </c>
      <c r="JR98" s="576" t="s">
        <v>318</v>
      </c>
      <c r="JS98" s="610">
        <v>95.5</v>
      </c>
      <c r="JU98" s="664" t="s">
        <v>367</v>
      </c>
      <c r="JV98" s="610">
        <v>47.6</v>
      </c>
      <c r="JX98" s="621" t="s">
        <v>145</v>
      </c>
      <c r="JY98" s="596">
        <v>0</v>
      </c>
      <c r="KA98" s="621" t="s">
        <v>361</v>
      </c>
      <c r="KB98" s="596">
        <v>1.9</v>
      </c>
      <c r="KD98" s="621" t="s">
        <v>316</v>
      </c>
      <c r="KE98" s="596">
        <v>92.4</v>
      </c>
      <c r="KG98" s="621" t="s">
        <v>325</v>
      </c>
      <c r="KH98" s="596">
        <v>0.4</v>
      </c>
      <c r="KJ98" s="576" t="s">
        <v>378</v>
      </c>
      <c r="KK98" s="610">
        <v>95.5</v>
      </c>
      <c r="KM98" s="664" t="s">
        <v>175</v>
      </c>
      <c r="KN98" s="610">
        <v>50</v>
      </c>
      <c r="KP98" s="621" t="s">
        <v>278</v>
      </c>
      <c r="KQ98" s="596">
        <v>0</v>
      </c>
      <c r="KS98" s="621" t="s">
        <v>116</v>
      </c>
      <c r="KT98" s="596">
        <v>7.1</v>
      </c>
      <c r="KV98" s="621" t="s">
        <v>228</v>
      </c>
      <c r="KW98" s="596">
        <v>93.4</v>
      </c>
      <c r="KY98" s="621" t="s">
        <v>373</v>
      </c>
      <c r="KZ98" s="596">
        <v>0.5</v>
      </c>
      <c r="LB98" s="576" t="s">
        <v>93</v>
      </c>
      <c r="LC98" s="610">
        <v>96.2</v>
      </c>
      <c r="LE98" s="664" t="s">
        <v>834</v>
      </c>
      <c r="LF98" s="610">
        <v>69.2</v>
      </c>
      <c r="LH98" s="621" t="s">
        <v>340</v>
      </c>
      <c r="LI98" s="596">
        <v>93.9</v>
      </c>
    </row>
    <row r="99" spans="1:321" ht="52.8" x14ac:dyDescent="0.3">
      <c r="A99" s="8" t="s">
        <v>91</v>
      </c>
      <c r="B99" s="15">
        <v>87.378640776699029</v>
      </c>
      <c r="D99" s="20" t="s">
        <v>21</v>
      </c>
      <c r="E99" s="15">
        <v>100</v>
      </c>
      <c r="G99" s="29" t="s">
        <v>275</v>
      </c>
      <c r="H99" s="32">
        <v>0.66666666666666674</v>
      </c>
      <c r="J99" s="37" t="s">
        <v>108</v>
      </c>
      <c r="K99" s="42">
        <v>0</v>
      </c>
      <c r="M99" s="11" t="s">
        <v>30</v>
      </c>
      <c r="N99" s="15">
        <v>86.675730795377291</v>
      </c>
      <c r="P99" s="29" t="s">
        <v>75</v>
      </c>
      <c r="Q99" s="79">
        <v>0.69025021570319245</v>
      </c>
      <c r="S99" s="8" t="s">
        <v>581</v>
      </c>
      <c r="T99" s="15">
        <v>89.333333333333329</v>
      </c>
      <c r="U99" s="101"/>
      <c r="V99" s="21" t="s">
        <v>220</v>
      </c>
      <c r="W99" s="15">
        <v>100</v>
      </c>
      <c r="Y99" s="11" t="s">
        <v>382</v>
      </c>
      <c r="Z99" s="15">
        <v>86.8</v>
      </c>
      <c r="AC99" s="109" t="s">
        <v>61</v>
      </c>
      <c r="AD99" s="123">
        <v>89.7</v>
      </c>
      <c r="AF99" s="149" t="s">
        <v>329</v>
      </c>
      <c r="AG99" s="137">
        <v>90.2</v>
      </c>
      <c r="AI99" s="110" t="s">
        <v>106</v>
      </c>
      <c r="AJ99" s="137">
        <v>100</v>
      </c>
      <c r="AL99" s="109" t="s">
        <v>49</v>
      </c>
      <c r="AM99" s="146">
        <v>100</v>
      </c>
      <c r="AO99" s="109" t="s">
        <v>237</v>
      </c>
      <c r="AP99" s="146">
        <v>87.7</v>
      </c>
      <c r="AS99" s="149" t="s">
        <v>224</v>
      </c>
      <c r="AT99" s="137">
        <v>87.9</v>
      </c>
      <c r="AX99" s="149" t="s">
        <v>115</v>
      </c>
      <c r="AY99" s="191">
        <v>90.4</v>
      </c>
      <c r="BA99" s="149" t="s">
        <v>107</v>
      </c>
      <c r="BB99" s="209">
        <v>100</v>
      </c>
      <c r="BD99" s="149" t="s">
        <v>244</v>
      </c>
      <c r="BE99" s="191">
        <v>89.3</v>
      </c>
      <c r="BG99" s="149" t="s">
        <v>237</v>
      </c>
      <c r="BH99" s="209">
        <v>89.6</v>
      </c>
      <c r="BJ99" s="149" t="s">
        <v>151</v>
      </c>
      <c r="BK99" s="233">
        <v>91.3</v>
      </c>
      <c r="BM99" s="149" t="s">
        <v>375</v>
      </c>
      <c r="BN99" s="233">
        <v>100</v>
      </c>
      <c r="BP99" s="149" t="s">
        <v>103</v>
      </c>
      <c r="BQ99" s="233">
        <v>92</v>
      </c>
      <c r="BS99" s="149" t="s">
        <v>33</v>
      </c>
      <c r="BT99" s="233">
        <v>100</v>
      </c>
      <c r="BV99" s="29" t="s">
        <v>33</v>
      </c>
      <c r="BW99" s="263">
        <v>0.46403712296983757</v>
      </c>
      <c r="BY99" s="29" t="s">
        <v>143</v>
      </c>
      <c r="BZ99" s="263">
        <v>0</v>
      </c>
      <c r="CB99" s="149" t="s">
        <v>20</v>
      </c>
      <c r="CC99" s="209">
        <v>90.6</v>
      </c>
      <c r="CE99" s="29" t="s">
        <v>252</v>
      </c>
      <c r="CF99" s="281">
        <v>0.59084194977843429</v>
      </c>
      <c r="CI99" s="109" t="s">
        <v>231</v>
      </c>
      <c r="CJ99" s="295">
        <v>93.5</v>
      </c>
      <c r="CL99" s="109" t="s">
        <v>293</v>
      </c>
      <c r="CM99" s="303">
        <v>100</v>
      </c>
      <c r="CO99" s="109" t="s">
        <v>163</v>
      </c>
      <c r="CP99" s="191">
        <v>92.3</v>
      </c>
      <c r="CS99" s="149" t="s">
        <v>76</v>
      </c>
      <c r="CT99" s="331">
        <v>94.2</v>
      </c>
      <c r="CW99" s="109" t="s">
        <v>282</v>
      </c>
      <c r="CX99" s="331">
        <v>100</v>
      </c>
      <c r="DB99" s="253" t="s">
        <v>168</v>
      </c>
      <c r="DC99" s="263">
        <v>0</v>
      </c>
      <c r="DI99" s="253" t="s">
        <v>369</v>
      </c>
      <c r="DJ99" s="263">
        <v>0</v>
      </c>
      <c r="DP99" s="149" t="s">
        <v>95</v>
      </c>
      <c r="DQ99" s="331">
        <v>93.2</v>
      </c>
      <c r="DV99" s="253" t="s">
        <v>20</v>
      </c>
      <c r="DW99" s="281">
        <v>0.57618437900128039</v>
      </c>
      <c r="EA99" s="346" t="s">
        <v>316</v>
      </c>
      <c r="EB99" s="353">
        <v>94.5</v>
      </c>
      <c r="EE99" s="355" t="s">
        <v>17</v>
      </c>
      <c r="EF99" s="358">
        <v>100</v>
      </c>
      <c r="EI99" s="346" t="s">
        <v>224</v>
      </c>
      <c r="EJ99" s="362">
        <v>0</v>
      </c>
      <c r="EM99" s="250" t="s">
        <v>220</v>
      </c>
      <c r="EN99" s="362">
        <v>0</v>
      </c>
      <c r="EQ99" s="346" t="s">
        <v>118</v>
      </c>
      <c r="ER99" s="303">
        <v>93.1</v>
      </c>
      <c r="EU99" s="346" t="s">
        <v>302</v>
      </c>
      <c r="EV99" s="378">
        <v>0.58565153733528552</v>
      </c>
      <c r="FA99" s="346" t="s">
        <v>95</v>
      </c>
      <c r="FB99" s="383">
        <v>94.73684210526315</v>
      </c>
      <c r="FD99" s="355" t="s">
        <v>194</v>
      </c>
      <c r="FE99" s="383">
        <v>100</v>
      </c>
      <c r="FG99" s="346" t="s">
        <v>109</v>
      </c>
      <c r="FH99" s="381">
        <v>93.5</v>
      </c>
      <c r="FK99" s="346" t="s">
        <v>97</v>
      </c>
      <c r="FL99" s="410">
        <v>95.3</v>
      </c>
      <c r="FN99" s="355" t="s">
        <v>175</v>
      </c>
      <c r="FO99" s="410">
        <v>100</v>
      </c>
      <c r="FQ99" s="355" t="s">
        <v>87</v>
      </c>
      <c r="FR99" s="421">
        <v>0</v>
      </c>
      <c r="FT99" s="361" t="s">
        <v>90</v>
      </c>
      <c r="FU99" s="367">
        <v>0</v>
      </c>
      <c r="FW99" s="346" t="s">
        <v>275</v>
      </c>
      <c r="FX99" s="410">
        <v>93.6</v>
      </c>
      <c r="FZ99" s="346" t="s">
        <v>176</v>
      </c>
      <c r="GA99" s="437">
        <v>0.6</v>
      </c>
      <c r="GD99" s="462" t="s">
        <v>104</v>
      </c>
      <c r="GE99" s="448">
        <v>94.9</v>
      </c>
      <c r="GG99" s="462" t="s">
        <v>114</v>
      </c>
      <c r="GH99" s="479">
        <v>70</v>
      </c>
      <c r="GJ99" s="346" t="s">
        <v>43</v>
      </c>
      <c r="GK99" s="421">
        <v>0</v>
      </c>
      <c r="GM99" s="346" t="s">
        <v>143</v>
      </c>
      <c r="GN99" s="484">
        <v>0</v>
      </c>
      <c r="GP99" s="462" t="s">
        <v>137</v>
      </c>
      <c r="GQ99" s="503">
        <v>93.9</v>
      </c>
      <c r="GS99" s="346" t="s">
        <v>85</v>
      </c>
      <c r="GT99" s="508">
        <v>1.1235955056179776</v>
      </c>
      <c r="GV99" s="462" t="s">
        <v>57</v>
      </c>
      <c r="GW99" s="479">
        <v>95.7</v>
      </c>
      <c r="GY99" s="462" t="s">
        <v>297</v>
      </c>
      <c r="GZ99" s="526">
        <v>0</v>
      </c>
      <c r="HB99" s="535" t="s">
        <v>647</v>
      </c>
      <c r="HC99" s="383">
        <v>94.3</v>
      </c>
      <c r="HG99" s="462" t="s">
        <v>297</v>
      </c>
      <c r="HH99" s="383">
        <v>95.3</v>
      </c>
      <c r="HJ99" s="462" t="s">
        <v>262</v>
      </c>
      <c r="HK99" s="383">
        <v>0</v>
      </c>
      <c r="HM99" s="346" t="s">
        <v>7</v>
      </c>
      <c r="HN99" s="421">
        <v>0</v>
      </c>
      <c r="HP99" s="356" t="s">
        <v>645</v>
      </c>
      <c r="HQ99" s="384">
        <v>0</v>
      </c>
      <c r="HS99" s="535" t="s">
        <v>7</v>
      </c>
      <c r="HT99" s="383">
        <v>94</v>
      </c>
      <c r="HV99" s="346" t="s">
        <v>234</v>
      </c>
      <c r="HW99" s="508">
        <v>0.6</v>
      </c>
      <c r="HY99" s="346" t="s">
        <v>182</v>
      </c>
      <c r="HZ99" s="421">
        <v>0</v>
      </c>
      <c r="IB99" s="566" t="s">
        <v>297</v>
      </c>
      <c r="IC99" s="421">
        <v>0</v>
      </c>
      <c r="IE99" s="346" t="s">
        <v>373</v>
      </c>
      <c r="IF99" s="508">
        <v>0.6</v>
      </c>
      <c r="IH99" s="576" t="s">
        <v>241</v>
      </c>
      <c r="II99" s="610">
        <v>95.1</v>
      </c>
      <c r="IK99" s="576" t="s">
        <v>667</v>
      </c>
      <c r="IL99" s="596" t="s">
        <v>371</v>
      </c>
      <c r="IN99" s="621" t="s">
        <v>11</v>
      </c>
      <c r="IO99" s="635">
        <v>0</v>
      </c>
      <c r="IQ99" s="621" t="s">
        <v>727</v>
      </c>
      <c r="IR99" s="635">
        <v>0</v>
      </c>
      <c r="IT99" s="621" t="s">
        <v>27</v>
      </c>
      <c r="IU99" s="652">
        <v>93.6</v>
      </c>
      <c r="IW99" s="621" t="s">
        <v>376</v>
      </c>
      <c r="IX99" s="635">
        <v>0.5</v>
      </c>
      <c r="IZ99" s="576" t="s">
        <v>223</v>
      </c>
      <c r="JA99" s="610">
        <v>95.5</v>
      </c>
      <c r="JC99" s="664" t="s">
        <v>143</v>
      </c>
      <c r="JD99" s="596">
        <v>0</v>
      </c>
      <c r="JF99" s="621" t="s">
        <v>278</v>
      </c>
      <c r="JG99" s="596">
        <v>0</v>
      </c>
      <c r="JI99" s="621" t="s">
        <v>104</v>
      </c>
      <c r="JJ99" s="596">
        <v>0</v>
      </c>
      <c r="JL99" s="621" t="s">
        <v>236</v>
      </c>
      <c r="JM99" s="596">
        <v>92.7</v>
      </c>
      <c r="JO99" s="621" t="s">
        <v>433</v>
      </c>
      <c r="JP99" s="596">
        <v>0.5</v>
      </c>
      <c r="JR99" s="576" t="s">
        <v>338</v>
      </c>
      <c r="JS99" s="610">
        <v>95.2</v>
      </c>
      <c r="JU99" s="664" t="s">
        <v>431</v>
      </c>
      <c r="JV99" s="610">
        <v>33.299999999999997</v>
      </c>
      <c r="JX99" s="621" t="s">
        <v>185</v>
      </c>
      <c r="JY99" s="596">
        <v>0</v>
      </c>
      <c r="KA99" s="621" t="s">
        <v>366</v>
      </c>
      <c r="KB99" s="596">
        <v>3</v>
      </c>
      <c r="KD99" s="621" t="s">
        <v>40</v>
      </c>
      <c r="KE99" s="596">
        <v>92.3</v>
      </c>
      <c r="KG99" s="621" t="s">
        <v>307</v>
      </c>
      <c r="KH99" s="596">
        <v>0.4</v>
      </c>
      <c r="KJ99" s="576" t="s">
        <v>84</v>
      </c>
      <c r="KK99" s="610">
        <v>95.5</v>
      </c>
      <c r="KM99" s="664" t="s">
        <v>805</v>
      </c>
      <c r="KN99" s="610">
        <v>40</v>
      </c>
      <c r="KP99" s="621" t="s">
        <v>203</v>
      </c>
      <c r="KQ99" s="596">
        <v>0</v>
      </c>
      <c r="KS99" s="621" t="s">
        <v>431</v>
      </c>
      <c r="KT99" s="596">
        <v>33.299999999999997</v>
      </c>
      <c r="KV99" s="621" t="s">
        <v>98</v>
      </c>
      <c r="KW99" s="596">
        <v>93.3</v>
      </c>
      <c r="KY99" s="621" t="s">
        <v>181</v>
      </c>
      <c r="KZ99" s="596">
        <v>0.5</v>
      </c>
      <c r="LB99" s="576" t="s">
        <v>237</v>
      </c>
      <c r="LC99" s="610">
        <v>96</v>
      </c>
      <c r="LE99" s="664" t="s">
        <v>431</v>
      </c>
      <c r="LF99" s="610">
        <v>50</v>
      </c>
      <c r="LH99" s="621" t="s">
        <v>222</v>
      </c>
      <c r="LI99" s="596">
        <v>93.8</v>
      </c>
    </row>
    <row r="100" spans="1:321" ht="57.6" x14ac:dyDescent="0.3">
      <c r="A100" s="8" t="s">
        <v>92</v>
      </c>
      <c r="B100" s="15">
        <v>87.341772151898738</v>
      </c>
      <c r="D100" s="21" t="s">
        <v>177</v>
      </c>
      <c r="E100" s="15">
        <v>100</v>
      </c>
      <c r="G100" s="29" t="s">
        <v>110</v>
      </c>
      <c r="H100" s="32">
        <v>0.67114093959731547</v>
      </c>
      <c r="J100" s="37" t="s">
        <v>342</v>
      </c>
      <c r="K100" s="42">
        <v>0</v>
      </c>
      <c r="M100" s="11" t="s">
        <v>142</v>
      </c>
      <c r="N100" s="15">
        <v>86.397228637413392</v>
      </c>
      <c r="P100" s="29" t="s">
        <v>253</v>
      </c>
      <c r="Q100" s="79">
        <v>0.70197830248883208</v>
      </c>
      <c r="S100" s="8" t="s">
        <v>92</v>
      </c>
      <c r="T100" s="15">
        <v>89.156626506024097</v>
      </c>
      <c r="U100" s="101"/>
      <c r="V100" s="20" t="s">
        <v>228</v>
      </c>
      <c r="W100" s="15">
        <v>100</v>
      </c>
      <c r="Y100" s="11" t="s">
        <v>78</v>
      </c>
      <c r="Z100" s="15">
        <v>86.6</v>
      </c>
      <c r="AC100" s="109" t="s">
        <v>159</v>
      </c>
      <c r="AD100" s="123">
        <v>89.7</v>
      </c>
      <c r="AF100" s="149" t="s">
        <v>31</v>
      </c>
      <c r="AG100" s="137">
        <v>90.2</v>
      </c>
      <c r="AI100" s="109" t="s">
        <v>160</v>
      </c>
      <c r="AJ100" s="137">
        <v>100</v>
      </c>
      <c r="AL100" s="109" t="s">
        <v>50</v>
      </c>
      <c r="AM100" s="146">
        <v>100</v>
      </c>
      <c r="AO100" s="109" t="s">
        <v>277</v>
      </c>
      <c r="AP100" s="146">
        <v>87.5</v>
      </c>
      <c r="AS100" s="149" t="s">
        <v>52</v>
      </c>
      <c r="AT100" s="137">
        <v>87.9</v>
      </c>
      <c r="AX100" s="149" t="s">
        <v>92</v>
      </c>
      <c r="AY100" s="191">
        <v>90.3</v>
      </c>
      <c r="BA100" s="149" t="s">
        <v>256</v>
      </c>
      <c r="BB100" s="209">
        <v>100</v>
      </c>
      <c r="BD100" s="149" t="s">
        <v>182</v>
      </c>
      <c r="BE100" s="191">
        <v>89.2</v>
      </c>
      <c r="BG100" s="149" t="s">
        <v>261</v>
      </c>
      <c r="BH100" s="209">
        <v>89.5</v>
      </c>
      <c r="BJ100" s="149" t="s">
        <v>65</v>
      </c>
      <c r="BK100" s="233">
        <v>91.3</v>
      </c>
      <c r="BM100" s="196" t="s">
        <v>11</v>
      </c>
      <c r="BN100" s="241">
        <v>100</v>
      </c>
      <c r="BP100" s="149" t="s">
        <v>21</v>
      </c>
      <c r="BQ100" s="233">
        <v>91.9</v>
      </c>
      <c r="BS100" s="149" t="s">
        <v>194</v>
      </c>
      <c r="BT100" s="233">
        <v>100</v>
      </c>
      <c r="BV100" s="29" t="s">
        <v>284</v>
      </c>
      <c r="BW100" s="263">
        <v>0.4784688995215311</v>
      </c>
      <c r="BY100" s="29" t="s">
        <v>361</v>
      </c>
      <c r="BZ100" s="263">
        <v>0</v>
      </c>
      <c r="CB100" s="149" t="s">
        <v>294</v>
      </c>
      <c r="CC100" s="209">
        <v>90.6</v>
      </c>
      <c r="CE100" s="29" t="s">
        <v>276</v>
      </c>
      <c r="CF100" s="281">
        <v>0.59370160041300979</v>
      </c>
      <c r="CI100" s="109" t="s">
        <v>60</v>
      </c>
      <c r="CJ100" s="295">
        <v>93.2</v>
      </c>
      <c r="CL100" s="109" t="s">
        <v>103</v>
      </c>
      <c r="CM100" s="303">
        <v>100</v>
      </c>
      <c r="CO100" s="109" t="s">
        <v>145</v>
      </c>
      <c r="CP100" s="191">
        <v>92.3</v>
      </c>
      <c r="CS100" s="149" t="s">
        <v>380</v>
      </c>
      <c r="CT100" s="331">
        <v>94.2</v>
      </c>
      <c r="CW100" s="109" t="s">
        <v>111</v>
      </c>
      <c r="CX100" s="331">
        <v>100</v>
      </c>
      <c r="DB100" s="253" t="s">
        <v>145</v>
      </c>
      <c r="DC100" s="263">
        <v>0</v>
      </c>
      <c r="DI100" s="253" t="s">
        <v>279</v>
      </c>
      <c r="DJ100" s="263">
        <v>0</v>
      </c>
      <c r="DP100" s="149" t="s">
        <v>118</v>
      </c>
      <c r="DQ100" s="331">
        <v>93.1</v>
      </c>
      <c r="DV100" s="253" t="s">
        <v>299</v>
      </c>
      <c r="DW100" s="281">
        <v>0.57680631451123254</v>
      </c>
      <c r="EA100" s="346" t="s">
        <v>104</v>
      </c>
      <c r="EB100" s="353">
        <v>94.5</v>
      </c>
      <c r="EE100" s="355" t="s">
        <v>285</v>
      </c>
      <c r="EF100" s="358">
        <v>100</v>
      </c>
      <c r="EI100" s="346" t="s">
        <v>144</v>
      </c>
      <c r="EJ100" s="362">
        <v>0</v>
      </c>
      <c r="EM100" s="250" t="s">
        <v>228</v>
      </c>
      <c r="EN100" s="362">
        <v>0</v>
      </c>
      <c r="EQ100" s="346" t="s">
        <v>44</v>
      </c>
      <c r="ER100" s="303">
        <v>93.1</v>
      </c>
      <c r="EU100" s="346" t="s">
        <v>175</v>
      </c>
      <c r="EV100" s="378">
        <v>0.5863539445628998</v>
      </c>
      <c r="FA100" s="346" t="s">
        <v>301</v>
      </c>
      <c r="FB100" s="383">
        <v>94.680851063829792</v>
      </c>
      <c r="FD100" s="355" t="s">
        <v>293</v>
      </c>
      <c r="FE100" s="383">
        <v>100</v>
      </c>
      <c r="FG100" s="346" t="s">
        <v>81</v>
      </c>
      <c r="FH100" s="381">
        <v>93.3</v>
      </c>
      <c r="FK100" s="346" t="s">
        <v>132</v>
      </c>
      <c r="FL100" s="410">
        <v>95.3</v>
      </c>
      <c r="FN100" s="355" t="s">
        <v>194</v>
      </c>
      <c r="FO100" s="410">
        <v>100</v>
      </c>
      <c r="FQ100" s="355" t="s">
        <v>167</v>
      </c>
      <c r="FR100" s="421">
        <v>0</v>
      </c>
      <c r="FT100" s="361" t="s">
        <v>81</v>
      </c>
      <c r="FU100" s="367">
        <v>0</v>
      </c>
      <c r="FW100" s="346" t="s">
        <v>177</v>
      </c>
      <c r="FX100" s="410">
        <v>93.6</v>
      </c>
      <c r="FZ100" s="346" t="s">
        <v>151</v>
      </c>
      <c r="GA100" s="437">
        <v>0.6</v>
      </c>
      <c r="GD100" s="462" t="s">
        <v>279</v>
      </c>
      <c r="GE100" s="448">
        <v>94.9</v>
      </c>
      <c r="GG100" s="462" t="s">
        <v>160</v>
      </c>
      <c r="GH100" s="479">
        <v>66.666666666666657</v>
      </c>
      <c r="GJ100" s="346" t="s">
        <v>314</v>
      </c>
      <c r="GK100" s="421">
        <v>0</v>
      </c>
      <c r="GM100" s="346" t="s">
        <v>293</v>
      </c>
      <c r="GN100" s="484">
        <v>0</v>
      </c>
      <c r="GP100" s="462" t="s">
        <v>135</v>
      </c>
      <c r="GQ100" s="503">
        <v>93.7</v>
      </c>
      <c r="GS100" s="346" t="s">
        <v>191</v>
      </c>
      <c r="GT100" s="508">
        <v>0.38022813688212925</v>
      </c>
      <c r="GV100" s="462" t="s">
        <v>132</v>
      </c>
      <c r="GW100" s="479">
        <v>95.7</v>
      </c>
      <c r="GY100" s="463" t="s">
        <v>567</v>
      </c>
      <c r="GZ100" s="528">
        <v>0</v>
      </c>
      <c r="HB100" s="535" t="s">
        <v>15</v>
      </c>
      <c r="HC100" s="383">
        <v>94.2</v>
      </c>
      <c r="HG100" s="462" t="s">
        <v>226</v>
      </c>
      <c r="HH100" s="383">
        <v>95.3</v>
      </c>
      <c r="HJ100" s="462" t="s">
        <v>635</v>
      </c>
      <c r="HK100" s="392" t="s">
        <v>371</v>
      </c>
      <c r="HM100" s="346" t="s">
        <v>172</v>
      </c>
      <c r="HN100" s="421">
        <v>0</v>
      </c>
      <c r="HP100" s="346" t="s">
        <v>357</v>
      </c>
      <c r="HQ100" s="421">
        <v>0</v>
      </c>
      <c r="HS100" s="535" t="s">
        <v>118</v>
      </c>
      <c r="HT100" s="383">
        <v>93.9</v>
      </c>
      <c r="HV100" s="346" t="s">
        <v>203</v>
      </c>
      <c r="HW100" s="508">
        <v>0.7</v>
      </c>
      <c r="HY100" s="346" t="s">
        <v>60</v>
      </c>
      <c r="HZ100" s="421">
        <v>0</v>
      </c>
      <c r="IB100" s="566" t="s">
        <v>279</v>
      </c>
      <c r="IC100" s="421">
        <v>0</v>
      </c>
      <c r="IE100" s="346" t="s">
        <v>47</v>
      </c>
      <c r="IF100" s="508">
        <v>0.6</v>
      </c>
      <c r="IH100" s="576" t="s">
        <v>10</v>
      </c>
      <c r="II100" s="610">
        <v>94.7</v>
      </c>
      <c r="IK100" s="576" t="s">
        <v>120</v>
      </c>
      <c r="IL100" s="596" t="s">
        <v>371</v>
      </c>
      <c r="IN100" s="621" t="s">
        <v>65</v>
      </c>
      <c r="IO100" s="635">
        <v>0</v>
      </c>
      <c r="IQ100" s="621" t="s">
        <v>104</v>
      </c>
      <c r="IR100" s="635">
        <v>0</v>
      </c>
      <c r="IT100" s="621" t="s">
        <v>286</v>
      </c>
      <c r="IU100" s="652">
        <v>93.5</v>
      </c>
      <c r="IW100" s="621" t="s">
        <v>209</v>
      </c>
      <c r="IX100" s="635">
        <v>0.5</v>
      </c>
      <c r="IZ100" s="576" t="s">
        <v>92</v>
      </c>
      <c r="JA100" s="610">
        <v>95.5</v>
      </c>
      <c r="JC100" s="664" t="s">
        <v>258</v>
      </c>
      <c r="JD100" s="596">
        <v>0</v>
      </c>
      <c r="JF100" s="621" t="s">
        <v>203</v>
      </c>
      <c r="JG100" s="596">
        <v>0</v>
      </c>
      <c r="JI100" s="621" t="s">
        <v>385</v>
      </c>
      <c r="JJ100" s="596">
        <v>0</v>
      </c>
      <c r="JL100" s="621" t="s">
        <v>109</v>
      </c>
      <c r="JM100" s="596">
        <v>92.7</v>
      </c>
      <c r="JO100" s="621" t="s">
        <v>287</v>
      </c>
      <c r="JP100" s="596">
        <v>0.5</v>
      </c>
      <c r="JR100" s="576" t="s">
        <v>109</v>
      </c>
      <c r="JS100" s="610">
        <v>95.2</v>
      </c>
      <c r="JU100" s="664" t="s">
        <v>143</v>
      </c>
      <c r="JV100" s="610">
        <v>0</v>
      </c>
      <c r="JX100" s="621" t="s">
        <v>37</v>
      </c>
      <c r="JY100" s="596">
        <v>0</v>
      </c>
      <c r="KA100" s="621" t="s">
        <v>742</v>
      </c>
      <c r="KB100" s="596">
        <v>4.2</v>
      </c>
      <c r="KD100" s="621" t="s">
        <v>167</v>
      </c>
      <c r="KE100" s="596">
        <v>92.3</v>
      </c>
      <c r="KG100" s="621" t="s">
        <v>235</v>
      </c>
      <c r="KH100" s="596">
        <v>0.4</v>
      </c>
      <c r="KJ100" s="576" t="s">
        <v>182</v>
      </c>
      <c r="KK100" s="610">
        <v>95.5</v>
      </c>
      <c r="KM100" s="664" t="s">
        <v>143</v>
      </c>
      <c r="KN100" s="610">
        <v>0</v>
      </c>
      <c r="KP100" s="621" t="s">
        <v>286</v>
      </c>
      <c r="KQ100" s="596">
        <v>0</v>
      </c>
      <c r="KS100" s="621" t="s">
        <v>258</v>
      </c>
      <c r="KT100" s="596">
        <v>100</v>
      </c>
      <c r="KV100" s="621" t="s">
        <v>113</v>
      </c>
      <c r="KW100" s="596">
        <v>93.1</v>
      </c>
      <c r="KY100" s="621" t="s">
        <v>100</v>
      </c>
      <c r="KZ100" s="596">
        <v>0.5</v>
      </c>
      <c r="LB100" s="576" t="s">
        <v>257</v>
      </c>
      <c r="LC100" s="610">
        <v>96</v>
      </c>
      <c r="LE100" s="664" t="s">
        <v>256</v>
      </c>
      <c r="LF100" s="610">
        <v>0</v>
      </c>
      <c r="LH100" s="621" t="s">
        <v>323</v>
      </c>
      <c r="LI100" s="596">
        <v>93.7</v>
      </c>
    </row>
    <row r="101" spans="1:321" ht="57.6" x14ac:dyDescent="0.3">
      <c r="A101" s="8" t="s">
        <v>93</v>
      </c>
      <c r="B101" s="15">
        <v>87.341772151898738</v>
      </c>
      <c r="D101" s="21" t="s">
        <v>136</v>
      </c>
      <c r="E101" s="15">
        <v>100</v>
      </c>
      <c r="G101" s="29" t="s">
        <v>39</v>
      </c>
      <c r="H101" s="32">
        <v>0.71942446043165476</v>
      </c>
      <c r="J101" s="37" t="s">
        <v>282</v>
      </c>
      <c r="K101" s="42">
        <v>0</v>
      </c>
      <c r="M101" s="11" t="s">
        <v>143</v>
      </c>
      <c r="N101" s="15">
        <v>86.338797814207652</v>
      </c>
      <c r="P101" s="29" t="s">
        <v>259</v>
      </c>
      <c r="Q101" s="79">
        <v>0.70577856197617994</v>
      </c>
      <c r="S101" s="8" t="s">
        <v>77</v>
      </c>
      <c r="T101" s="15">
        <v>88.888888888888886</v>
      </c>
      <c r="U101" s="101"/>
      <c r="V101" s="21" t="s">
        <v>90</v>
      </c>
      <c r="W101" s="15">
        <v>100</v>
      </c>
      <c r="Y101" s="11" t="s">
        <v>110</v>
      </c>
      <c r="Z101" s="15">
        <v>86.6</v>
      </c>
      <c r="AC101" s="109" t="s">
        <v>72</v>
      </c>
      <c r="AD101" s="123">
        <v>89.6</v>
      </c>
      <c r="AF101" s="149" t="s">
        <v>96</v>
      </c>
      <c r="AG101" s="137">
        <v>90.1</v>
      </c>
      <c r="AI101" s="109" t="s">
        <v>90</v>
      </c>
      <c r="AJ101" s="137">
        <v>100</v>
      </c>
      <c r="AL101" s="109" t="s">
        <v>256</v>
      </c>
      <c r="AM101" s="146">
        <v>100</v>
      </c>
      <c r="AO101" s="109" t="s">
        <v>247</v>
      </c>
      <c r="AP101" s="146">
        <v>87.5</v>
      </c>
      <c r="AS101" s="149" t="s">
        <v>75</v>
      </c>
      <c r="AT101" s="137">
        <v>87.8</v>
      </c>
      <c r="AX101" s="149" t="s">
        <v>256</v>
      </c>
      <c r="AY101" s="191">
        <v>90.3</v>
      </c>
      <c r="BA101" s="149" t="s">
        <v>182</v>
      </c>
      <c r="BB101" s="209">
        <v>100</v>
      </c>
      <c r="BD101" s="149" t="s">
        <v>165</v>
      </c>
      <c r="BE101" s="191">
        <v>88.7</v>
      </c>
      <c r="BG101" s="149" t="s">
        <v>55</v>
      </c>
      <c r="BH101" s="209">
        <v>89.3</v>
      </c>
      <c r="BJ101" s="149" t="s">
        <v>25</v>
      </c>
      <c r="BK101" s="233">
        <v>91.3</v>
      </c>
      <c r="BM101" s="149" t="s">
        <v>49</v>
      </c>
      <c r="BN101" s="233">
        <v>100</v>
      </c>
      <c r="BP101" s="149" t="s">
        <v>134</v>
      </c>
      <c r="BQ101" s="233">
        <v>91.9</v>
      </c>
      <c r="BS101" s="149" t="s">
        <v>40</v>
      </c>
      <c r="BT101" s="233">
        <v>100</v>
      </c>
      <c r="BV101" s="29" t="s">
        <v>158</v>
      </c>
      <c r="BW101" s="263">
        <v>0.49751243781094528</v>
      </c>
      <c r="BY101" s="29" t="s">
        <v>17</v>
      </c>
      <c r="BZ101" s="263">
        <v>0</v>
      </c>
      <c r="CB101" s="149" t="s">
        <v>278</v>
      </c>
      <c r="CC101" s="209">
        <v>90.5</v>
      </c>
      <c r="CE101" s="29" t="s">
        <v>11</v>
      </c>
      <c r="CF101" s="281">
        <v>0.59395248380129595</v>
      </c>
      <c r="CI101" s="109" t="s">
        <v>97</v>
      </c>
      <c r="CJ101" s="295">
        <v>93.2</v>
      </c>
      <c r="CL101" s="109" t="s">
        <v>185</v>
      </c>
      <c r="CM101" s="303">
        <v>100</v>
      </c>
      <c r="CO101" s="109" t="s">
        <v>323</v>
      </c>
      <c r="CP101" s="191">
        <v>92.3</v>
      </c>
      <c r="CS101" s="149" t="s">
        <v>41</v>
      </c>
      <c r="CT101" s="331">
        <v>94.1</v>
      </c>
      <c r="CW101" s="109" t="s">
        <v>175</v>
      </c>
      <c r="CX101" s="331">
        <v>100</v>
      </c>
      <c r="DB101" s="253" t="s">
        <v>281</v>
      </c>
      <c r="DC101" s="263">
        <v>0</v>
      </c>
      <c r="DI101" s="253" t="s">
        <v>354</v>
      </c>
      <c r="DJ101" s="263">
        <v>0</v>
      </c>
      <c r="DP101" s="149" t="s">
        <v>144</v>
      </c>
      <c r="DQ101" s="331">
        <v>92.7</v>
      </c>
      <c r="DV101" s="253" t="s">
        <v>38</v>
      </c>
      <c r="DW101" s="281">
        <v>0.57854917668001782</v>
      </c>
      <c r="EA101" s="346" t="s">
        <v>86</v>
      </c>
      <c r="EB101" s="353">
        <v>94.4</v>
      </c>
      <c r="EE101" s="355" t="s">
        <v>379</v>
      </c>
      <c r="EF101" s="358">
        <v>100</v>
      </c>
      <c r="EI101" s="346" t="s">
        <v>237</v>
      </c>
      <c r="EJ101" s="362">
        <v>0</v>
      </c>
      <c r="EM101" s="250" t="s">
        <v>141</v>
      </c>
      <c r="EN101" s="362">
        <v>0</v>
      </c>
      <c r="EQ101" s="346" t="s">
        <v>135</v>
      </c>
      <c r="ER101" s="303">
        <v>93</v>
      </c>
      <c r="EU101" s="346" t="s">
        <v>311</v>
      </c>
      <c r="EV101" s="378">
        <v>0.589622641509434</v>
      </c>
      <c r="FA101" s="346" t="s">
        <v>199</v>
      </c>
      <c r="FB101" s="383">
        <v>94.73684210526315</v>
      </c>
      <c r="FD101" s="355" t="s">
        <v>55</v>
      </c>
      <c r="FE101" s="383">
        <v>100</v>
      </c>
      <c r="FG101" s="346" t="s">
        <v>123</v>
      </c>
      <c r="FH101" s="381">
        <v>93.3</v>
      </c>
      <c r="FK101" s="346" t="s">
        <v>76</v>
      </c>
      <c r="FL101" s="410">
        <v>95.2</v>
      </c>
      <c r="FN101" s="355" t="s">
        <v>293</v>
      </c>
      <c r="FO101" s="410">
        <v>100</v>
      </c>
      <c r="FQ101" s="355" t="s">
        <v>57</v>
      </c>
      <c r="FR101" s="421">
        <v>0</v>
      </c>
      <c r="FT101" s="361" t="s">
        <v>141</v>
      </c>
      <c r="FU101" s="367">
        <v>0</v>
      </c>
      <c r="FW101" s="346" t="s">
        <v>272</v>
      </c>
      <c r="FX101" s="410">
        <v>93.5</v>
      </c>
      <c r="FZ101" s="346" t="s">
        <v>185</v>
      </c>
      <c r="GA101" s="437">
        <v>0.6</v>
      </c>
      <c r="GD101" s="462" t="s">
        <v>271</v>
      </c>
      <c r="GE101" s="448">
        <v>94.9</v>
      </c>
      <c r="GG101" s="462" t="s">
        <v>386</v>
      </c>
      <c r="GH101" s="479">
        <v>62.068965517241381</v>
      </c>
      <c r="GJ101" s="346" t="s">
        <v>251</v>
      </c>
      <c r="GK101" s="421">
        <v>0</v>
      </c>
      <c r="GM101" s="346" t="s">
        <v>90</v>
      </c>
      <c r="GN101" s="484">
        <v>0</v>
      </c>
      <c r="GP101" s="462" t="s">
        <v>118</v>
      </c>
      <c r="GQ101" s="503">
        <v>93.7</v>
      </c>
      <c r="GS101" s="346" t="s">
        <v>63</v>
      </c>
      <c r="GT101" s="508">
        <v>1.3245033112582782</v>
      </c>
      <c r="GV101" s="462" t="s">
        <v>662</v>
      </c>
      <c r="GW101" s="479">
        <v>95.6</v>
      </c>
      <c r="GY101" s="462" t="s">
        <v>262</v>
      </c>
      <c r="GZ101" s="526">
        <v>0</v>
      </c>
      <c r="HB101" s="535" t="s">
        <v>329</v>
      </c>
      <c r="HC101" s="383">
        <v>94.2</v>
      </c>
      <c r="HG101" s="462" t="s">
        <v>10</v>
      </c>
      <c r="HH101" s="383">
        <v>95.2</v>
      </c>
      <c r="HJ101" s="462" t="s">
        <v>667</v>
      </c>
      <c r="HK101" s="392" t="s">
        <v>371</v>
      </c>
      <c r="HM101" s="346" t="s">
        <v>167</v>
      </c>
      <c r="HN101" s="421">
        <v>0</v>
      </c>
      <c r="HP101" s="346" t="s">
        <v>6</v>
      </c>
      <c r="HQ101" s="421">
        <v>0</v>
      </c>
      <c r="HS101" s="535" t="s">
        <v>295</v>
      </c>
      <c r="HT101" s="383">
        <v>93.8</v>
      </c>
      <c r="HV101" s="346" t="s">
        <v>141</v>
      </c>
      <c r="HW101" s="508">
        <v>0.6</v>
      </c>
      <c r="HY101" s="346" t="s">
        <v>72</v>
      </c>
      <c r="HZ101" s="421">
        <v>0</v>
      </c>
      <c r="IB101" s="566" t="s">
        <v>354</v>
      </c>
      <c r="IC101" s="421">
        <v>0</v>
      </c>
      <c r="IE101" s="346" t="s">
        <v>35</v>
      </c>
      <c r="IF101" s="508">
        <v>0.6</v>
      </c>
      <c r="IH101" s="576" t="s">
        <v>373</v>
      </c>
      <c r="II101" s="610">
        <v>94.7</v>
      </c>
      <c r="IK101" s="576" t="s">
        <v>301</v>
      </c>
      <c r="IL101" s="596" t="s">
        <v>371</v>
      </c>
      <c r="IN101" s="621" t="s">
        <v>380</v>
      </c>
      <c r="IO101" s="635">
        <v>0</v>
      </c>
      <c r="IQ101" s="621" t="s">
        <v>385</v>
      </c>
      <c r="IR101" s="635">
        <v>0</v>
      </c>
      <c r="IT101" s="621" t="s">
        <v>305</v>
      </c>
      <c r="IU101" s="652">
        <v>93.5</v>
      </c>
      <c r="IW101" s="621" t="s">
        <v>11</v>
      </c>
      <c r="IX101" s="635">
        <v>0.5</v>
      </c>
      <c r="IZ101" s="576" t="s">
        <v>177</v>
      </c>
      <c r="JA101" s="610">
        <v>95.5</v>
      </c>
      <c r="JC101" s="664" t="s">
        <v>232</v>
      </c>
      <c r="JD101" s="596">
        <v>0</v>
      </c>
      <c r="JF101" s="621" t="s">
        <v>286</v>
      </c>
      <c r="JG101" s="596">
        <v>0</v>
      </c>
      <c r="JI101" s="621" t="s">
        <v>218</v>
      </c>
      <c r="JJ101" s="596">
        <v>0</v>
      </c>
      <c r="JL101" s="621" t="s">
        <v>149</v>
      </c>
      <c r="JM101" s="596">
        <v>92.7</v>
      </c>
      <c r="JO101" s="621" t="s">
        <v>171</v>
      </c>
      <c r="JP101" s="596">
        <v>0.5</v>
      </c>
      <c r="JR101" s="576" t="s">
        <v>90</v>
      </c>
      <c r="JS101" s="610">
        <v>95.2</v>
      </c>
      <c r="JU101" s="664" t="s">
        <v>232</v>
      </c>
      <c r="JV101" s="610">
        <v>0</v>
      </c>
      <c r="JX101" s="621" t="s">
        <v>117</v>
      </c>
      <c r="JY101" s="596">
        <v>0</v>
      </c>
      <c r="KA101" s="621" t="s">
        <v>303</v>
      </c>
      <c r="KB101" s="596">
        <v>11.8</v>
      </c>
      <c r="KD101" s="621" t="s">
        <v>73</v>
      </c>
      <c r="KE101" s="596">
        <v>92.1</v>
      </c>
      <c r="KG101" s="621" t="s">
        <v>170</v>
      </c>
      <c r="KH101" s="596">
        <v>0.3</v>
      </c>
      <c r="KJ101" s="576" t="s">
        <v>257</v>
      </c>
      <c r="KK101" s="610">
        <v>95.5</v>
      </c>
      <c r="KM101" s="664" t="s">
        <v>128</v>
      </c>
      <c r="KN101" s="610" t="s">
        <v>371</v>
      </c>
      <c r="KP101" s="621" t="s">
        <v>41</v>
      </c>
      <c r="KQ101" s="596">
        <v>0</v>
      </c>
      <c r="KS101" s="621" t="s">
        <v>128</v>
      </c>
      <c r="KT101" s="596" t="s">
        <v>371</v>
      </c>
      <c r="KV101" s="621" t="s">
        <v>221</v>
      </c>
      <c r="KW101" s="596">
        <v>93.1</v>
      </c>
      <c r="KY101" s="621" t="s">
        <v>317</v>
      </c>
      <c r="KZ101" s="596">
        <v>0.5</v>
      </c>
      <c r="LB101" s="576" t="s">
        <v>174</v>
      </c>
      <c r="LC101" s="610">
        <v>95.8</v>
      </c>
      <c r="LE101" s="664" t="s">
        <v>20</v>
      </c>
      <c r="LF101" s="610" t="s">
        <v>371</v>
      </c>
      <c r="LH101" s="621" t="s">
        <v>264</v>
      </c>
      <c r="LI101" s="596">
        <v>93.5</v>
      </c>
    </row>
    <row r="102" spans="1:321" ht="66" x14ac:dyDescent="0.3">
      <c r="A102" s="8" t="s">
        <v>94</v>
      </c>
      <c r="B102" s="15">
        <v>87.058823529411768</v>
      </c>
      <c r="D102" s="21" t="s">
        <v>342</v>
      </c>
      <c r="E102" s="15">
        <v>97.058823529411768</v>
      </c>
      <c r="G102" s="29" t="s">
        <v>90</v>
      </c>
      <c r="H102" s="32">
        <v>0.71942446043165476</v>
      </c>
      <c r="J102" s="37" t="s">
        <v>146</v>
      </c>
      <c r="K102" s="42">
        <v>0</v>
      </c>
      <c r="M102" s="11" t="s">
        <v>251</v>
      </c>
      <c r="N102" s="15">
        <v>86.169534735500321</v>
      </c>
      <c r="P102" s="29" t="s">
        <v>381</v>
      </c>
      <c r="Q102" s="79">
        <v>0.7142857142857143</v>
      </c>
      <c r="S102" s="8" t="s">
        <v>56</v>
      </c>
      <c r="T102" s="15">
        <v>88.888888888888886</v>
      </c>
      <c r="U102" s="101"/>
      <c r="V102" s="21" t="s">
        <v>21</v>
      </c>
      <c r="W102" s="15">
        <v>100</v>
      </c>
      <c r="Y102" s="11" t="s">
        <v>142</v>
      </c>
      <c r="Z102" s="15">
        <v>86.5</v>
      </c>
      <c r="AC102" s="109" t="s">
        <v>78</v>
      </c>
      <c r="AD102" s="123">
        <v>89.4</v>
      </c>
      <c r="AF102" s="149" t="s">
        <v>38</v>
      </c>
      <c r="AG102" s="137">
        <v>90.1</v>
      </c>
      <c r="AI102" s="109" t="s">
        <v>57</v>
      </c>
      <c r="AJ102" s="137">
        <v>100</v>
      </c>
      <c r="AL102" s="109" t="s">
        <v>182</v>
      </c>
      <c r="AM102" s="146">
        <v>100</v>
      </c>
      <c r="AO102" s="109" t="s">
        <v>182</v>
      </c>
      <c r="AP102" s="146">
        <v>87.4</v>
      </c>
      <c r="AS102" s="149" t="s">
        <v>77</v>
      </c>
      <c r="AT102" s="137">
        <v>87.8</v>
      </c>
      <c r="AX102" s="149" t="s">
        <v>123</v>
      </c>
      <c r="AY102" s="191">
        <v>90.3</v>
      </c>
      <c r="BA102" s="149" t="s">
        <v>19</v>
      </c>
      <c r="BB102" s="209">
        <v>100</v>
      </c>
      <c r="BD102" s="149" t="s">
        <v>112</v>
      </c>
      <c r="BE102" s="191">
        <v>88.6</v>
      </c>
      <c r="BG102" s="149" t="s">
        <v>66</v>
      </c>
      <c r="BH102" s="209">
        <v>89.3</v>
      </c>
      <c r="BJ102" s="149" t="s">
        <v>264</v>
      </c>
      <c r="BK102" s="233">
        <v>91.3</v>
      </c>
      <c r="BM102" s="149" t="s">
        <v>50</v>
      </c>
      <c r="BN102" s="233">
        <v>100</v>
      </c>
      <c r="BP102" s="149" t="s">
        <v>173</v>
      </c>
      <c r="BQ102" s="233">
        <v>91.8</v>
      </c>
      <c r="BS102" s="149" t="s">
        <v>103</v>
      </c>
      <c r="BT102" s="233">
        <v>100</v>
      </c>
      <c r="BV102" s="29" t="s">
        <v>240</v>
      </c>
      <c r="BW102" s="263">
        <v>0.59171597633136097</v>
      </c>
      <c r="BY102" s="29" t="s">
        <v>299</v>
      </c>
      <c r="BZ102" s="263">
        <v>0</v>
      </c>
      <c r="CB102" s="149" t="s">
        <v>247</v>
      </c>
      <c r="CC102" s="209">
        <v>90.5</v>
      </c>
      <c r="CE102" s="29" t="s">
        <v>196</v>
      </c>
      <c r="CF102" s="281">
        <v>0.59952038369304561</v>
      </c>
      <c r="CI102" s="109" t="s">
        <v>35</v>
      </c>
      <c r="CJ102" s="295">
        <v>93.1</v>
      </c>
      <c r="CL102" s="109" t="s">
        <v>263</v>
      </c>
      <c r="CM102" s="303">
        <v>100</v>
      </c>
      <c r="CO102" s="109" t="s">
        <v>59</v>
      </c>
      <c r="CP102" s="191">
        <v>92.1</v>
      </c>
      <c r="CS102" s="149" t="s">
        <v>100</v>
      </c>
      <c r="CT102" s="331">
        <v>93.9</v>
      </c>
      <c r="CW102" s="109" t="s">
        <v>194</v>
      </c>
      <c r="CX102" s="331">
        <v>100</v>
      </c>
      <c r="DB102" s="253" t="s">
        <v>79</v>
      </c>
      <c r="DC102" s="263">
        <v>0</v>
      </c>
      <c r="DI102" s="253" t="s">
        <v>352</v>
      </c>
      <c r="DJ102" s="263">
        <v>0</v>
      </c>
      <c r="DP102" s="149" t="s">
        <v>143</v>
      </c>
      <c r="DQ102" s="331">
        <v>92.6</v>
      </c>
      <c r="DV102" s="253" t="s">
        <v>78</v>
      </c>
      <c r="DW102" s="281">
        <v>0.57908070937386902</v>
      </c>
      <c r="EA102" s="346" t="s">
        <v>159</v>
      </c>
      <c r="EB102" s="353">
        <v>94.4</v>
      </c>
      <c r="EE102" s="355" t="s">
        <v>282</v>
      </c>
      <c r="EF102" s="358">
        <v>100</v>
      </c>
      <c r="EI102" s="346" t="s">
        <v>39</v>
      </c>
      <c r="EJ102" s="362">
        <v>0</v>
      </c>
      <c r="EM102" s="250" t="s">
        <v>143</v>
      </c>
      <c r="EN102" s="362">
        <v>0</v>
      </c>
      <c r="EQ102" s="346" t="s">
        <v>114</v>
      </c>
      <c r="ER102" s="303">
        <v>93</v>
      </c>
      <c r="EU102" s="346" t="s">
        <v>22</v>
      </c>
      <c r="EV102" s="378">
        <v>0.59311981020166071</v>
      </c>
      <c r="FA102" s="346" t="s">
        <v>111</v>
      </c>
      <c r="FB102" s="383">
        <v>94.634146341463406</v>
      </c>
      <c r="FD102" s="355" t="s">
        <v>103</v>
      </c>
      <c r="FE102" s="383">
        <v>100</v>
      </c>
      <c r="FG102" s="346" t="s">
        <v>294</v>
      </c>
      <c r="FH102" s="381">
        <v>93.3</v>
      </c>
      <c r="FK102" s="346" t="s">
        <v>223</v>
      </c>
      <c r="FL102" s="410">
        <v>95.2</v>
      </c>
      <c r="FN102" s="355" t="s">
        <v>55</v>
      </c>
      <c r="FO102" s="410">
        <v>100</v>
      </c>
      <c r="FQ102" s="355" t="s">
        <v>43</v>
      </c>
      <c r="FR102" s="421">
        <v>0</v>
      </c>
      <c r="FT102" s="361" t="s">
        <v>240</v>
      </c>
      <c r="FU102" s="367">
        <v>0</v>
      </c>
      <c r="FW102" s="346" t="s">
        <v>279</v>
      </c>
      <c r="FX102" s="410">
        <v>93.4</v>
      </c>
      <c r="FZ102" s="346" t="s">
        <v>182</v>
      </c>
      <c r="GA102" s="437">
        <v>0.6</v>
      </c>
      <c r="GD102" s="462" t="s">
        <v>159</v>
      </c>
      <c r="GE102" s="448">
        <v>94.7</v>
      </c>
      <c r="GG102" s="462" t="s">
        <v>220</v>
      </c>
      <c r="GH102" s="479">
        <v>50</v>
      </c>
      <c r="GJ102" s="346" t="s">
        <v>214</v>
      </c>
      <c r="GK102" s="421">
        <v>0</v>
      </c>
      <c r="GM102" s="346" t="s">
        <v>272</v>
      </c>
      <c r="GN102" s="484">
        <v>0</v>
      </c>
      <c r="GP102" s="462" t="s">
        <v>7</v>
      </c>
      <c r="GQ102" s="503">
        <v>93.7</v>
      </c>
      <c r="GS102" s="356" t="s">
        <v>577</v>
      </c>
      <c r="GT102" s="384">
        <v>0</v>
      </c>
      <c r="GV102" s="462" t="s">
        <v>279</v>
      </c>
      <c r="GW102" s="479">
        <v>95.5</v>
      </c>
      <c r="GY102" s="462" t="s">
        <v>128</v>
      </c>
      <c r="GZ102" s="529" t="s">
        <v>371</v>
      </c>
      <c r="HB102" s="535" t="s">
        <v>254</v>
      </c>
      <c r="HC102" s="383">
        <v>94.1</v>
      </c>
      <c r="HG102" s="462" t="s">
        <v>196</v>
      </c>
      <c r="HH102" s="383">
        <v>95.1</v>
      </c>
      <c r="HJ102" s="462" t="s">
        <v>83</v>
      </c>
      <c r="HK102" s="392" t="s">
        <v>371</v>
      </c>
      <c r="HM102" s="346" t="s">
        <v>57</v>
      </c>
      <c r="HN102" s="421">
        <v>0</v>
      </c>
      <c r="HP102" s="346" t="s">
        <v>30</v>
      </c>
      <c r="HQ102" s="421">
        <v>0</v>
      </c>
      <c r="HS102" s="535" t="s">
        <v>15</v>
      </c>
      <c r="HT102" s="383">
        <v>93.8</v>
      </c>
      <c r="HV102" s="346" t="s">
        <v>111</v>
      </c>
      <c r="HW102" s="508">
        <v>0.6</v>
      </c>
      <c r="HY102" s="346" t="s">
        <v>99</v>
      </c>
      <c r="HZ102" s="421">
        <v>0</v>
      </c>
      <c r="IB102" s="356" t="s">
        <v>696</v>
      </c>
      <c r="IC102" s="384">
        <v>0</v>
      </c>
      <c r="IE102" s="346" t="s">
        <v>54</v>
      </c>
      <c r="IF102" s="508">
        <v>0.6</v>
      </c>
      <c r="IH102" s="576" t="s">
        <v>67</v>
      </c>
      <c r="II102" s="610">
        <v>94.7</v>
      </c>
      <c r="IK102" s="576" t="s">
        <v>264</v>
      </c>
      <c r="IL102" s="596" t="s">
        <v>371</v>
      </c>
      <c r="IN102" s="621" t="s">
        <v>50</v>
      </c>
      <c r="IO102" s="635">
        <v>0</v>
      </c>
      <c r="IQ102" s="621" t="s">
        <v>218</v>
      </c>
      <c r="IR102" s="635">
        <v>0</v>
      </c>
      <c r="IT102" s="621" t="s">
        <v>55</v>
      </c>
      <c r="IU102" s="652">
        <v>93.5</v>
      </c>
      <c r="IW102" s="621" t="s">
        <v>380</v>
      </c>
      <c r="IX102" s="635">
        <v>0.5</v>
      </c>
      <c r="IZ102" s="576" t="s">
        <v>743</v>
      </c>
      <c r="JA102" s="610">
        <v>95.4</v>
      </c>
      <c r="JC102" s="664" t="s">
        <v>128</v>
      </c>
      <c r="JD102" s="596" t="s">
        <v>371</v>
      </c>
      <c r="JF102" s="621" t="s">
        <v>52</v>
      </c>
      <c r="JG102" s="596">
        <v>0</v>
      </c>
      <c r="JI102" s="621" t="s">
        <v>303</v>
      </c>
      <c r="JJ102" s="596">
        <v>0</v>
      </c>
      <c r="JL102" s="621" t="s">
        <v>123</v>
      </c>
      <c r="JM102" s="596">
        <v>92.5</v>
      </c>
      <c r="JO102" s="621" t="s">
        <v>263</v>
      </c>
      <c r="JP102" s="596">
        <v>0.5</v>
      </c>
      <c r="JR102" s="576" t="s">
        <v>303</v>
      </c>
      <c r="JS102" s="610">
        <v>95.1</v>
      </c>
      <c r="JU102" s="664" t="s">
        <v>128</v>
      </c>
      <c r="JV102" s="610" t="s">
        <v>371</v>
      </c>
      <c r="JX102" s="621" t="s">
        <v>263</v>
      </c>
      <c r="JY102" s="596">
        <v>0</v>
      </c>
      <c r="KA102" s="621" t="s">
        <v>431</v>
      </c>
      <c r="KB102" s="596">
        <v>16.7</v>
      </c>
      <c r="KD102" s="621" t="s">
        <v>41</v>
      </c>
      <c r="KE102" s="596">
        <v>92.1</v>
      </c>
      <c r="KG102" s="621" t="s">
        <v>99</v>
      </c>
      <c r="KH102" s="596">
        <v>0.4</v>
      </c>
      <c r="KJ102" s="576" t="s">
        <v>83</v>
      </c>
      <c r="KK102" s="610">
        <v>95.3</v>
      </c>
      <c r="KM102" s="664" t="s">
        <v>254</v>
      </c>
      <c r="KN102" s="610" t="s">
        <v>371</v>
      </c>
      <c r="KP102" s="621" t="s">
        <v>11</v>
      </c>
      <c r="KQ102" s="596">
        <v>0</v>
      </c>
      <c r="KS102" s="621" t="s">
        <v>254</v>
      </c>
      <c r="KT102" s="596" t="s">
        <v>371</v>
      </c>
      <c r="KV102" s="621" t="s">
        <v>302</v>
      </c>
      <c r="KW102" s="596">
        <v>93.1</v>
      </c>
      <c r="KY102" s="621" t="s">
        <v>54</v>
      </c>
      <c r="KZ102" s="596">
        <v>0.5</v>
      </c>
      <c r="LB102" s="576" t="s">
        <v>271</v>
      </c>
      <c r="LC102" s="610">
        <v>95.8</v>
      </c>
      <c r="LE102" s="664" t="s">
        <v>128</v>
      </c>
      <c r="LF102" s="610" t="s">
        <v>371</v>
      </c>
      <c r="LH102" s="621" t="s">
        <v>48</v>
      </c>
      <c r="LI102" s="596">
        <v>93.5</v>
      </c>
    </row>
    <row r="103" spans="1:321" ht="57.6" x14ac:dyDescent="0.3">
      <c r="A103" s="8" t="s">
        <v>95</v>
      </c>
      <c r="B103" s="15">
        <v>87</v>
      </c>
      <c r="D103" s="21" t="s">
        <v>343</v>
      </c>
      <c r="E103" s="15">
        <v>96.774193548387103</v>
      </c>
      <c r="G103" s="29" t="s">
        <v>291</v>
      </c>
      <c r="H103" s="32">
        <v>0.74349442379182151</v>
      </c>
      <c r="J103" s="37" t="s">
        <v>346</v>
      </c>
      <c r="K103" s="42">
        <v>0</v>
      </c>
      <c r="M103" s="11" t="s">
        <v>224</v>
      </c>
      <c r="N103" s="15">
        <v>85.811096992799662</v>
      </c>
      <c r="P103" s="29" t="s">
        <v>184</v>
      </c>
      <c r="Q103" s="79">
        <v>0.72016460905349799</v>
      </c>
      <c r="S103" s="8" t="s">
        <v>74</v>
      </c>
      <c r="T103" s="15">
        <v>88.861985472154956</v>
      </c>
      <c r="U103" s="101"/>
      <c r="V103" s="21" t="s">
        <v>197</v>
      </c>
      <c r="W103" s="15">
        <v>100</v>
      </c>
      <c r="Y103" s="11" t="s">
        <v>41</v>
      </c>
      <c r="Z103" s="15">
        <v>86.4</v>
      </c>
      <c r="AC103" s="109" t="s">
        <v>92</v>
      </c>
      <c r="AD103" s="123">
        <v>89.4</v>
      </c>
      <c r="AF103" s="149" t="s">
        <v>129</v>
      </c>
      <c r="AG103" s="137">
        <v>90</v>
      </c>
      <c r="AI103" s="109" t="s">
        <v>21</v>
      </c>
      <c r="AJ103" s="137">
        <v>100</v>
      </c>
      <c r="AL103" s="109" t="s">
        <v>19</v>
      </c>
      <c r="AM103" s="146">
        <v>100</v>
      </c>
      <c r="AO103" s="109" t="s">
        <v>305</v>
      </c>
      <c r="AP103" s="146">
        <v>87.1</v>
      </c>
      <c r="AS103" s="149" t="s">
        <v>156</v>
      </c>
      <c r="AT103" s="137">
        <v>87.7</v>
      </c>
      <c r="AX103" s="149" t="s">
        <v>103</v>
      </c>
      <c r="AY103" s="191">
        <v>90.2</v>
      </c>
      <c r="BA103" s="149" t="s">
        <v>106</v>
      </c>
      <c r="BB103" s="209">
        <v>100</v>
      </c>
      <c r="BD103" s="149" t="s">
        <v>56</v>
      </c>
      <c r="BE103" s="191">
        <v>88.5</v>
      </c>
      <c r="BG103" s="149" t="s">
        <v>77</v>
      </c>
      <c r="BH103" s="209">
        <v>89.2</v>
      </c>
      <c r="BJ103" s="149" t="s">
        <v>86</v>
      </c>
      <c r="BK103" s="233">
        <v>91.2</v>
      </c>
      <c r="BM103" s="149" t="s">
        <v>107</v>
      </c>
      <c r="BN103" s="233">
        <v>100</v>
      </c>
      <c r="BP103" s="149" t="s">
        <v>85</v>
      </c>
      <c r="BQ103" s="233">
        <v>91.8</v>
      </c>
      <c r="BS103" s="196" t="s">
        <v>185</v>
      </c>
      <c r="BT103" s="241">
        <v>100</v>
      </c>
      <c r="BV103" s="29" t="s">
        <v>103</v>
      </c>
      <c r="BW103" s="263">
        <v>0.66666666666666674</v>
      </c>
      <c r="BY103" s="29" t="s">
        <v>285</v>
      </c>
      <c r="BZ103" s="263">
        <v>0</v>
      </c>
      <c r="CB103" s="149" t="s">
        <v>379</v>
      </c>
      <c r="CC103" s="209">
        <v>90.4</v>
      </c>
      <c r="CE103" s="29" t="s">
        <v>194</v>
      </c>
      <c r="CF103" s="281">
        <v>0.60532687651331718</v>
      </c>
      <c r="CI103" s="109" t="s">
        <v>100</v>
      </c>
      <c r="CJ103" s="295">
        <v>93.1</v>
      </c>
      <c r="CL103" s="109" t="s">
        <v>375</v>
      </c>
      <c r="CM103" s="303">
        <v>100</v>
      </c>
      <c r="CO103" s="109" t="s">
        <v>141</v>
      </c>
      <c r="CP103" s="191">
        <v>92</v>
      </c>
      <c r="CS103" s="149" t="s">
        <v>129</v>
      </c>
      <c r="CT103" s="331">
        <v>93.8</v>
      </c>
      <c r="CW103" s="109" t="s">
        <v>40</v>
      </c>
      <c r="CX103" s="331">
        <v>100</v>
      </c>
      <c r="DB103" s="253" t="s">
        <v>229</v>
      </c>
      <c r="DC103" s="263">
        <v>0</v>
      </c>
      <c r="DI103" s="253" t="s">
        <v>143</v>
      </c>
      <c r="DJ103" s="263">
        <v>0</v>
      </c>
      <c r="DP103" s="149" t="s">
        <v>44</v>
      </c>
      <c r="DQ103" s="331">
        <v>92.6</v>
      </c>
      <c r="DV103" s="253" t="s">
        <v>129</v>
      </c>
      <c r="DW103" s="281">
        <v>0.58522311631309443</v>
      </c>
      <c r="EA103" s="346" t="s">
        <v>115</v>
      </c>
      <c r="EB103" s="353">
        <v>94.3</v>
      </c>
      <c r="EE103" s="355" t="s">
        <v>111</v>
      </c>
      <c r="EF103" s="358">
        <v>100</v>
      </c>
      <c r="EI103" s="346" t="s">
        <v>110</v>
      </c>
      <c r="EJ103" s="362">
        <v>0</v>
      </c>
      <c r="EM103" s="250" t="s">
        <v>17</v>
      </c>
      <c r="EN103" s="362">
        <v>0</v>
      </c>
      <c r="EQ103" s="346" t="s">
        <v>126</v>
      </c>
      <c r="ER103" s="303">
        <v>93</v>
      </c>
      <c r="EU103" s="346" t="s">
        <v>10</v>
      </c>
      <c r="EV103" s="378">
        <v>0.59523809523809523</v>
      </c>
      <c r="FA103" s="346" t="s">
        <v>28</v>
      </c>
      <c r="FB103" s="383">
        <v>94.573643410852711</v>
      </c>
      <c r="FD103" s="355" t="s">
        <v>185</v>
      </c>
      <c r="FE103" s="383">
        <v>100</v>
      </c>
      <c r="FG103" s="346" t="s">
        <v>311</v>
      </c>
      <c r="FH103" s="381">
        <v>93.2</v>
      </c>
      <c r="FK103" s="346" t="s">
        <v>321</v>
      </c>
      <c r="FL103" s="410">
        <v>95.1</v>
      </c>
      <c r="FN103" s="355" t="s">
        <v>185</v>
      </c>
      <c r="FO103" s="410">
        <v>100</v>
      </c>
      <c r="FQ103" s="355" t="s">
        <v>314</v>
      </c>
      <c r="FR103" s="421">
        <v>0</v>
      </c>
      <c r="FT103" s="361" t="s">
        <v>49</v>
      </c>
      <c r="FU103" s="367">
        <v>0</v>
      </c>
      <c r="FW103" s="346" t="s">
        <v>118</v>
      </c>
      <c r="FX103" s="410">
        <v>93.4</v>
      </c>
      <c r="FZ103" s="346" t="s">
        <v>170</v>
      </c>
      <c r="GA103" s="437">
        <v>0.6</v>
      </c>
      <c r="GD103" s="462" t="s">
        <v>62</v>
      </c>
      <c r="GE103" s="448">
        <v>94.7</v>
      </c>
      <c r="GG103" s="462" t="s">
        <v>297</v>
      </c>
      <c r="GH103" s="479">
        <v>0</v>
      </c>
      <c r="GJ103" s="346" t="s">
        <v>152</v>
      </c>
      <c r="GK103" s="421">
        <v>0</v>
      </c>
      <c r="GM103" s="346" t="s">
        <v>141</v>
      </c>
      <c r="GN103" s="484">
        <v>0</v>
      </c>
      <c r="GP103" s="462" t="s">
        <v>329</v>
      </c>
      <c r="GQ103" s="503">
        <v>93.5</v>
      </c>
      <c r="GS103" s="346" t="s">
        <v>138</v>
      </c>
      <c r="GT103" s="508">
        <v>0.7497656982193065</v>
      </c>
      <c r="GV103" s="462" t="s">
        <v>211</v>
      </c>
      <c r="GW103" s="479">
        <v>95.5</v>
      </c>
      <c r="GY103" s="462" t="s">
        <v>74</v>
      </c>
      <c r="GZ103" s="529" t="s">
        <v>371</v>
      </c>
      <c r="HB103" s="535" t="s">
        <v>120</v>
      </c>
      <c r="HC103" s="383">
        <v>94</v>
      </c>
      <c r="HG103" s="462" t="s">
        <v>67</v>
      </c>
      <c r="HH103" s="383">
        <v>95.1</v>
      </c>
      <c r="HJ103" s="462" t="s">
        <v>64</v>
      </c>
      <c r="HK103" s="392" t="s">
        <v>371</v>
      </c>
      <c r="HM103" s="346" t="s">
        <v>43</v>
      </c>
      <c r="HN103" s="421">
        <v>0</v>
      </c>
      <c r="HP103" s="346" t="s">
        <v>352</v>
      </c>
      <c r="HQ103" s="421">
        <v>0</v>
      </c>
      <c r="HS103" s="535" t="s">
        <v>143</v>
      </c>
      <c r="HT103" s="383">
        <v>93.8</v>
      </c>
      <c r="HV103" s="346" t="s">
        <v>87</v>
      </c>
      <c r="HW103" s="508">
        <v>0.7</v>
      </c>
      <c r="HY103" s="346" t="s">
        <v>19</v>
      </c>
      <c r="HZ103" s="421">
        <v>0</v>
      </c>
      <c r="IB103" s="566" t="s">
        <v>357</v>
      </c>
      <c r="IC103" s="421">
        <v>0</v>
      </c>
      <c r="IE103" s="346" t="s">
        <v>320</v>
      </c>
      <c r="IF103" s="508">
        <v>0.6</v>
      </c>
      <c r="IH103" s="576" t="s">
        <v>43</v>
      </c>
      <c r="II103" s="610">
        <v>94.7</v>
      </c>
      <c r="IK103" s="576" t="s">
        <v>8</v>
      </c>
      <c r="IL103" s="596" t="s">
        <v>371</v>
      </c>
      <c r="IN103" s="621" t="s">
        <v>144</v>
      </c>
      <c r="IO103" s="635">
        <v>0</v>
      </c>
      <c r="IQ103" s="621" t="s">
        <v>303</v>
      </c>
      <c r="IR103" s="635">
        <v>0</v>
      </c>
      <c r="IT103" s="621" t="s">
        <v>127</v>
      </c>
      <c r="IU103" s="652">
        <v>93.4</v>
      </c>
      <c r="IW103" s="621" t="s">
        <v>325</v>
      </c>
      <c r="IX103" s="635">
        <v>0.5</v>
      </c>
      <c r="IZ103" s="576" t="s">
        <v>303</v>
      </c>
      <c r="JA103" s="610">
        <v>95.2</v>
      </c>
      <c r="JC103" s="664" t="s">
        <v>254</v>
      </c>
      <c r="JD103" s="596" t="s">
        <v>371</v>
      </c>
      <c r="JF103" s="621" t="s">
        <v>41</v>
      </c>
      <c r="JG103" s="596">
        <v>0</v>
      </c>
      <c r="JI103" s="621" t="s">
        <v>200</v>
      </c>
      <c r="JJ103" s="596">
        <v>0</v>
      </c>
      <c r="JL103" s="621" t="s">
        <v>32</v>
      </c>
      <c r="JM103" s="596">
        <v>92.4</v>
      </c>
      <c r="JO103" s="621" t="s">
        <v>114</v>
      </c>
      <c r="JP103" s="596">
        <v>0.5</v>
      </c>
      <c r="JR103" s="576" t="s">
        <v>209</v>
      </c>
      <c r="JS103" s="610">
        <v>95</v>
      </c>
      <c r="JU103" s="664" t="s">
        <v>254</v>
      </c>
      <c r="JV103" s="610" t="s">
        <v>371</v>
      </c>
      <c r="JX103" s="621" t="s">
        <v>276</v>
      </c>
      <c r="JY103" s="596">
        <v>0</v>
      </c>
      <c r="KA103" s="621" t="s">
        <v>20</v>
      </c>
      <c r="KB103" s="596" t="s">
        <v>371</v>
      </c>
      <c r="KD103" s="621" t="s">
        <v>173</v>
      </c>
      <c r="KE103" s="596">
        <v>92</v>
      </c>
      <c r="KG103" s="621" t="s">
        <v>90</v>
      </c>
      <c r="KH103" s="596">
        <v>0.4</v>
      </c>
      <c r="KJ103" s="576" t="s">
        <v>79</v>
      </c>
      <c r="KK103" s="610">
        <v>95.3</v>
      </c>
      <c r="KM103" s="664" t="s">
        <v>74</v>
      </c>
      <c r="KN103" s="610" t="s">
        <v>371</v>
      </c>
      <c r="KP103" s="621" t="s">
        <v>65</v>
      </c>
      <c r="KQ103" s="596">
        <v>0</v>
      </c>
      <c r="KS103" s="621" t="s">
        <v>74</v>
      </c>
      <c r="KT103" s="596" t="s">
        <v>371</v>
      </c>
      <c r="KV103" s="621" t="s">
        <v>106</v>
      </c>
      <c r="KW103" s="596">
        <v>93.1</v>
      </c>
      <c r="KY103" s="621" t="s">
        <v>255</v>
      </c>
      <c r="KZ103" s="596">
        <v>0.5</v>
      </c>
      <c r="LB103" s="576" t="s">
        <v>239</v>
      </c>
      <c r="LC103" s="610">
        <v>95.8</v>
      </c>
      <c r="LE103" s="664" t="s">
        <v>254</v>
      </c>
      <c r="LF103" s="610" t="s">
        <v>371</v>
      </c>
      <c r="LH103" s="621" t="s">
        <v>293</v>
      </c>
      <c r="LI103" s="596">
        <v>93.5</v>
      </c>
    </row>
    <row r="104" spans="1:321" ht="43.2" x14ac:dyDescent="0.3">
      <c r="A104" s="8" t="s">
        <v>96</v>
      </c>
      <c r="B104" s="15">
        <v>86.934673366834176</v>
      </c>
      <c r="D104" s="21" t="s">
        <v>344</v>
      </c>
      <c r="E104" s="15">
        <v>96.470588235294116</v>
      </c>
      <c r="G104" s="29" t="s">
        <v>314</v>
      </c>
      <c r="H104" s="32">
        <v>0.75187969924812026</v>
      </c>
      <c r="J104" s="37" t="s">
        <v>33</v>
      </c>
      <c r="K104" s="42">
        <v>0</v>
      </c>
      <c r="M104" s="11" t="s">
        <v>237</v>
      </c>
      <c r="N104" s="15">
        <v>85.741324921135643</v>
      </c>
      <c r="P104" s="29" t="s">
        <v>294</v>
      </c>
      <c r="Q104" s="79">
        <v>0.72057646116893515</v>
      </c>
      <c r="S104" s="8" t="s">
        <v>51</v>
      </c>
      <c r="T104" s="15">
        <v>88.75</v>
      </c>
      <c r="U104" s="101"/>
      <c r="V104" s="21" t="s">
        <v>177</v>
      </c>
      <c r="W104" s="15">
        <v>100</v>
      </c>
      <c r="Y104" s="11" t="s">
        <v>143</v>
      </c>
      <c r="Z104" s="15">
        <v>86.2</v>
      </c>
      <c r="AC104" s="109" t="s">
        <v>129</v>
      </c>
      <c r="AD104" s="123">
        <v>89.2</v>
      </c>
      <c r="AF104" s="149" t="s">
        <v>50</v>
      </c>
      <c r="AG104" s="137">
        <v>89.7</v>
      </c>
      <c r="AI104" s="109" t="s">
        <v>197</v>
      </c>
      <c r="AJ104" s="137">
        <v>100</v>
      </c>
      <c r="AL104" s="109" t="s">
        <v>106</v>
      </c>
      <c r="AM104" s="146">
        <v>100</v>
      </c>
      <c r="AO104" s="109" t="s">
        <v>30</v>
      </c>
      <c r="AP104" s="146">
        <v>87.1</v>
      </c>
      <c r="AS104" s="149" t="s">
        <v>194</v>
      </c>
      <c r="AT104" s="137">
        <v>87.7</v>
      </c>
      <c r="AX104" s="149" t="s">
        <v>39</v>
      </c>
      <c r="AY104" s="191">
        <v>90</v>
      </c>
      <c r="BA104" s="149" t="s">
        <v>160</v>
      </c>
      <c r="BB104" s="209">
        <v>100</v>
      </c>
      <c r="BD104" s="149" t="s">
        <v>92</v>
      </c>
      <c r="BE104" s="191">
        <v>88.5</v>
      </c>
      <c r="BG104" s="149" t="s">
        <v>180</v>
      </c>
      <c r="BH104" s="209">
        <v>89.1</v>
      </c>
      <c r="BJ104" s="149" t="s">
        <v>20</v>
      </c>
      <c r="BK104" s="233">
        <v>91.2</v>
      </c>
      <c r="BM104" s="149" t="s">
        <v>256</v>
      </c>
      <c r="BN104" s="233">
        <v>100</v>
      </c>
      <c r="BP104" s="149" t="s">
        <v>157</v>
      </c>
      <c r="BQ104" s="233">
        <v>91.7</v>
      </c>
      <c r="BS104" s="149" t="s">
        <v>263</v>
      </c>
      <c r="BT104" s="233">
        <v>100</v>
      </c>
      <c r="BV104" s="29" t="s">
        <v>184</v>
      </c>
      <c r="BW104" s="263">
        <v>0.69930069930069927</v>
      </c>
      <c r="BY104" s="29" t="s">
        <v>379</v>
      </c>
      <c r="BZ104" s="263">
        <v>0</v>
      </c>
      <c r="CB104" s="149" t="s">
        <v>337</v>
      </c>
      <c r="CC104" s="209">
        <v>90.3</v>
      </c>
      <c r="CE104" s="29" t="s">
        <v>219</v>
      </c>
      <c r="CF104" s="281">
        <v>0.60606060606060608</v>
      </c>
      <c r="CI104" s="109" t="s">
        <v>33</v>
      </c>
      <c r="CJ104" s="295">
        <v>93.1</v>
      </c>
      <c r="CL104" s="109" t="s">
        <v>11</v>
      </c>
      <c r="CM104" s="303">
        <v>100</v>
      </c>
      <c r="CO104" s="109" t="s">
        <v>47</v>
      </c>
      <c r="CP104" s="191">
        <v>91.9</v>
      </c>
      <c r="CS104" s="149" t="s">
        <v>159</v>
      </c>
      <c r="CT104" s="331">
        <v>93.8</v>
      </c>
      <c r="CW104" s="109" t="s">
        <v>293</v>
      </c>
      <c r="CX104" s="331">
        <v>100</v>
      </c>
      <c r="DB104" s="253" t="s">
        <v>156</v>
      </c>
      <c r="DC104" s="263">
        <v>0</v>
      </c>
      <c r="DI104" s="253" t="s">
        <v>361</v>
      </c>
      <c r="DJ104" s="263">
        <v>0</v>
      </c>
      <c r="DP104" s="149" t="s">
        <v>60</v>
      </c>
      <c r="DQ104" s="331">
        <v>92.6</v>
      </c>
      <c r="DV104" s="253" t="s">
        <v>75</v>
      </c>
      <c r="DW104" s="281">
        <v>0.59171597633136097</v>
      </c>
      <c r="EA104" s="346" t="s">
        <v>274</v>
      </c>
      <c r="EB104" s="353">
        <v>94.3</v>
      </c>
      <c r="EE104" s="355" t="s">
        <v>175</v>
      </c>
      <c r="EF104" s="358">
        <v>100</v>
      </c>
      <c r="EI104" s="346" t="s">
        <v>314</v>
      </c>
      <c r="EJ104" s="362">
        <v>0</v>
      </c>
      <c r="EM104" s="250" t="s">
        <v>293</v>
      </c>
      <c r="EN104" s="362">
        <v>0</v>
      </c>
      <c r="EQ104" s="346" t="s">
        <v>143</v>
      </c>
      <c r="ER104" s="303">
        <v>92.8</v>
      </c>
      <c r="EU104" s="346" t="s">
        <v>216</v>
      </c>
      <c r="EV104" s="378">
        <v>0.59660394676457085</v>
      </c>
      <c r="FA104" s="346" t="s">
        <v>15</v>
      </c>
      <c r="FB104" s="383">
        <v>94.520547945205479</v>
      </c>
      <c r="FD104" s="355" t="s">
        <v>263</v>
      </c>
      <c r="FE104" s="383">
        <v>100</v>
      </c>
      <c r="FG104" s="346" t="s">
        <v>138</v>
      </c>
      <c r="FH104" s="381">
        <v>93.2</v>
      </c>
      <c r="FK104" s="346" t="s">
        <v>279</v>
      </c>
      <c r="FL104" s="410">
        <v>94.9</v>
      </c>
      <c r="FN104" s="355" t="s">
        <v>263</v>
      </c>
      <c r="FO104" s="410">
        <v>100</v>
      </c>
      <c r="FQ104" s="355" t="s">
        <v>21</v>
      </c>
      <c r="FR104" s="421">
        <v>0</v>
      </c>
      <c r="FT104" s="361" t="s">
        <v>50</v>
      </c>
      <c r="FU104" s="367">
        <v>0</v>
      </c>
      <c r="FW104" s="346" t="s">
        <v>274</v>
      </c>
      <c r="FX104" s="410">
        <v>93.3</v>
      </c>
      <c r="FZ104" s="346" t="s">
        <v>18</v>
      </c>
      <c r="GA104" s="437">
        <v>0.6</v>
      </c>
      <c r="GD104" s="462" t="s">
        <v>376</v>
      </c>
      <c r="GE104" s="448">
        <v>94.6</v>
      </c>
      <c r="GG104" s="462" t="s">
        <v>262</v>
      </c>
      <c r="GH104" s="479">
        <v>0</v>
      </c>
      <c r="GJ104" s="346" t="s">
        <v>257</v>
      </c>
      <c r="GK104" s="421">
        <v>0</v>
      </c>
      <c r="GM104" s="346" t="s">
        <v>17</v>
      </c>
      <c r="GN104" s="484">
        <v>0</v>
      </c>
      <c r="GP104" s="462" t="s">
        <v>115</v>
      </c>
      <c r="GQ104" s="503">
        <v>93.4</v>
      </c>
      <c r="GS104" s="346" t="s">
        <v>142</v>
      </c>
      <c r="GT104" s="508">
        <v>2.0050125313283207</v>
      </c>
      <c r="GV104" s="462" t="s">
        <v>235</v>
      </c>
      <c r="GW104" s="479">
        <v>95.4</v>
      </c>
      <c r="GY104" s="462" t="s">
        <v>337</v>
      </c>
      <c r="GZ104" s="529" t="s">
        <v>371</v>
      </c>
      <c r="HB104" s="535" t="s">
        <v>295</v>
      </c>
      <c r="HC104" s="383">
        <v>93.9</v>
      </c>
      <c r="HG104" s="462" t="s">
        <v>18</v>
      </c>
      <c r="HH104" s="383">
        <v>95.1</v>
      </c>
      <c r="HJ104" s="462" t="s">
        <v>636</v>
      </c>
      <c r="HK104" s="392" t="s">
        <v>371</v>
      </c>
      <c r="HM104" s="346" t="s">
        <v>251</v>
      </c>
      <c r="HN104" s="421">
        <v>0</v>
      </c>
      <c r="HP104" s="346" t="s">
        <v>143</v>
      </c>
      <c r="HQ104" s="421">
        <v>0</v>
      </c>
      <c r="HS104" s="535" t="s">
        <v>120</v>
      </c>
      <c r="HT104" s="383">
        <v>93.7</v>
      </c>
      <c r="HV104" s="346" t="s">
        <v>35</v>
      </c>
      <c r="HW104" s="508">
        <v>0.6</v>
      </c>
      <c r="HY104" s="346" t="s">
        <v>329</v>
      </c>
      <c r="HZ104" s="421">
        <v>0</v>
      </c>
      <c r="IB104" s="566" t="s">
        <v>6</v>
      </c>
      <c r="IC104" s="421">
        <v>0</v>
      </c>
      <c r="IE104" s="346" t="s">
        <v>138</v>
      </c>
      <c r="IF104" s="508">
        <v>0.6</v>
      </c>
      <c r="IH104" s="579" t="s">
        <v>409</v>
      </c>
      <c r="II104" s="611">
        <v>94.7</v>
      </c>
      <c r="IK104" s="576" t="s">
        <v>338</v>
      </c>
      <c r="IL104" s="596" t="s">
        <v>371</v>
      </c>
      <c r="IN104" s="621" t="s">
        <v>112</v>
      </c>
      <c r="IO104" s="635">
        <v>0</v>
      </c>
      <c r="IQ104" s="621" t="s">
        <v>200</v>
      </c>
      <c r="IR104" s="635">
        <v>0</v>
      </c>
      <c r="IT104" s="621" t="s">
        <v>81</v>
      </c>
      <c r="IU104" s="652">
        <v>93.4</v>
      </c>
      <c r="IW104" s="621" t="s">
        <v>215</v>
      </c>
      <c r="IX104" s="635">
        <v>0.5</v>
      </c>
      <c r="IZ104" s="576" t="s">
        <v>318</v>
      </c>
      <c r="JA104" s="610">
        <v>95.1</v>
      </c>
      <c r="JC104" s="664" t="s">
        <v>74</v>
      </c>
      <c r="JD104" s="596" t="s">
        <v>371</v>
      </c>
      <c r="JF104" s="621" t="s">
        <v>315</v>
      </c>
      <c r="JG104" s="596">
        <v>0</v>
      </c>
      <c r="JI104" s="621" t="s">
        <v>35</v>
      </c>
      <c r="JJ104" s="596">
        <v>0</v>
      </c>
      <c r="JL104" s="621" t="s">
        <v>74</v>
      </c>
      <c r="JM104" s="596">
        <v>92.3</v>
      </c>
      <c r="JO104" s="621" t="s">
        <v>203</v>
      </c>
      <c r="JP104" s="596">
        <v>0.5</v>
      </c>
      <c r="JR104" s="576" t="s">
        <v>81</v>
      </c>
      <c r="JS104" s="610">
        <v>94.9</v>
      </c>
      <c r="JU104" s="664" t="s">
        <v>74</v>
      </c>
      <c r="JV104" s="610" t="s">
        <v>371</v>
      </c>
      <c r="JX104" s="621" t="s">
        <v>27</v>
      </c>
      <c r="JY104" s="596">
        <v>0</v>
      </c>
      <c r="KA104" s="621" t="s">
        <v>128</v>
      </c>
      <c r="KB104" s="596" t="s">
        <v>371</v>
      </c>
      <c r="KD104" s="621" t="s">
        <v>236</v>
      </c>
      <c r="KE104" s="596">
        <v>91.9</v>
      </c>
      <c r="KG104" s="621" t="s">
        <v>312</v>
      </c>
      <c r="KH104" s="596">
        <v>0.4</v>
      </c>
      <c r="KJ104" s="576" t="s">
        <v>108</v>
      </c>
      <c r="KK104" s="610">
        <v>95.3</v>
      </c>
      <c r="KM104" s="664" t="s">
        <v>337</v>
      </c>
      <c r="KN104" s="610" t="s">
        <v>371</v>
      </c>
      <c r="KP104" s="621" t="s">
        <v>84</v>
      </c>
      <c r="KQ104" s="596">
        <v>0</v>
      </c>
      <c r="KS104" s="621" t="s">
        <v>337</v>
      </c>
      <c r="KT104" s="596" t="s">
        <v>371</v>
      </c>
      <c r="KV104" s="621" t="s">
        <v>97</v>
      </c>
      <c r="KW104" s="596">
        <v>93</v>
      </c>
      <c r="KY104" s="621" t="s">
        <v>85</v>
      </c>
      <c r="KZ104" s="596">
        <v>0.5</v>
      </c>
      <c r="LB104" s="576" t="s">
        <v>319</v>
      </c>
      <c r="LC104" s="610">
        <v>95.8</v>
      </c>
      <c r="LE104" s="664" t="s">
        <v>205</v>
      </c>
      <c r="LF104" s="610" t="s">
        <v>371</v>
      </c>
      <c r="LH104" s="621" t="s">
        <v>152</v>
      </c>
      <c r="LI104" s="596">
        <v>93.5</v>
      </c>
    </row>
    <row r="105" spans="1:321" ht="52.8" x14ac:dyDescent="0.3">
      <c r="A105" s="8" t="s">
        <v>97</v>
      </c>
      <c r="B105" s="15">
        <v>86.666666666666671</v>
      </c>
      <c r="D105" s="21" t="s">
        <v>96</v>
      </c>
      <c r="E105" s="15">
        <v>96.428571428571431</v>
      </c>
      <c r="G105" s="29" t="s">
        <v>244</v>
      </c>
      <c r="H105" s="32">
        <v>0.76628352490421447</v>
      </c>
      <c r="J105" s="37" t="s">
        <v>194</v>
      </c>
      <c r="K105" s="42">
        <v>0</v>
      </c>
      <c r="M105" s="11" t="s">
        <v>248</v>
      </c>
      <c r="N105" s="15">
        <v>85.729997250481162</v>
      </c>
      <c r="P105" s="29" t="s">
        <v>232</v>
      </c>
      <c r="Q105" s="79">
        <v>0.72161033042157241</v>
      </c>
      <c r="S105" s="8" t="s">
        <v>81</v>
      </c>
      <c r="T105" s="15">
        <v>88.461538461538453</v>
      </c>
      <c r="U105" s="101"/>
      <c r="V105" s="20" t="s">
        <v>272</v>
      </c>
      <c r="W105" s="15">
        <v>100</v>
      </c>
      <c r="Y105" s="11" t="s">
        <v>374</v>
      </c>
      <c r="Z105" s="15">
        <v>86.2</v>
      </c>
      <c r="AC105" s="109" t="s">
        <v>90</v>
      </c>
      <c r="AD105" s="123">
        <v>89.2</v>
      </c>
      <c r="AF105" s="149" t="s">
        <v>62</v>
      </c>
      <c r="AG105" s="137">
        <v>89.6</v>
      </c>
      <c r="AI105" s="109" t="s">
        <v>177</v>
      </c>
      <c r="AJ105" s="137">
        <v>100</v>
      </c>
      <c r="AL105" s="109" t="s">
        <v>160</v>
      </c>
      <c r="AM105" s="146">
        <v>100</v>
      </c>
      <c r="AO105" s="109" t="s">
        <v>142</v>
      </c>
      <c r="AP105" s="146">
        <v>87</v>
      </c>
      <c r="AS105" s="149" t="s">
        <v>152</v>
      </c>
      <c r="AT105" s="137">
        <v>87.7</v>
      </c>
      <c r="AX105" s="149" t="s">
        <v>135</v>
      </c>
      <c r="AY105" s="191">
        <v>90</v>
      </c>
      <c r="BA105" s="149" t="s">
        <v>172</v>
      </c>
      <c r="BB105" s="209">
        <v>100</v>
      </c>
      <c r="BD105" s="149" t="s">
        <v>77</v>
      </c>
      <c r="BE105" s="191">
        <v>88.4</v>
      </c>
      <c r="BG105" s="149" t="s">
        <v>142</v>
      </c>
      <c r="BH105" s="209">
        <v>89</v>
      </c>
      <c r="BJ105" s="149" t="s">
        <v>157</v>
      </c>
      <c r="BK105" s="233">
        <v>91</v>
      </c>
      <c r="BM105" s="149" t="s">
        <v>182</v>
      </c>
      <c r="BN105" s="233">
        <v>100</v>
      </c>
      <c r="BP105" s="149" t="s">
        <v>47</v>
      </c>
      <c r="BQ105" s="233">
        <v>91.7</v>
      </c>
      <c r="BS105" s="149" t="s">
        <v>276</v>
      </c>
      <c r="BT105" s="233">
        <v>100</v>
      </c>
      <c r="BV105" s="29" t="s">
        <v>194</v>
      </c>
      <c r="BW105" s="263">
        <v>0.71942446043165476</v>
      </c>
      <c r="BY105" s="29" t="s">
        <v>342</v>
      </c>
      <c r="BZ105" s="263">
        <v>0</v>
      </c>
      <c r="CB105" s="149" t="s">
        <v>173</v>
      </c>
      <c r="CC105" s="209">
        <v>90.3</v>
      </c>
      <c r="CE105" s="29" t="s">
        <v>279</v>
      </c>
      <c r="CF105" s="281">
        <v>0.60816681146828844</v>
      </c>
      <c r="CI105" s="109" t="s">
        <v>125</v>
      </c>
      <c r="CJ105" s="295">
        <v>93.1</v>
      </c>
      <c r="CL105" s="109" t="s">
        <v>49</v>
      </c>
      <c r="CM105" s="303">
        <v>100</v>
      </c>
      <c r="CO105" s="109" t="s">
        <v>317</v>
      </c>
      <c r="CP105" s="191">
        <v>91.9</v>
      </c>
      <c r="CS105" s="149" t="s">
        <v>60</v>
      </c>
      <c r="CT105" s="331">
        <v>93.4</v>
      </c>
      <c r="CW105" s="109" t="s">
        <v>103</v>
      </c>
      <c r="CX105" s="331">
        <v>100</v>
      </c>
      <c r="DB105" s="253" t="s">
        <v>291</v>
      </c>
      <c r="DC105" s="263">
        <v>0.36101083032490977</v>
      </c>
      <c r="DI105" s="253" t="s">
        <v>17</v>
      </c>
      <c r="DJ105" s="263">
        <v>0</v>
      </c>
      <c r="DP105" s="149" t="s">
        <v>283</v>
      </c>
      <c r="DQ105" s="331">
        <v>92.6</v>
      </c>
      <c r="DV105" s="253" t="s">
        <v>50</v>
      </c>
      <c r="DW105" s="281">
        <v>0.59249506254114548</v>
      </c>
      <c r="EA105" s="346" t="s">
        <v>45</v>
      </c>
      <c r="EB105" s="353">
        <v>94.3</v>
      </c>
      <c r="EE105" s="355" t="s">
        <v>194</v>
      </c>
      <c r="EF105" s="358">
        <v>100</v>
      </c>
      <c r="EI105" s="346" t="s">
        <v>275</v>
      </c>
      <c r="EJ105" s="362">
        <v>0</v>
      </c>
      <c r="EM105" s="250" t="s">
        <v>19</v>
      </c>
      <c r="EN105" s="362">
        <v>0</v>
      </c>
      <c r="EQ105" s="346" t="s">
        <v>208</v>
      </c>
      <c r="ER105" s="303">
        <v>92.7</v>
      </c>
      <c r="EU105" s="346" t="s">
        <v>111</v>
      </c>
      <c r="EV105" s="378">
        <v>0.5977011494252874</v>
      </c>
      <c r="FA105" s="346" t="s">
        <v>156</v>
      </c>
      <c r="FB105" s="383">
        <v>94.444444444444443</v>
      </c>
      <c r="FD105" s="355" t="s">
        <v>39</v>
      </c>
      <c r="FE105" s="383">
        <v>100</v>
      </c>
      <c r="FG105" s="346" t="s">
        <v>118</v>
      </c>
      <c r="FH105" s="381">
        <v>93.2</v>
      </c>
      <c r="FK105" s="346" t="s">
        <v>115</v>
      </c>
      <c r="FL105" s="410">
        <v>94.9</v>
      </c>
      <c r="FN105" s="355" t="s">
        <v>39</v>
      </c>
      <c r="FO105" s="410">
        <v>100</v>
      </c>
      <c r="FQ105" s="355" t="s">
        <v>251</v>
      </c>
      <c r="FR105" s="421">
        <v>0</v>
      </c>
      <c r="FT105" s="361" t="s">
        <v>19</v>
      </c>
      <c r="FU105" s="367">
        <v>0</v>
      </c>
      <c r="FW105" s="346" t="s">
        <v>223</v>
      </c>
      <c r="FX105" s="410">
        <v>93.3</v>
      </c>
      <c r="FZ105" s="346" t="s">
        <v>99</v>
      </c>
      <c r="GA105" s="437">
        <v>0.6</v>
      </c>
      <c r="GD105" s="462" t="s">
        <v>28</v>
      </c>
      <c r="GE105" s="448">
        <v>94.6</v>
      </c>
      <c r="GG105" s="462" t="s">
        <v>128</v>
      </c>
      <c r="GH105" s="480" t="s">
        <v>371</v>
      </c>
      <c r="GJ105" s="346" t="s">
        <v>125</v>
      </c>
      <c r="GK105" s="421">
        <v>0</v>
      </c>
      <c r="GM105" s="346" t="s">
        <v>49</v>
      </c>
      <c r="GN105" s="484">
        <v>0</v>
      </c>
      <c r="GP105" s="462" t="s">
        <v>138</v>
      </c>
      <c r="GQ105" s="503">
        <v>93.4</v>
      </c>
      <c r="GS105" s="346" t="s">
        <v>243</v>
      </c>
      <c r="GT105" s="508">
        <v>2.8692380056444025</v>
      </c>
      <c r="GV105" s="462" t="s">
        <v>76</v>
      </c>
      <c r="GW105" s="479">
        <v>95.4</v>
      </c>
      <c r="GY105" s="462" t="s">
        <v>309</v>
      </c>
      <c r="GZ105" s="529" t="s">
        <v>371</v>
      </c>
      <c r="HB105" s="535" t="s">
        <v>337</v>
      </c>
      <c r="HC105" s="383">
        <v>93.8</v>
      </c>
      <c r="HG105" s="462" t="s">
        <v>76</v>
      </c>
      <c r="HH105" s="383">
        <v>95.1</v>
      </c>
      <c r="HJ105" s="462" t="s">
        <v>128</v>
      </c>
      <c r="HK105" s="383" t="s">
        <v>371</v>
      </c>
      <c r="HM105" s="346" t="s">
        <v>214</v>
      </c>
      <c r="HN105" s="421">
        <v>0</v>
      </c>
      <c r="HP105" s="346" t="s">
        <v>361</v>
      </c>
      <c r="HQ105" s="421">
        <v>0</v>
      </c>
      <c r="HS105" s="535" t="s">
        <v>44</v>
      </c>
      <c r="HT105" s="383">
        <v>93.7</v>
      </c>
      <c r="HV105" s="346" t="s">
        <v>81</v>
      </c>
      <c r="HW105" s="508">
        <v>0.7</v>
      </c>
      <c r="HY105" s="346" t="s">
        <v>24</v>
      </c>
      <c r="HZ105" s="421">
        <v>0</v>
      </c>
      <c r="IB105" s="566" t="s">
        <v>30</v>
      </c>
      <c r="IC105" s="421">
        <v>0</v>
      </c>
      <c r="IE105" s="346" t="s">
        <v>131</v>
      </c>
      <c r="IF105" s="508">
        <v>0.6</v>
      </c>
      <c r="IH105" s="576" t="s">
        <v>37</v>
      </c>
      <c r="II105" s="610">
        <v>94.6</v>
      </c>
      <c r="IK105" s="576" t="s">
        <v>318</v>
      </c>
      <c r="IL105" s="596" t="s">
        <v>371</v>
      </c>
      <c r="IN105" s="621" t="s">
        <v>256</v>
      </c>
      <c r="IO105" s="635">
        <v>0</v>
      </c>
      <c r="IQ105" s="621" t="s">
        <v>35</v>
      </c>
      <c r="IR105" s="635">
        <v>0</v>
      </c>
      <c r="IT105" s="621" t="s">
        <v>219</v>
      </c>
      <c r="IU105" s="652">
        <v>93.1</v>
      </c>
      <c r="IW105" s="621" t="s">
        <v>284</v>
      </c>
      <c r="IX105" s="635">
        <v>0.5</v>
      </c>
      <c r="IZ105" s="576" t="s">
        <v>10</v>
      </c>
      <c r="JA105" s="610">
        <v>95</v>
      </c>
      <c r="JC105" s="664" t="s">
        <v>337</v>
      </c>
      <c r="JD105" s="596" t="s">
        <v>371</v>
      </c>
      <c r="JF105" s="621" t="s">
        <v>11</v>
      </c>
      <c r="JG105" s="596">
        <v>0</v>
      </c>
      <c r="JI105" s="621" t="s">
        <v>244</v>
      </c>
      <c r="JJ105" s="596">
        <v>0</v>
      </c>
      <c r="JL105" s="621" t="s">
        <v>316</v>
      </c>
      <c r="JM105" s="596">
        <v>92.3</v>
      </c>
      <c r="JO105" s="621" t="s">
        <v>49</v>
      </c>
      <c r="JP105" s="596">
        <v>0.5</v>
      </c>
      <c r="JR105" s="576" t="s">
        <v>220</v>
      </c>
      <c r="JS105" s="610">
        <v>94.8</v>
      </c>
      <c r="JU105" s="664" t="s">
        <v>337</v>
      </c>
      <c r="JV105" s="610" t="s">
        <v>371</v>
      </c>
      <c r="JX105" s="621" t="s">
        <v>39</v>
      </c>
      <c r="JY105" s="596">
        <v>0</v>
      </c>
      <c r="KA105" s="621" t="s">
        <v>254</v>
      </c>
      <c r="KB105" s="596" t="s">
        <v>371</v>
      </c>
      <c r="KD105" s="621" t="s">
        <v>62</v>
      </c>
      <c r="KE105" s="596">
        <v>91.9</v>
      </c>
      <c r="KG105" s="621" t="s">
        <v>309</v>
      </c>
      <c r="KH105" s="596">
        <v>0.4</v>
      </c>
      <c r="KJ105" s="576" t="s">
        <v>374</v>
      </c>
      <c r="KK105" s="610">
        <v>95.2</v>
      </c>
      <c r="KM105" s="664" t="s">
        <v>309</v>
      </c>
      <c r="KN105" s="610" t="s">
        <v>371</v>
      </c>
      <c r="KP105" s="621" t="s">
        <v>300</v>
      </c>
      <c r="KQ105" s="596">
        <v>0</v>
      </c>
      <c r="KS105" s="621" t="s">
        <v>309</v>
      </c>
      <c r="KT105" s="596" t="s">
        <v>371</v>
      </c>
      <c r="KV105" s="621" t="s">
        <v>237</v>
      </c>
      <c r="KW105" s="596">
        <v>93</v>
      </c>
      <c r="KY105" s="621" t="s">
        <v>129</v>
      </c>
      <c r="KZ105" s="596">
        <v>0.5</v>
      </c>
      <c r="LB105" s="576" t="s">
        <v>279</v>
      </c>
      <c r="LC105" s="610">
        <v>95.7</v>
      </c>
      <c r="LE105" s="664" t="s">
        <v>74</v>
      </c>
      <c r="LF105" s="610" t="s">
        <v>371</v>
      </c>
      <c r="LH105" s="621" t="s">
        <v>134</v>
      </c>
      <c r="LI105" s="596">
        <v>93.3</v>
      </c>
    </row>
    <row r="106" spans="1:321" ht="72" x14ac:dyDescent="0.3">
      <c r="A106" s="8" t="s">
        <v>98</v>
      </c>
      <c r="B106" s="15">
        <v>86.666666666666671</v>
      </c>
      <c r="D106" s="21" t="s">
        <v>345</v>
      </c>
      <c r="E106" s="15">
        <v>96.25</v>
      </c>
      <c r="G106" s="29" t="s">
        <v>33</v>
      </c>
      <c r="H106" s="32">
        <v>0.81081081081081086</v>
      </c>
      <c r="J106" s="37" t="s">
        <v>40</v>
      </c>
      <c r="K106" s="42">
        <v>0</v>
      </c>
      <c r="M106" s="11" t="s">
        <v>110</v>
      </c>
      <c r="N106" s="15">
        <v>85.693724812895795</v>
      </c>
      <c r="P106" s="29" t="s">
        <v>374</v>
      </c>
      <c r="Q106" s="79">
        <v>0.73059360730593603</v>
      </c>
      <c r="S106" s="8" t="s">
        <v>167</v>
      </c>
      <c r="T106" s="15">
        <v>88.235294117647058</v>
      </c>
      <c r="U106" s="101"/>
      <c r="V106" s="21" t="s">
        <v>136</v>
      </c>
      <c r="W106" s="15">
        <v>100</v>
      </c>
      <c r="Y106" s="11" t="s">
        <v>147</v>
      </c>
      <c r="Z106" s="15">
        <v>86.2</v>
      </c>
      <c r="AC106" s="109" t="s">
        <v>167</v>
      </c>
      <c r="AD106" s="123">
        <v>89.1</v>
      </c>
      <c r="AF106" s="149" t="s">
        <v>190</v>
      </c>
      <c r="AG106" s="137">
        <v>89.2</v>
      </c>
      <c r="AI106" s="110" t="s">
        <v>272</v>
      </c>
      <c r="AJ106" s="137">
        <v>100</v>
      </c>
      <c r="AL106" s="109" t="s">
        <v>172</v>
      </c>
      <c r="AM106" s="146">
        <v>100</v>
      </c>
      <c r="AO106" s="109" t="s">
        <v>52</v>
      </c>
      <c r="AP106" s="146">
        <v>87</v>
      </c>
      <c r="AS106" s="149" t="s">
        <v>120</v>
      </c>
      <c r="AT106" s="137">
        <v>87.6</v>
      </c>
      <c r="AX106" s="149" t="s">
        <v>173</v>
      </c>
      <c r="AY106" s="191">
        <v>89.9</v>
      </c>
      <c r="BA106" s="149" t="s">
        <v>90</v>
      </c>
      <c r="BB106" s="209">
        <v>100</v>
      </c>
      <c r="BD106" s="149" t="s">
        <v>237</v>
      </c>
      <c r="BE106" s="191">
        <v>88.4</v>
      </c>
      <c r="BG106" s="149" t="s">
        <v>103</v>
      </c>
      <c r="BH106" s="209">
        <v>89</v>
      </c>
      <c r="BJ106" s="149" t="s">
        <v>100</v>
      </c>
      <c r="BK106" s="233">
        <v>91</v>
      </c>
      <c r="BM106" s="149" t="s">
        <v>19</v>
      </c>
      <c r="BN106" s="233">
        <v>100</v>
      </c>
      <c r="BP106" s="149" t="s">
        <v>159</v>
      </c>
      <c r="BQ106" s="233">
        <v>91.7</v>
      </c>
      <c r="BS106" s="149" t="s">
        <v>375</v>
      </c>
      <c r="BT106" s="233">
        <v>100</v>
      </c>
      <c r="BV106" s="29" t="s">
        <v>287</v>
      </c>
      <c r="BW106" s="263">
        <v>0.72463768115942029</v>
      </c>
      <c r="BY106" s="29" t="s">
        <v>282</v>
      </c>
      <c r="BZ106" s="263">
        <v>0</v>
      </c>
      <c r="CB106" s="149" t="s">
        <v>13</v>
      </c>
      <c r="CC106" s="209">
        <v>90.3</v>
      </c>
      <c r="CE106" s="29" t="s">
        <v>294</v>
      </c>
      <c r="CF106" s="281">
        <v>0.6116207951070336</v>
      </c>
      <c r="CI106" s="109" t="s">
        <v>127</v>
      </c>
      <c r="CJ106" s="295">
        <v>92.9</v>
      </c>
      <c r="CL106" s="109" t="s">
        <v>50</v>
      </c>
      <c r="CM106" s="303">
        <v>100</v>
      </c>
      <c r="CO106" s="109" t="s">
        <v>173</v>
      </c>
      <c r="CP106" s="191">
        <v>91.8</v>
      </c>
      <c r="CS106" s="149" t="s">
        <v>30</v>
      </c>
      <c r="CT106" s="331">
        <v>93.3</v>
      </c>
      <c r="CW106" s="109" t="s">
        <v>185</v>
      </c>
      <c r="CX106" s="331">
        <v>100</v>
      </c>
      <c r="DB106" s="253" t="s">
        <v>74</v>
      </c>
      <c r="DC106" s="263">
        <v>0.49504950495049505</v>
      </c>
      <c r="DI106" s="253" t="s">
        <v>299</v>
      </c>
      <c r="DJ106" s="263">
        <v>0</v>
      </c>
      <c r="DP106" s="149" t="s">
        <v>319</v>
      </c>
      <c r="DQ106" s="331">
        <v>92.6</v>
      </c>
      <c r="DV106" s="253" t="s">
        <v>117</v>
      </c>
      <c r="DW106" s="281">
        <v>0.59746079163554899</v>
      </c>
      <c r="EA106" s="346" t="s">
        <v>241</v>
      </c>
      <c r="EB106" s="353">
        <v>94.3</v>
      </c>
      <c r="EE106" s="355" t="s">
        <v>293</v>
      </c>
      <c r="EF106" s="358">
        <v>100</v>
      </c>
      <c r="EI106" s="346" t="s">
        <v>96</v>
      </c>
      <c r="EJ106" s="362">
        <v>0</v>
      </c>
      <c r="EM106" s="250" t="s">
        <v>106</v>
      </c>
      <c r="EN106" s="362">
        <v>0</v>
      </c>
      <c r="EQ106" s="346" t="s">
        <v>228</v>
      </c>
      <c r="ER106" s="303">
        <v>92.7</v>
      </c>
      <c r="EU106" s="346" t="s">
        <v>11</v>
      </c>
      <c r="EV106" s="378">
        <v>0.59847660500544064</v>
      </c>
      <c r="FA106" s="346" t="s">
        <v>35</v>
      </c>
      <c r="FB106" s="383">
        <v>94.263862332695979</v>
      </c>
      <c r="FD106" s="355" t="s">
        <v>375</v>
      </c>
      <c r="FE106" s="383">
        <v>100</v>
      </c>
      <c r="FG106" s="346" t="s">
        <v>283</v>
      </c>
      <c r="FH106" s="381">
        <v>93.2</v>
      </c>
      <c r="FK106" s="346" t="s">
        <v>159</v>
      </c>
      <c r="FL106" s="410">
        <v>94.7</v>
      </c>
      <c r="FN106" s="355" t="s">
        <v>375</v>
      </c>
      <c r="FO106" s="410">
        <v>100</v>
      </c>
      <c r="FQ106" s="355" t="s">
        <v>214</v>
      </c>
      <c r="FR106" s="421">
        <v>0</v>
      </c>
      <c r="FT106" s="361" t="s">
        <v>220</v>
      </c>
      <c r="FU106" s="367">
        <v>0</v>
      </c>
      <c r="FW106" s="346" t="s">
        <v>123</v>
      </c>
      <c r="FX106" s="410">
        <v>93.2</v>
      </c>
      <c r="FZ106" s="346" t="s">
        <v>251</v>
      </c>
      <c r="GA106" s="437">
        <v>0.6</v>
      </c>
      <c r="GD106" s="462" t="s">
        <v>315</v>
      </c>
      <c r="GE106" s="448">
        <v>94.4</v>
      </c>
      <c r="GG106" s="462" t="s">
        <v>74</v>
      </c>
      <c r="GH106" s="480" t="s">
        <v>371</v>
      </c>
      <c r="GJ106" s="346" t="s">
        <v>248</v>
      </c>
      <c r="GK106" s="421">
        <v>0</v>
      </c>
      <c r="GM106" s="346" t="s">
        <v>50</v>
      </c>
      <c r="GN106" s="484">
        <v>0</v>
      </c>
      <c r="GP106" s="462" t="s">
        <v>274</v>
      </c>
      <c r="GQ106" s="503">
        <v>93.4</v>
      </c>
      <c r="GS106" s="346" t="s">
        <v>15</v>
      </c>
      <c r="GT106" s="508">
        <v>1.4359914451573479</v>
      </c>
      <c r="GV106" s="462" t="s">
        <v>303</v>
      </c>
      <c r="GW106" s="479">
        <v>94.8</v>
      </c>
      <c r="GY106" s="462" t="s">
        <v>635</v>
      </c>
      <c r="GZ106" s="529" t="s">
        <v>371</v>
      </c>
      <c r="HB106" s="535" t="s">
        <v>118</v>
      </c>
      <c r="HC106" s="383">
        <v>93.8</v>
      </c>
      <c r="HG106" s="462" t="s">
        <v>34</v>
      </c>
      <c r="HH106" s="383">
        <v>95</v>
      </c>
      <c r="HJ106" s="462" t="s">
        <v>74</v>
      </c>
      <c r="HK106" s="383" t="s">
        <v>371</v>
      </c>
      <c r="HM106" s="346" t="s">
        <v>257</v>
      </c>
      <c r="HN106" s="421">
        <v>0</v>
      </c>
      <c r="HP106" s="346" t="s">
        <v>17</v>
      </c>
      <c r="HQ106" s="421">
        <v>0</v>
      </c>
      <c r="HS106" s="535" t="s">
        <v>28</v>
      </c>
      <c r="HT106" s="383">
        <v>93.7</v>
      </c>
      <c r="HV106" s="346" t="s">
        <v>20</v>
      </c>
      <c r="HW106" s="508">
        <v>0.6</v>
      </c>
      <c r="HY106" s="346" t="s">
        <v>252</v>
      </c>
      <c r="HZ106" s="421">
        <v>0</v>
      </c>
      <c r="IB106" s="566" t="s">
        <v>352</v>
      </c>
      <c r="IC106" s="421">
        <v>0</v>
      </c>
      <c r="IE106" s="346" t="s">
        <v>287</v>
      </c>
      <c r="IF106" s="508">
        <v>0.6</v>
      </c>
      <c r="IH106" s="576" t="s">
        <v>293</v>
      </c>
      <c r="II106" s="610">
        <v>94.4</v>
      </c>
      <c r="IK106" s="576" t="s">
        <v>9</v>
      </c>
      <c r="IL106" s="596" t="s">
        <v>371</v>
      </c>
      <c r="IN106" s="621" t="s">
        <v>664</v>
      </c>
      <c r="IO106" s="635">
        <v>0</v>
      </c>
      <c r="IQ106" s="621" t="s">
        <v>244</v>
      </c>
      <c r="IR106" s="635">
        <v>0</v>
      </c>
      <c r="IT106" s="621" t="s">
        <v>9</v>
      </c>
      <c r="IU106" s="652">
        <v>92.9</v>
      </c>
      <c r="IW106" s="621" t="s">
        <v>235</v>
      </c>
      <c r="IX106" s="635">
        <v>0.5</v>
      </c>
      <c r="IZ106" s="576" t="s">
        <v>74</v>
      </c>
      <c r="JA106" s="610">
        <v>94.9</v>
      </c>
      <c r="JC106" s="664" t="s">
        <v>309</v>
      </c>
      <c r="JD106" s="596" t="s">
        <v>371</v>
      </c>
      <c r="JF106" s="621" t="s">
        <v>84</v>
      </c>
      <c r="JG106" s="596">
        <v>0</v>
      </c>
      <c r="JI106" s="621" t="s">
        <v>349</v>
      </c>
      <c r="JJ106" s="596">
        <v>0</v>
      </c>
      <c r="JL106" s="621" t="s">
        <v>310</v>
      </c>
      <c r="JM106" s="596">
        <v>92.1</v>
      </c>
      <c r="JO106" s="621" t="s">
        <v>380</v>
      </c>
      <c r="JP106" s="596">
        <v>0.5</v>
      </c>
      <c r="JR106" s="576" t="s">
        <v>205</v>
      </c>
      <c r="JS106" s="610">
        <v>94.7</v>
      </c>
      <c r="JU106" s="664" t="s">
        <v>309</v>
      </c>
      <c r="JV106" s="610" t="s">
        <v>371</v>
      </c>
      <c r="JX106" s="621" t="s">
        <v>196</v>
      </c>
      <c r="JY106" s="596">
        <v>0</v>
      </c>
      <c r="KA106" s="621" t="s">
        <v>74</v>
      </c>
      <c r="KB106" s="596" t="s">
        <v>371</v>
      </c>
      <c r="KD106" s="621" t="s">
        <v>235</v>
      </c>
      <c r="KE106" s="596">
        <v>91.9</v>
      </c>
      <c r="KG106" s="621" t="s">
        <v>119</v>
      </c>
      <c r="KH106" s="596">
        <v>0.5</v>
      </c>
      <c r="KJ106" s="576" t="s">
        <v>9</v>
      </c>
      <c r="KK106" s="610">
        <v>95.1</v>
      </c>
      <c r="KM106" s="664" t="s">
        <v>667</v>
      </c>
      <c r="KN106" s="610" t="s">
        <v>371</v>
      </c>
      <c r="KP106" s="621" t="s">
        <v>67</v>
      </c>
      <c r="KQ106" s="596">
        <v>0</v>
      </c>
      <c r="KS106" s="621" t="s">
        <v>667</v>
      </c>
      <c r="KT106" s="596" t="s">
        <v>371</v>
      </c>
      <c r="KV106" s="621" t="s">
        <v>340</v>
      </c>
      <c r="KW106" s="596">
        <v>92.9</v>
      </c>
      <c r="KY106" s="621" t="s">
        <v>377</v>
      </c>
      <c r="KZ106" s="596">
        <v>0.5</v>
      </c>
      <c r="LB106" s="576" t="s">
        <v>85</v>
      </c>
      <c r="LC106" s="610">
        <v>95.7</v>
      </c>
      <c r="LE106" s="664" t="s">
        <v>337</v>
      </c>
      <c r="LF106" s="610" t="s">
        <v>371</v>
      </c>
      <c r="LH106" s="621" t="s">
        <v>28</v>
      </c>
      <c r="LI106" s="596">
        <v>93.3</v>
      </c>
    </row>
    <row r="107" spans="1:321" ht="73.8" x14ac:dyDescent="0.3">
      <c r="A107" s="8" t="s">
        <v>99</v>
      </c>
      <c r="B107" s="15">
        <v>86.486486486486484</v>
      </c>
      <c r="D107" s="21" t="s">
        <v>346</v>
      </c>
      <c r="E107" s="15">
        <v>96.202531645569621</v>
      </c>
      <c r="G107" s="29" t="s">
        <v>216</v>
      </c>
      <c r="H107" s="32">
        <v>0.83333333333333337</v>
      </c>
      <c r="J107" s="38" t="s">
        <v>293</v>
      </c>
      <c r="K107" s="42">
        <v>0</v>
      </c>
      <c r="M107" s="11" t="s">
        <v>382</v>
      </c>
      <c r="N107" s="15">
        <v>85.556844547563799</v>
      </c>
      <c r="P107" s="29" t="s">
        <v>263</v>
      </c>
      <c r="Q107" s="79">
        <v>0.7337526205450734</v>
      </c>
      <c r="S107" s="8" t="s">
        <v>99</v>
      </c>
      <c r="T107" s="15">
        <v>88.235294117647058</v>
      </c>
      <c r="U107" s="101"/>
      <c r="V107" s="21" t="s">
        <v>345</v>
      </c>
      <c r="W107" s="15">
        <v>98.666666666666671</v>
      </c>
      <c r="Y107" s="11" t="s">
        <v>247</v>
      </c>
      <c r="Z107" s="15">
        <v>86.2</v>
      </c>
      <c r="AC107" s="109" t="s">
        <v>115</v>
      </c>
      <c r="AD107" s="123">
        <v>89.1</v>
      </c>
      <c r="AF107" s="149" t="s">
        <v>380</v>
      </c>
      <c r="AG107" s="137">
        <v>89.2</v>
      </c>
      <c r="AI107" s="109" t="s">
        <v>136</v>
      </c>
      <c r="AJ107" s="137">
        <v>100</v>
      </c>
      <c r="AL107" s="109" t="s">
        <v>90</v>
      </c>
      <c r="AM107" s="146">
        <v>100</v>
      </c>
      <c r="AO107" s="109" t="s">
        <v>110</v>
      </c>
      <c r="AP107" s="146">
        <v>87</v>
      </c>
      <c r="AS107" s="149" t="s">
        <v>105</v>
      </c>
      <c r="AT107" s="137">
        <v>87.6</v>
      </c>
      <c r="AX107" s="149" t="s">
        <v>185</v>
      </c>
      <c r="AY107" s="191">
        <v>89.9</v>
      </c>
      <c r="BA107" s="149" t="s">
        <v>57</v>
      </c>
      <c r="BB107" s="209">
        <v>100</v>
      </c>
      <c r="BD107" s="149" t="s">
        <v>90</v>
      </c>
      <c r="BE107" s="191">
        <v>88.4</v>
      </c>
      <c r="BG107" s="149" t="s">
        <v>221</v>
      </c>
      <c r="BH107" s="209">
        <v>89</v>
      </c>
      <c r="BJ107" s="149" t="s">
        <v>103</v>
      </c>
      <c r="BK107" s="233">
        <v>91</v>
      </c>
      <c r="BM107" s="149" t="s">
        <v>106</v>
      </c>
      <c r="BN107" s="233">
        <v>100</v>
      </c>
      <c r="BP107" s="149" t="s">
        <v>140</v>
      </c>
      <c r="BQ107" s="233">
        <v>91.7</v>
      </c>
      <c r="BS107" s="149" t="s">
        <v>11</v>
      </c>
      <c r="BT107" s="233">
        <v>100</v>
      </c>
      <c r="BV107" s="29" t="s">
        <v>144</v>
      </c>
      <c r="BW107" s="263">
        <v>0.74074074074074081</v>
      </c>
      <c r="BY107" s="29" t="s">
        <v>111</v>
      </c>
      <c r="BZ107" s="263">
        <v>0</v>
      </c>
      <c r="CB107" s="149" t="s">
        <v>74</v>
      </c>
      <c r="CC107" s="209">
        <v>90.2</v>
      </c>
      <c r="CE107" s="29" t="s">
        <v>165</v>
      </c>
      <c r="CF107" s="281">
        <v>0.61705989110707804</v>
      </c>
      <c r="CI107" s="109" t="s">
        <v>38</v>
      </c>
      <c r="CJ107" s="295">
        <v>92.9</v>
      </c>
      <c r="CL107" s="109" t="s">
        <v>107</v>
      </c>
      <c r="CM107" s="303">
        <v>100</v>
      </c>
      <c r="CO107" s="109" t="s">
        <v>178</v>
      </c>
      <c r="CP107" s="191">
        <v>91.7</v>
      </c>
      <c r="CS107" s="149" t="s">
        <v>177</v>
      </c>
      <c r="CT107" s="331">
        <v>93.3</v>
      </c>
      <c r="CW107" s="109" t="s">
        <v>263</v>
      </c>
      <c r="CX107" s="331">
        <v>100</v>
      </c>
      <c r="DB107" s="253" t="s">
        <v>207</v>
      </c>
      <c r="DC107" s="263">
        <v>0.54644808743169404</v>
      </c>
      <c r="DI107" s="253" t="s">
        <v>285</v>
      </c>
      <c r="DJ107" s="263">
        <v>0</v>
      </c>
      <c r="DP107" s="149" t="s">
        <v>230</v>
      </c>
      <c r="DQ107" s="331">
        <v>92.4</v>
      </c>
      <c r="DV107" s="253" t="s">
        <v>114</v>
      </c>
      <c r="DW107" s="281">
        <v>0.60168471720818295</v>
      </c>
      <c r="EA107" s="346" t="s">
        <v>12</v>
      </c>
      <c r="EB107" s="353">
        <v>94</v>
      </c>
      <c r="EE107" s="355" t="s">
        <v>55</v>
      </c>
      <c r="EF107" s="358">
        <v>100</v>
      </c>
      <c r="EI107" s="346" t="s">
        <v>50</v>
      </c>
      <c r="EJ107" s="362">
        <v>0</v>
      </c>
      <c r="EM107" s="250" t="s">
        <v>21</v>
      </c>
      <c r="EN107" s="362">
        <v>0</v>
      </c>
      <c r="EQ107" s="346" t="s">
        <v>321</v>
      </c>
      <c r="ER107" s="303">
        <v>92.7</v>
      </c>
      <c r="EU107" s="346" t="s">
        <v>185</v>
      </c>
      <c r="EV107" s="378">
        <v>0.59960026648900733</v>
      </c>
      <c r="FA107" s="346" t="s">
        <v>23</v>
      </c>
      <c r="FB107" s="383">
        <v>94.339622641509436</v>
      </c>
      <c r="FD107" s="355" t="s">
        <v>41</v>
      </c>
      <c r="FE107" s="383">
        <v>100</v>
      </c>
      <c r="FG107" s="346" t="s">
        <v>196</v>
      </c>
      <c r="FH107" s="381">
        <v>93.1</v>
      </c>
      <c r="FK107" s="346" t="s">
        <v>54</v>
      </c>
      <c r="FL107" s="410">
        <v>94.7</v>
      </c>
      <c r="FN107" s="355" t="s">
        <v>41</v>
      </c>
      <c r="FO107" s="410">
        <v>100</v>
      </c>
      <c r="FQ107" s="355" t="s">
        <v>152</v>
      </c>
      <c r="FR107" s="421">
        <v>0</v>
      </c>
      <c r="FT107" s="361" t="s">
        <v>106</v>
      </c>
      <c r="FU107" s="367">
        <v>0</v>
      </c>
      <c r="FW107" s="346" t="s">
        <v>196</v>
      </c>
      <c r="FX107" s="410">
        <v>93.2</v>
      </c>
      <c r="FZ107" s="346" t="s">
        <v>45</v>
      </c>
      <c r="GA107" s="437">
        <v>0.6</v>
      </c>
      <c r="GD107" s="462" t="s">
        <v>222</v>
      </c>
      <c r="GE107" s="448">
        <v>94.3</v>
      </c>
      <c r="GG107" s="462" t="s">
        <v>337</v>
      </c>
      <c r="GH107" s="480" t="s">
        <v>371</v>
      </c>
      <c r="GJ107" s="346" t="s">
        <v>161</v>
      </c>
      <c r="GK107" s="421">
        <v>0</v>
      </c>
      <c r="GM107" s="346" t="s">
        <v>19</v>
      </c>
      <c r="GN107" s="484">
        <v>0</v>
      </c>
      <c r="GP107" s="462" t="s">
        <v>81</v>
      </c>
      <c r="GQ107" s="503">
        <v>93.3</v>
      </c>
      <c r="GS107" s="346" t="s">
        <v>222</v>
      </c>
      <c r="GT107" s="508">
        <v>1.2109623964308476</v>
      </c>
      <c r="GV107" s="462" t="s">
        <v>21</v>
      </c>
      <c r="GW107" s="479">
        <v>94.8</v>
      </c>
      <c r="GY107" s="462" t="s">
        <v>667</v>
      </c>
      <c r="GZ107" s="529" t="s">
        <v>371</v>
      </c>
      <c r="HB107" s="535" t="s">
        <v>165</v>
      </c>
      <c r="HC107" s="383">
        <v>93.8</v>
      </c>
      <c r="HG107" s="462" t="s">
        <v>662</v>
      </c>
      <c r="HH107" s="383">
        <v>95</v>
      </c>
      <c r="HJ107" s="462" t="s">
        <v>337</v>
      </c>
      <c r="HK107" s="383" t="s">
        <v>371</v>
      </c>
      <c r="HM107" s="346" t="s">
        <v>125</v>
      </c>
      <c r="HN107" s="421">
        <v>0</v>
      </c>
      <c r="HP107" s="346" t="s">
        <v>93</v>
      </c>
      <c r="HQ107" s="421">
        <v>0</v>
      </c>
      <c r="HS107" s="535" t="s">
        <v>48</v>
      </c>
      <c r="HT107" s="383">
        <v>93.6</v>
      </c>
      <c r="HV107" s="346" t="s">
        <v>78</v>
      </c>
      <c r="HW107" s="508">
        <v>0.6</v>
      </c>
      <c r="HY107" s="346" t="s">
        <v>106</v>
      </c>
      <c r="HZ107" s="421">
        <v>0</v>
      </c>
      <c r="IB107" s="566" t="s">
        <v>143</v>
      </c>
      <c r="IC107" s="421">
        <v>0</v>
      </c>
      <c r="IE107" s="346" t="s">
        <v>204</v>
      </c>
      <c r="IF107" s="508">
        <v>0.6</v>
      </c>
      <c r="IH107" s="576" t="s">
        <v>147</v>
      </c>
      <c r="II107" s="610">
        <v>94.4</v>
      </c>
      <c r="IK107" s="576" t="s">
        <v>195</v>
      </c>
      <c r="IL107" s="596" t="s">
        <v>371</v>
      </c>
      <c r="IN107" s="621" t="s">
        <v>42</v>
      </c>
      <c r="IO107" s="635">
        <v>0</v>
      </c>
      <c r="IQ107" s="621" t="s">
        <v>349</v>
      </c>
      <c r="IR107" s="635">
        <v>0</v>
      </c>
      <c r="IT107" s="621" t="s">
        <v>294</v>
      </c>
      <c r="IU107" s="652">
        <v>92.9</v>
      </c>
      <c r="IW107" s="621" t="s">
        <v>18</v>
      </c>
      <c r="IX107" s="635">
        <v>0.5</v>
      </c>
      <c r="IZ107" s="579" t="s">
        <v>577</v>
      </c>
      <c r="JA107" s="611">
        <v>94.7</v>
      </c>
      <c r="JC107" s="664" t="s">
        <v>667</v>
      </c>
      <c r="JD107" s="596" t="s">
        <v>371</v>
      </c>
      <c r="JF107" s="621" t="s">
        <v>300</v>
      </c>
      <c r="JG107" s="596">
        <v>0</v>
      </c>
      <c r="JI107" s="621" t="s">
        <v>46</v>
      </c>
      <c r="JJ107" s="596">
        <v>0</v>
      </c>
      <c r="JL107" s="621" t="s">
        <v>67</v>
      </c>
      <c r="JM107" s="596">
        <v>92.1</v>
      </c>
      <c r="JO107" s="621" t="s">
        <v>215</v>
      </c>
      <c r="JP107" s="596">
        <v>0.5</v>
      </c>
      <c r="JR107" s="576" t="s">
        <v>232</v>
      </c>
      <c r="JS107" s="610">
        <v>94.6</v>
      </c>
      <c r="JU107" s="664" t="s">
        <v>667</v>
      </c>
      <c r="JV107" s="610" t="s">
        <v>371</v>
      </c>
      <c r="JX107" s="621" t="s">
        <v>34</v>
      </c>
      <c r="JY107" s="596">
        <v>0</v>
      </c>
      <c r="KA107" s="621" t="s">
        <v>337</v>
      </c>
      <c r="KB107" s="596" t="s">
        <v>371</v>
      </c>
      <c r="KD107" s="621" t="s">
        <v>98</v>
      </c>
      <c r="KE107" s="596">
        <v>91.9</v>
      </c>
      <c r="KG107" s="621" t="s">
        <v>104</v>
      </c>
      <c r="KH107" s="596">
        <v>0.5</v>
      </c>
      <c r="KJ107" s="576" t="s">
        <v>279</v>
      </c>
      <c r="KK107" s="610">
        <v>95.1</v>
      </c>
      <c r="KM107" s="664" t="s">
        <v>120</v>
      </c>
      <c r="KN107" s="610" t="s">
        <v>371</v>
      </c>
      <c r="KP107" s="621" t="s">
        <v>380</v>
      </c>
      <c r="KQ107" s="596">
        <v>0</v>
      </c>
      <c r="KS107" s="621" t="s">
        <v>120</v>
      </c>
      <c r="KT107" s="596" t="s">
        <v>371</v>
      </c>
      <c r="KV107" s="621" t="s">
        <v>186</v>
      </c>
      <c r="KW107" s="596">
        <v>92.8</v>
      </c>
      <c r="KY107" s="621" t="s">
        <v>79</v>
      </c>
      <c r="KZ107" s="596">
        <v>0.5</v>
      </c>
      <c r="LB107" s="576" t="s">
        <v>163</v>
      </c>
      <c r="LC107" s="610">
        <v>95.6</v>
      </c>
      <c r="LE107" s="664" t="s">
        <v>309</v>
      </c>
      <c r="LF107" s="610" t="s">
        <v>371</v>
      </c>
      <c r="LH107" s="621" t="s">
        <v>66</v>
      </c>
      <c r="LI107" s="596">
        <v>93.3</v>
      </c>
    </row>
    <row r="108" spans="1:321" ht="94.8" x14ac:dyDescent="0.3">
      <c r="A108" s="8" t="s">
        <v>100</v>
      </c>
      <c r="B108" s="15">
        <v>86.36363636363636</v>
      </c>
      <c r="D108" s="21" t="s">
        <v>279</v>
      </c>
      <c r="E108" s="15">
        <v>95.238095238095227</v>
      </c>
      <c r="G108" s="29" t="s">
        <v>180</v>
      </c>
      <c r="H108" s="32">
        <v>0.86956521739130432</v>
      </c>
      <c r="J108" s="37" t="s">
        <v>55</v>
      </c>
      <c r="K108" s="42">
        <v>0</v>
      </c>
      <c r="M108" s="11" t="s">
        <v>247</v>
      </c>
      <c r="N108" s="15">
        <v>85.458304617505163</v>
      </c>
      <c r="P108" s="29" t="s">
        <v>8</v>
      </c>
      <c r="Q108" s="79">
        <v>0.73431241655540713</v>
      </c>
      <c r="S108" s="8" t="s">
        <v>123</v>
      </c>
      <c r="T108" s="15">
        <v>88.118811881188122</v>
      </c>
      <c r="U108" s="101"/>
      <c r="V108" s="21" t="s">
        <v>344</v>
      </c>
      <c r="W108" s="15">
        <v>97.674418604651152</v>
      </c>
      <c r="Y108" s="11" t="s">
        <v>248</v>
      </c>
      <c r="Z108" s="15">
        <v>86.2</v>
      </c>
      <c r="AC108" s="109" t="s">
        <v>113</v>
      </c>
      <c r="AD108" s="123">
        <v>88.9</v>
      </c>
      <c r="AF108" s="149" t="s">
        <v>253</v>
      </c>
      <c r="AG108" s="137">
        <v>88.888888888888886</v>
      </c>
      <c r="AI108" s="109" t="s">
        <v>344</v>
      </c>
      <c r="AJ108" s="137">
        <v>97.6</v>
      </c>
      <c r="AL108" s="109" t="s">
        <v>57</v>
      </c>
      <c r="AM108" s="146">
        <v>100</v>
      </c>
      <c r="AO108" s="109" t="s">
        <v>156</v>
      </c>
      <c r="AP108" s="146">
        <v>86.6</v>
      </c>
      <c r="AS108" s="149" t="s">
        <v>76</v>
      </c>
      <c r="AT108" s="137">
        <v>87.6</v>
      </c>
      <c r="AX108" s="149" t="s">
        <v>151</v>
      </c>
      <c r="AY108" s="191">
        <v>89.8</v>
      </c>
      <c r="BA108" s="149" t="s">
        <v>21</v>
      </c>
      <c r="BB108" s="209">
        <v>100</v>
      </c>
      <c r="BD108" s="149" t="s">
        <v>326</v>
      </c>
      <c r="BE108" s="191">
        <v>88.3</v>
      </c>
      <c r="BG108" s="149" t="s">
        <v>112</v>
      </c>
      <c r="BH108" s="209">
        <v>89</v>
      </c>
      <c r="BJ108" s="149" t="s">
        <v>80</v>
      </c>
      <c r="BK108" s="233">
        <v>90.9</v>
      </c>
      <c r="BM108" s="149" t="s">
        <v>172</v>
      </c>
      <c r="BN108" s="233">
        <v>100</v>
      </c>
      <c r="BP108" s="149" t="s">
        <v>111</v>
      </c>
      <c r="BQ108" s="233">
        <v>91.6</v>
      </c>
      <c r="BS108" s="149" t="s">
        <v>49</v>
      </c>
      <c r="BT108" s="233">
        <v>100</v>
      </c>
      <c r="BV108" s="29" t="s">
        <v>110</v>
      </c>
      <c r="BW108" s="263">
        <v>0.76335877862595414</v>
      </c>
      <c r="BY108" s="29" t="s">
        <v>175</v>
      </c>
      <c r="BZ108" s="263">
        <v>0</v>
      </c>
      <c r="CB108" s="149" t="s">
        <v>194</v>
      </c>
      <c r="CC108" s="209">
        <v>90.1</v>
      </c>
      <c r="CE108" s="29" t="s">
        <v>153</v>
      </c>
      <c r="CF108" s="281">
        <v>0.62429057888762762</v>
      </c>
      <c r="CI108" s="109" t="s">
        <v>37</v>
      </c>
      <c r="CJ108" s="295">
        <v>92.9</v>
      </c>
      <c r="CL108" s="109" t="s">
        <v>256</v>
      </c>
      <c r="CM108" s="303">
        <v>100</v>
      </c>
      <c r="CO108" s="109" t="s">
        <v>165</v>
      </c>
      <c r="CP108" s="191">
        <v>91.7</v>
      </c>
      <c r="CS108" s="149" t="s">
        <v>38</v>
      </c>
      <c r="CT108" s="331">
        <v>93.2</v>
      </c>
      <c r="CW108" s="109" t="s">
        <v>39</v>
      </c>
      <c r="CX108" s="331">
        <v>100</v>
      </c>
      <c r="DB108" s="253" t="s">
        <v>268</v>
      </c>
      <c r="DC108" s="263">
        <v>0.6097560975609756</v>
      </c>
      <c r="DI108" s="253" t="s">
        <v>342</v>
      </c>
      <c r="DJ108" s="263">
        <v>0</v>
      </c>
      <c r="DP108" s="149" t="s">
        <v>92</v>
      </c>
      <c r="DQ108" s="331">
        <v>92.4</v>
      </c>
      <c r="DV108" s="253" t="s">
        <v>198</v>
      </c>
      <c r="DW108" s="281">
        <v>0.60483870967741937</v>
      </c>
      <c r="EA108" s="346" t="s">
        <v>194</v>
      </c>
      <c r="EB108" s="353">
        <v>94</v>
      </c>
      <c r="EE108" s="355" t="s">
        <v>103</v>
      </c>
      <c r="EF108" s="358">
        <v>100</v>
      </c>
      <c r="EI108" s="346" t="s">
        <v>107</v>
      </c>
      <c r="EJ108" s="362">
        <v>0</v>
      </c>
      <c r="EM108" s="250" t="s">
        <v>272</v>
      </c>
      <c r="EN108" s="362">
        <v>0</v>
      </c>
      <c r="EQ108" s="346" t="s">
        <v>144</v>
      </c>
      <c r="ER108" s="303">
        <v>92.6</v>
      </c>
      <c r="EU108" s="346" t="s">
        <v>198</v>
      </c>
      <c r="EV108" s="378">
        <v>0.60524546065904505</v>
      </c>
      <c r="FA108" s="346" t="s">
        <v>203</v>
      </c>
      <c r="FB108" s="383">
        <v>94.285714285714278</v>
      </c>
      <c r="FD108" s="355" t="s">
        <v>11</v>
      </c>
      <c r="FE108" s="383">
        <v>100</v>
      </c>
      <c r="FG108" s="346" t="s">
        <v>278</v>
      </c>
      <c r="FH108" s="381">
        <v>93</v>
      </c>
      <c r="FK108" s="346" t="s">
        <v>23</v>
      </c>
      <c r="FL108" s="410">
        <v>94.7</v>
      </c>
      <c r="FN108" s="355" t="s">
        <v>11</v>
      </c>
      <c r="FO108" s="410">
        <v>100</v>
      </c>
      <c r="FQ108" s="355" t="s">
        <v>257</v>
      </c>
      <c r="FR108" s="421">
        <v>0</v>
      </c>
      <c r="FT108" s="361" t="s">
        <v>21</v>
      </c>
      <c r="FU108" s="367">
        <v>0</v>
      </c>
      <c r="FW108" s="346" t="s">
        <v>329</v>
      </c>
      <c r="FX108" s="410">
        <v>93.2</v>
      </c>
      <c r="FZ108" s="346" t="s">
        <v>210</v>
      </c>
      <c r="GA108" s="437">
        <v>0.6</v>
      </c>
      <c r="GD108" s="462" t="s">
        <v>199</v>
      </c>
      <c r="GE108" s="448">
        <v>94.3</v>
      </c>
      <c r="GG108" s="462" t="s">
        <v>309</v>
      </c>
      <c r="GH108" s="480" t="s">
        <v>371</v>
      </c>
      <c r="GJ108" s="346" t="s">
        <v>136</v>
      </c>
      <c r="GK108" s="421">
        <v>0</v>
      </c>
      <c r="GM108" s="346" t="s">
        <v>220</v>
      </c>
      <c r="GN108" s="484">
        <v>0</v>
      </c>
      <c r="GP108" s="462" t="s">
        <v>165</v>
      </c>
      <c r="GQ108" s="503">
        <v>93.2</v>
      </c>
      <c r="GS108" s="346" t="s">
        <v>56</v>
      </c>
      <c r="GT108" s="508">
        <v>0.70298769771528991</v>
      </c>
      <c r="GV108" s="462" t="s">
        <v>225</v>
      </c>
      <c r="GW108" s="479">
        <v>94.7</v>
      </c>
      <c r="GY108" s="462" t="s">
        <v>120</v>
      </c>
      <c r="GZ108" s="529" t="s">
        <v>371</v>
      </c>
      <c r="HB108" s="535" t="s">
        <v>56</v>
      </c>
      <c r="HC108" s="383">
        <v>93.7</v>
      </c>
      <c r="HG108" s="462" t="s">
        <v>115</v>
      </c>
      <c r="HH108" s="383">
        <v>94.8</v>
      </c>
      <c r="HJ108" s="462" t="s">
        <v>309</v>
      </c>
      <c r="HK108" s="383" t="s">
        <v>371</v>
      </c>
      <c r="HM108" s="346" t="s">
        <v>161</v>
      </c>
      <c r="HN108" s="421">
        <v>0</v>
      </c>
      <c r="HP108" s="346" t="s">
        <v>299</v>
      </c>
      <c r="HQ108" s="421">
        <v>0</v>
      </c>
      <c r="HS108" s="535" t="s">
        <v>647</v>
      </c>
      <c r="HT108" s="383">
        <v>93.6</v>
      </c>
      <c r="HV108" s="346" t="s">
        <v>337</v>
      </c>
      <c r="HW108" s="508">
        <v>0.7</v>
      </c>
      <c r="HY108" s="346" t="s">
        <v>124</v>
      </c>
      <c r="HZ108" s="421">
        <v>0</v>
      </c>
      <c r="IB108" s="566" t="s">
        <v>361</v>
      </c>
      <c r="IC108" s="421">
        <v>0</v>
      </c>
      <c r="IE108" s="346" t="s">
        <v>111</v>
      </c>
      <c r="IF108" s="508">
        <v>0.6</v>
      </c>
      <c r="IH108" s="576" t="s">
        <v>311</v>
      </c>
      <c r="II108" s="610">
        <v>94.4</v>
      </c>
      <c r="IK108" s="576" t="s">
        <v>113</v>
      </c>
      <c r="IL108" s="596" t="s">
        <v>371</v>
      </c>
      <c r="IN108" s="621" t="s">
        <v>235</v>
      </c>
      <c r="IO108" s="635">
        <v>0</v>
      </c>
      <c r="IQ108" s="621" t="s">
        <v>355</v>
      </c>
      <c r="IR108" s="635">
        <v>0</v>
      </c>
      <c r="IT108" s="621" t="s">
        <v>200</v>
      </c>
      <c r="IU108" s="652">
        <v>92.9</v>
      </c>
      <c r="IW108" s="621" t="s">
        <v>106</v>
      </c>
      <c r="IX108" s="635">
        <v>0.5</v>
      </c>
      <c r="IZ108" s="576" t="s">
        <v>130</v>
      </c>
      <c r="JA108" s="610">
        <v>94.4</v>
      </c>
      <c r="JC108" s="664" t="s">
        <v>120</v>
      </c>
      <c r="JD108" s="596" t="s">
        <v>371</v>
      </c>
      <c r="JF108" s="621" t="s">
        <v>67</v>
      </c>
      <c r="JG108" s="596">
        <v>0</v>
      </c>
      <c r="JI108" s="621" t="s">
        <v>355</v>
      </c>
      <c r="JJ108" s="596">
        <v>0</v>
      </c>
      <c r="JL108" s="621" t="s">
        <v>96</v>
      </c>
      <c r="JM108" s="596">
        <v>91.9</v>
      </c>
      <c r="JO108" s="621" t="s">
        <v>99</v>
      </c>
      <c r="JP108" s="596">
        <v>0.5</v>
      </c>
      <c r="JR108" s="576" t="s">
        <v>63</v>
      </c>
      <c r="JS108" s="610">
        <v>94.3</v>
      </c>
      <c r="JU108" s="664" t="s">
        <v>120</v>
      </c>
      <c r="JV108" s="610" t="s">
        <v>371</v>
      </c>
      <c r="JX108" s="622" t="s">
        <v>694</v>
      </c>
      <c r="JY108" s="598">
        <v>0</v>
      </c>
      <c r="KA108" s="621" t="s">
        <v>309</v>
      </c>
      <c r="KB108" s="596" t="s">
        <v>371</v>
      </c>
      <c r="KD108" s="621" t="s">
        <v>264</v>
      </c>
      <c r="KE108" s="596">
        <v>91.7</v>
      </c>
      <c r="KG108" s="621" t="s">
        <v>216</v>
      </c>
      <c r="KH108" s="596">
        <v>0.5</v>
      </c>
      <c r="KJ108" s="576" t="s">
        <v>227</v>
      </c>
      <c r="KK108" s="610">
        <v>95</v>
      </c>
      <c r="KM108" s="664" t="s">
        <v>301</v>
      </c>
      <c r="KN108" s="610" t="s">
        <v>371</v>
      </c>
      <c r="KP108" s="621" t="s">
        <v>50</v>
      </c>
      <c r="KQ108" s="596">
        <v>0</v>
      </c>
      <c r="KS108" s="621" t="s">
        <v>301</v>
      </c>
      <c r="KT108" s="596" t="s">
        <v>371</v>
      </c>
      <c r="KV108" s="621" t="s">
        <v>325</v>
      </c>
      <c r="KW108" s="596">
        <v>92.8</v>
      </c>
      <c r="KY108" s="621" t="s">
        <v>163</v>
      </c>
      <c r="KZ108" s="596">
        <v>0.5</v>
      </c>
      <c r="LB108" s="576" t="s">
        <v>374</v>
      </c>
      <c r="LC108" s="610">
        <v>95.6</v>
      </c>
      <c r="LE108" s="664" t="s">
        <v>667</v>
      </c>
      <c r="LF108" s="610" t="s">
        <v>371</v>
      </c>
      <c r="LH108" s="621" t="s">
        <v>235</v>
      </c>
      <c r="LI108" s="596">
        <v>93.2</v>
      </c>
    </row>
    <row r="109" spans="1:321" ht="66" x14ac:dyDescent="0.3">
      <c r="A109" s="8" t="s">
        <v>101</v>
      </c>
      <c r="B109" s="15">
        <v>86.36363636363636</v>
      </c>
      <c r="D109" s="21" t="s">
        <v>347</v>
      </c>
      <c r="E109" s="15">
        <v>94.444444444444443</v>
      </c>
      <c r="G109" s="29" t="s">
        <v>81</v>
      </c>
      <c r="H109" s="32">
        <v>0.92592592592592582</v>
      </c>
      <c r="J109" s="37" t="s">
        <v>365</v>
      </c>
      <c r="K109" s="42">
        <v>0</v>
      </c>
      <c r="M109" s="11" t="s">
        <v>205</v>
      </c>
      <c r="N109" s="15">
        <v>85.294117647058826</v>
      </c>
      <c r="P109" s="29" t="s">
        <v>205</v>
      </c>
      <c r="Q109" s="79">
        <v>0.73937153419593349</v>
      </c>
      <c r="S109" s="8" t="s">
        <v>91</v>
      </c>
      <c r="T109" s="15">
        <v>88.073394495412856</v>
      </c>
      <c r="U109" s="101"/>
      <c r="V109" s="21" t="s">
        <v>346</v>
      </c>
      <c r="W109" s="15">
        <v>97.183098591549296</v>
      </c>
      <c r="Y109" s="11" t="s">
        <v>120</v>
      </c>
      <c r="Z109" s="15">
        <v>85.9</v>
      </c>
      <c r="AC109" s="109" t="s">
        <v>128</v>
      </c>
      <c r="AD109" s="123">
        <v>88.8</v>
      </c>
      <c r="AF109" s="149" t="s">
        <v>51</v>
      </c>
      <c r="AG109" s="137">
        <v>88.8</v>
      </c>
      <c r="AI109" s="109" t="s">
        <v>345</v>
      </c>
      <c r="AJ109" s="137">
        <v>97.3</v>
      </c>
      <c r="AL109" s="109" t="s">
        <v>21</v>
      </c>
      <c r="AM109" s="146">
        <v>100</v>
      </c>
      <c r="AO109" s="109" t="s">
        <v>143</v>
      </c>
      <c r="AP109" s="146">
        <v>86.5</v>
      </c>
      <c r="AS109" s="149" t="s">
        <v>142</v>
      </c>
      <c r="AT109" s="137">
        <v>87.5</v>
      </c>
      <c r="AX109" s="149" t="s">
        <v>117</v>
      </c>
      <c r="AY109" s="191">
        <v>89.8</v>
      </c>
      <c r="BA109" s="149" t="s">
        <v>197</v>
      </c>
      <c r="BB109" s="209">
        <v>100</v>
      </c>
      <c r="BD109" s="149" t="s">
        <v>103</v>
      </c>
      <c r="BE109" s="191">
        <v>88.3</v>
      </c>
      <c r="BG109" s="149" t="s">
        <v>218</v>
      </c>
      <c r="BH109" s="209">
        <v>88.9</v>
      </c>
      <c r="BJ109" s="149" t="s">
        <v>253</v>
      </c>
      <c r="BK109" s="233">
        <v>90.8</v>
      </c>
      <c r="BM109" s="149" t="s">
        <v>90</v>
      </c>
      <c r="BN109" s="233">
        <v>100</v>
      </c>
      <c r="BP109" s="149" t="s">
        <v>272</v>
      </c>
      <c r="BQ109" s="233">
        <v>91.5</v>
      </c>
      <c r="BS109" s="149" t="s">
        <v>50</v>
      </c>
      <c r="BT109" s="233">
        <v>100</v>
      </c>
      <c r="BV109" s="29" t="s">
        <v>39</v>
      </c>
      <c r="BW109" s="263">
        <v>0.77519379844961245</v>
      </c>
      <c r="BY109" s="29" t="s">
        <v>33</v>
      </c>
      <c r="BZ109" s="263">
        <v>0</v>
      </c>
      <c r="CB109" s="149" t="s">
        <v>261</v>
      </c>
      <c r="CC109" s="209">
        <v>90.1</v>
      </c>
      <c r="CE109" s="29" t="s">
        <v>113</v>
      </c>
      <c r="CF109" s="281">
        <v>0.6256517205422315</v>
      </c>
      <c r="CI109" s="109" t="s">
        <v>238</v>
      </c>
      <c r="CJ109" s="295">
        <v>92.9</v>
      </c>
      <c r="CL109" s="109" t="s">
        <v>307</v>
      </c>
      <c r="CM109" s="303">
        <v>100</v>
      </c>
      <c r="CO109" s="109" t="s">
        <v>160</v>
      </c>
      <c r="CP109" s="191">
        <v>91.7</v>
      </c>
      <c r="CS109" s="149" t="s">
        <v>48</v>
      </c>
      <c r="CT109" s="331">
        <v>93.2</v>
      </c>
      <c r="CW109" s="109" t="s">
        <v>375</v>
      </c>
      <c r="CX109" s="331">
        <v>100</v>
      </c>
      <c r="DB109" s="253" t="s">
        <v>187</v>
      </c>
      <c r="DC109" s="263">
        <v>0.6097560975609756</v>
      </c>
      <c r="DI109" s="253" t="s">
        <v>282</v>
      </c>
      <c r="DJ109" s="263">
        <v>0</v>
      </c>
      <c r="DP109" s="149" t="s">
        <v>329</v>
      </c>
      <c r="DQ109" s="331">
        <v>92.4</v>
      </c>
      <c r="DV109" s="253" t="s">
        <v>80</v>
      </c>
      <c r="DW109" s="281">
        <v>0.61349693251533743</v>
      </c>
      <c r="EA109" s="346" t="s">
        <v>30</v>
      </c>
      <c r="EB109" s="353">
        <v>94</v>
      </c>
      <c r="EE109" s="355" t="s">
        <v>185</v>
      </c>
      <c r="EF109" s="358">
        <v>100</v>
      </c>
      <c r="EI109" s="346" t="s">
        <v>33</v>
      </c>
      <c r="EJ109" s="362">
        <v>0.516795865633075</v>
      </c>
      <c r="EM109" s="250" t="s">
        <v>50</v>
      </c>
      <c r="EN109" s="362">
        <v>0</v>
      </c>
      <c r="EQ109" s="346" t="s">
        <v>92</v>
      </c>
      <c r="ER109" s="303">
        <v>92.6</v>
      </c>
      <c r="EU109" s="346" t="s">
        <v>204</v>
      </c>
      <c r="EV109" s="378">
        <v>0.61099796334012213</v>
      </c>
      <c r="FA109" s="346" t="s">
        <v>90</v>
      </c>
      <c r="FB109" s="383">
        <v>94.285714285714278</v>
      </c>
      <c r="FD109" s="355" t="s">
        <v>49</v>
      </c>
      <c r="FE109" s="383">
        <v>100</v>
      </c>
      <c r="FG109" s="346" t="s">
        <v>329</v>
      </c>
      <c r="FH109" s="381">
        <v>92.9</v>
      </c>
      <c r="FK109" s="346" t="s">
        <v>376</v>
      </c>
      <c r="FL109" s="410">
        <v>94.6</v>
      </c>
      <c r="FN109" s="355" t="s">
        <v>49</v>
      </c>
      <c r="FO109" s="410">
        <v>100</v>
      </c>
      <c r="FQ109" s="355" t="s">
        <v>125</v>
      </c>
      <c r="FR109" s="421">
        <v>0</v>
      </c>
      <c r="FT109" s="361" t="s">
        <v>272</v>
      </c>
      <c r="FU109" s="367">
        <v>0</v>
      </c>
      <c r="FW109" s="346" t="s">
        <v>281</v>
      </c>
      <c r="FX109" s="410">
        <v>93.1</v>
      </c>
      <c r="FZ109" s="346" t="s">
        <v>116</v>
      </c>
      <c r="GA109" s="437">
        <v>0.6</v>
      </c>
      <c r="GD109" s="462" t="s">
        <v>182</v>
      </c>
      <c r="GE109" s="448">
        <v>94.3</v>
      </c>
      <c r="GG109" s="462" t="s">
        <v>94</v>
      </c>
      <c r="GH109" s="480" t="s">
        <v>371</v>
      </c>
      <c r="GJ109" s="346" t="s">
        <v>279</v>
      </c>
      <c r="GK109" s="421">
        <v>0.3</v>
      </c>
      <c r="GM109" s="346" t="s">
        <v>106</v>
      </c>
      <c r="GN109" s="484">
        <v>0</v>
      </c>
      <c r="GP109" s="462" t="s">
        <v>196</v>
      </c>
      <c r="GQ109" s="503">
        <v>93.2</v>
      </c>
      <c r="GS109" s="346" t="s">
        <v>289</v>
      </c>
      <c r="GT109" s="508">
        <v>0.86880973066898359</v>
      </c>
      <c r="GV109" s="462" t="s">
        <v>234</v>
      </c>
      <c r="GW109" s="479">
        <v>94.6</v>
      </c>
      <c r="GY109" s="462" t="s">
        <v>301</v>
      </c>
      <c r="GZ109" s="529" t="s">
        <v>371</v>
      </c>
      <c r="HB109" s="535" t="s">
        <v>204</v>
      </c>
      <c r="HC109" s="383">
        <v>93.7</v>
      </c>
      <c r="HG109" s="462" t="s">
        <v>91</v>
      </c>
      <c r="HH109" s="383">
        <v>94.7</v>
      </c>
      <c r="HJ109" s="462" t="s">
        <v>120</v>
      </c>
      <c r="HK109" s="383" t="s">
        <v>371</v>
      </c>
      <c r="HM109" s="346" t="s">
        <v>136</v>
      </c>
      <c r="HN109" s="421">
        <v>0</v>
      </c>
      <c r="HP109" s="346" t="s">
        <v>341</v>
      </c>
      <c r="HQ109" s="421">
        <v>0</v>
      </c>
      <c r="HS109" s="535" t="s">
        <v>98</v>
      </c>
      <c r="HT109" s="383">
        <v>93.6</v>
      </c>
      <c r="HV109" s="346" t="s">
        <v>80</v>
      </c>
      <c r="HW109" s="508">
        <v>0.7</v>
      </c>
      <c r="HY109" s="346" t="s">
        <v>160</v>
      </c>
      <c r="HZ109" s="421">
        <v>0</v>
      </c>
      <c r="IB109" s="566" t="s">
        <v>17</v>
      </c>
      <c r="IC109" s="421">
        <v>0</v>
      </c>
      <c r="IE109" s="346" t="s">
        <v>153</v>
      </c>
      <c r="IF109" s="508">
        <v>0.6</v>
      </c>
      <c r="IH109" s="576" t="s">
        <v>153</v>
      </c>
      <c r="II109" s="610">
        <v>94.3</v>
      </c>
      <c r="IK109" s="576" t="s">
        <v>54</v>
      </c>
      <c r="IL109" s="596" t="s">
        <v>371</v>
      </c>
      <c r="IN109" s="621" t="s">
        <v>51</v>
      </c>
      <c r="IO109" s="635">
        <v>0</v>
      </c>
      <c r="IQ109" s="621" t="s">
        <v>348</v>
      </c>
      <c r="IR109" s="635">
        <v>0</v>
      </c>
      <c r="IT109" s="621" t="s">
        <v>32</v>
      </c>
      <c r="IU109" s="652">
        <v>92.9</v>
      </c>
      <c r="IW109" s="621" t="s">
        <v>316</v>
      </c>
      <c r="IX109" s="635">
        <v>0.5</v>
      </c>
      <c r="IZ109" s="576" t="s">
        <v>338</v>
      </c>
      <c r="JA109" s="610">
        <v>94.2</v>
      </c>
      <c r="JC109" s="664" t="s">
        <v>301</v>
      </c>
      <c r="JD109" s="596" t="s">
        <v>371</v>
      </c>
      <c r="JF109" s="621" t="s">
        <v>380</v>
      </c>
      <c r="JG109" s="596">
        <v>0</v>
      </c>
      <c r="JI109" s="621" t="s">
        <v>348</v>
      </c>
      <c r="JJ109" s="596">
        <v>0</v>
      </c>
      <c r="JL109" s="621" t="s">
        <v>218</v>
      </c>
      <c r="JM109" s="596">
        <v>91.9</v>
      </c>
      <c r="JO109" s="621" t="s">
        <v>168</v>
      </c>
      <c r="JP109" s="596">
        <v>0.5</v>
      </c>
      <c r="JR109" s="576" t="s">
        <v>234</v>
      </c>
      <c r="JS109" s="610">
        <v>94.2</v>
      </c>
      <c r="JU109" s="664" t="s">
        <v>301</v>
      </c>
      <c r="JV109" s="610" t="s">
        <v>371</v>
      </c>
      <c r="JX109" s="621" t="s">
        <v>375</v>
      </c>
      <c r="JY109" s="596">
        <v>0</v>
      </c>
      <c r="KA109" s="621" t="s">
        <v>667</v>
      </c>
      <c r="KB109" s="596" t="s">
        <v>371</v>
      </c>
      <c r="KD109" s="621" t="s">
        <v>109</v>
      </c>
      <c r="KE109" s="596">
        <v>91.7</v>
      </c>
      <c r="KG109" s="621" t="s">
        <v>217</v>
      </c>
      <c r="KH109" s="596">
        <v>0.5</v>
      </c>
      <c r="KJ109" s="576" t="s">
        <v>8</v>
      </c>
      <c r="KK109" s="610">
        <v>94.9</v>
      </c>
      <c r="KM109" s="664" t="s">
        <v>264</v>
      </c>
      <c r="KN109" s="610" t="s">
        <v>371</v>
      </c>
      <c r="KP109" s="621" t="s">
        <v>144</v>
      </c>
      <c r="KQ109" s="596">
        <v>0</v>
      </c>
      <c r="KS109" s="621" t="s">
        <v>264</v>
      </c>
      <c r="KT109" s="596" t="s">
        <v>371</v>
      </c>
      <c r="KV109" s="621" t="s">
        <v>53</v>
      </c>
      <c r="KW109" s="596">
        <v>92.7</v>
      </c>
      <c r="KY109" s="621" t="s">
        <v>61</v>
      </c>
      <c r="KZ109" s="596">
        <v>0.5</v>
      </c>
      <c r="LB109" s="576" t="s">
        <v>229</v>
      </c>
      <c r="LC109" s="610">
        <v>95.5</v>
      </c>
      <c r="LE109" s="664" t="s">
        <v>120</v>
      </c>
      <c r="LF109" s="610" t="s">
        <v>371</v>
      </c>
      <c r="LH109" s="621" t="s">
        <v>268</v>
      </c>
      <c r="LI109" s="596">
        <v>93.1</v>
      </c>
    </row>
    <row r="110" spans="1:321" ht="39.6" x14ac:dyDescent="0.3">
      <c r="A110" s="8" t="s">
        <v>102</v>
      </c>
      <c r="B110" s="15">
        <v>86.111111111111114</v>
      </c>
      <c r="D110" s="21" t="s">
        <v>348</v>
      </c>
      <c r="E110" s="15">
        <v>92.045454545454547</v>
      </c>
      <c r="G110" s="29" t="s">
        <v>282</v>
      </c>
      <c r="H110" s="32">
        <v>0.93457943925233633</v>
      </c>
      <c r="J110" s="37" t="s">
        <v>82</v>
      </c>
      <c r="K110" s="42">
        <v>0</v>
      </c>
      <c r="M110" s="11" t="s">
        <v>208</v>
      </c>
      <c r="N110" s="15">
        <v>85.063630274614866</v>
      </c>
      <c r="P110" s="29" t="s">
        <v>238</v>
      </c>
      <c r="Q110" s="79">
        <v>0.74468085106382986</v>
      </c>
      <c r="S110" s="8" t="s">
        <v>116</v>
      </c>
      <c r="T110" s="15">
        <v>88.010204081632651</v>
      </c>
      <c r="U110" s="101"/>
      <c r="V110" s="21" t="s">
        <v>342</v>
      </c>
      <c r="W110" s="15">
        <v>97.101449275362313</v>
      </c>
      <c r="Y110" s="11" t="s">
        <v>30</v>
      </c>
      <c r="Z110" s="15">
        <v>85.9</v>
      </c>
      <c r="AC110" s="109" t="s">
        <v>96</v>
      </c>
      <c r="AD110" s="123">
        <v>88.8</v>
      </c>
      <c r="AF110" s="149" t="s">
        <v>143</v>
      </c>
      <c r="AG110" s="137">
        <v>88.6</v>
      </c>
      <c r="AI110" s="109" t="s">
        <v>342</v>
      </c>
      <c r="AJ110" s="137">
        <v>97.2</v>
      </c>
      <c r="AL110" s="109" t="s">
        <v>197</v>
      </c>
      <c r="AM110" s="146">
        <v>100</v>
      </c>
      <c r="AO110" s="109" t="s">
        <v>77</v>
      </c>
      <c r="AP110" s="146">
        <v>86.5</v>
      </c>
      <c r="AS110" s="149" t="s">
        <v>103</v>
      </c>
      <c r="AT110" s="137">
        <v>87.5</v>
      </c>
      <c r="AX110" s="149" t="s">
        <v>176</v>
      </c>
      <c r="AY110" s="191">
        <v>89.6</v>
      </c>
      <c r="BA110" s="149" t="s">
        <v>177</v>
      </c>
      <c r="BB110" s="209">
        <v>100</v>
      </c>
      <c r="BD110" s="149" t="s">
        <v>142</v>
      </c>
      <c r="BE110" s="191">
        <v>88.2</v>
      </c>
      <c r="BG110" s="149" t="s">
        <v>13</v>
      </c>
      <c r="BH110" s="209">
        <v>88.9</v>
      </c>
      <c r="BJ110" s="149" t="s">
        <v>48</v>
      </c>
      <c r="BK110" s="233">
        <v>90.7</v>
      </c>
      <c r="BM110" s="149" t="s">
        <v>57</v>
      </c>
      <c r="BN110" s="233">
        <v>100</v>
      </c>
      <c r="BP110" s="149" t="s">
        <v>54</v>
      </c>
      <c r="BQ110" s="233">
        <v>91.5</v>
      </c>
      <c r="BS110" s="149" t="s">
        <v>107</v>
      </c>
      <c r="BT110" s="233">
        <v>100</v>
      </c>
      <c r="BV110" s="29" t="s">
        <v>141</v>
      </c>
      <c r="BW110" s="263">
        <v>0.78125</v>
      </c>
      <c r="BY110" s="29" t="s">
        <v>194</v>
      </c>
      <c r="BZ110" s="263">
        <v>0</v>
      </c>
      <c r="CB110" s="149" t="s">
        <v>25</v>
      </c>
      <c r="CC110" s="209">
        <v>90.1</v>
      </c>
      <c r="CE110" s="29" t="s">
        <v>181</v>
      </c>
      <c r="CF110" s="281">
        <v>0.62893081761006298</v>
      </c>
      <c r="CI110" s="109" t="s">
        <v>272</v>
      </c>
      <c r="CJ110" s="295">
        <v>92.9</v>
      </c>
      <c r="CL110" s="109" t="s">
        <v>19</v>
      </c>
      <c r="CM110" s="303">
        <v>100</v>
      </c>
      <c r="CO110" s="109" t="s">
        <v>277</v>
      </c>
      <c r="CP110" s="191">
        <v>91.6</v>
      </c>
      <c r="CS110" s="149" t="s">
        <v>53</v>
      </c>
      <c r="CT110" s="331">
        <v>93.1</v>
      </c>
      <c r="CW110" s="109" t="s">
        <v>11</v>
      </c>
      <c r="CX110" s="331">
        <v>100</v>
      </c>
      <c r="DB110" s="253" t="s">
        <v>96</v>
      </c>
      <c r="DC110" s="263">
        <v>0.61728395061728392</v>
      </c>
      <c r="DI110" s="253" t="s">
        <v>111</v>
      </c>
      <c r="DJ110" s="263">
        <v>0</v>
      </c>
      <c r="DP110" s="149" t="s">
        <v>93</v>
      </c>
      <c r="DQ110" s="331">
        <v>92.3</v>
      </c>
      <c r="DV110" s="253" t="s">
        <v>159</v>
      </c>
      <c r="DW110" s="281">
        <v>0.61919504643962853</v>
      </c>
      <c r="EA110" s="346" t="s">
        <v>203</v>
      </c>
      <c r="EB110" s="353">
        <v>93.9</v>
      </c>
      <c r="EE110" s="355" t="s">
        <v>263</v>
      </c>
      <c r="EF110" s="358">
        <v>100</v>
      </c>
      <c r="EI110" s="346" t="s">
        <v>74</v>
      </c>
      <c r="EJ110" s="362">
        <v>0.50505050505050508</v>
      </c>
      <c r="EM110" s="250" t="s">
        <v>200</v>
      </c>
      <c r="EN110" s="362">
        <v>0</v>
      </c>
      <c r="EQ110" s="346" t="s">
        <v>283</v>
      </c>
      <c r="ER110" s="303">
        <v>92.6</v>
      </c>
      <c r="EU110" s="346" t="s">
        <v>202</v>
      </c>
      <c r="EV110" s="378">
        <v>0.61491160645657184</v>
      </c>
      <c r="FA110" s="346" t="s">
        <v>91</v>
      </c>
      <c r="FB110" s="383">
        <v>94.308943089430898</v>
      </c>
      <c r="FD110" s="355" t="s">
        <v>50</v>
      </c>
      <c r="FE110" s="383">
        <v>100</v>
      </c>
      <c r="FG110" s="346" t="s">
        <v>126</v>
      </c>
      <c r="FH110" s="381">
        <v>92.9</v>
      </c>
      <c r="FK110" s="346" t="s">
        <v>92</v>
      </c>
      <c r="FL110" s="410">
        <v>94.4</v>
      </c>
      <c r="FN110" s="355" t="s">
        <v>50</v>
      </c>
      <c r="FO110" s="410">
        <v>100</v>
      </c>
      <c r="FQ110" s="355" t="s">
        <v>161</v>
      </c>
      <c r="FR110" s="421">
        <v>0</v>
      </c>
      <c r="FT110" s="361" t="s">
        <v>30</v>
      </c>
      <c r="FU110" s="367">
        <v>0</v>
      </c>
      <c r="FW110" s="346" t="s">
        <v>294</v>
      </c>
      <c r="FX110" s="410">
        <v>93.1</v>
      </c>
      <c r="FZ110" s="346" t="s">
        <v>232</v>
      </c>
      <c r="GA110" s="437">
        <v>0.6</v>
      </c>
      <c r="GD110" s="462" t="s">
        <v>143</v>
      </c>
      <c r="GE110" s="448">
        <v>94.1</v>
      </c>
      <c r="GG110" s="462" t="s">
        <v>120</v>
      </c>
      <c r="GH110" s="480" t="s">
        <v>371</v>
      </c>
      <c r="GJ110" s="346" t="s">
        <v>291</v>
      </c>
      <c r="GK110" s="421">
        <v>0.4</v>
      </c>
      <c r="GM110" s="346" t="s">
        <v>258</v>
      </c>
      <c r="GN110" s="484">
        <v>0</v>
      </c>
      <c r="GP110" s="462" t="s">
        <v>44</v>
      </c>
      <c r="GQ110" s="503">
        <v>93.1</v>
      </c>
      <c r="GS110" s="346" t="s">
        <v>6</v>
      </c>
      <c r="GT110" s="508">
        <v>0.44742729306487694</v>
      </c>
      <c r="GV110" s="462" t="s">
        <v>338</v>
      </c>
      <c r="GW110" s="479">
        <v>94.6</v>
      </c>
      <c r="GY110" s="462" t="s">
        <v>264</v>
      </c>
      <c r="GZ110" s="529" t="s">
        <v>371</v>
      </c>
      <c r="HB110" s="535" t="s">
        <v>44</v>
      </c>
      <c r="HC110" s="383">
        <v>93.6</v>
      </c>
      <c r="HG110" s="462" t="s">
        <v>298</v>
      </c>
      <c r="HH110" s="383">
        <v>94.6</v>
      </c>
      <c r="HJ110" s="462" t="s">
        <v>301</v>
      </c>
      <c r="HK110" s="383" t="s">
        <v>371</v>
      </c>
      <c r="HM110" s="346" t="s">
        <v>279</v>
      </c>
      <c r="HN110" s="421">
        <v>0.6</v>
      </c>
      <c r="HP110" s="346" t="s">
        <v>285</v>
      </c>
      <c r="HQ110" s="421">
        <v>0</v>
      </c>
      <c r="HS110" s="535" t="s">
        <v>200</v>
      </c>
      <c r="HT110" s="383">
        <v>93.5</v>
      </c>
      <c r="HV110" s="346" t="s">
        <v>103</v>
      </c>
      <c r="HW110" s="508">
        <v>0.6</v>
      </c>
      <c r="HY110" s="346" t="s">
        <v>7</v>
      </c>
      <c r="HZ110" s="421">
        <v>0</v>
      </c>
      <c r="IB110" s="566" t="s">
        <v>93</v>
      </c>
      <c r="IC110" s="421">
        <v>0</v>
      </c>
      <c r="IE110" s="346" t="s">
        <v>260</v>
      </c>
      <c r="IF110" s="508">
        <v>0.6</v>
      </c>
      <c r="IH110" s="576" t="s">
        <v>47</v>
      </c>
      <c r="II110" s="610">
        <v>94.2</v>
      </c>
      <c r="IK110" s="576" t="s">
        <v>83</v>
      </c>
      <c r="IL110" s="596" t="s">
        <v>371</v>
      </c>
      <c r="IN110" s="621" t="s">
        <v>170</v>
      </c>
      <c r="IO110" s="635">
        <v>0</v>
      </c>
      <c r="IQ110" s="621" t="s">
        <v>115</v>
      </c>
      <c r="IR110" s="635">
        <v>0</v>
      </c>
      <c r="IT110" s="621" t="s">
        <v>93</v>
      </c>
      <c r="IU110" s="652">
        <v>92.9</v>
      </c>
      <c r="IW110" s="621" t="s">
        <v>233</v>
      </c>
      <c r="IX110" s="635">
        <v>0.5</v>
      </c>
      <c r="IZ110" s="576" t="s">
        <v>205</v>
      </c>
      <c r="JA110" s="610">
        <v>94.1</v>
      </c>
      <c r="JC110" s="664" t="s">
        <v>264</v>
      </c>
      <c r="JD110" s="596" t="s">
        <v>371</v>
      </c>
      <c r="JF110" s="621" t="s">
        <v>50</v>
      </c>
      <c r="JG110" s="596">
        <v>0</v>
      </c>
      <c r="JI110" s="621" t="s">
        <v>115</v>
      </c>
      <c r="JJ110" s="596">
        <v>0</v>
      </c>
      <c r="JL110" s="621" t="s">
        <v>234</v>
      </c>
      <c r="JM110" s="596">
        <v>91.8</v>
      </c>
      <c r="JO110" s="621" t="s">
        <v>275</v>
      </c>
      <c r="JP110" s="596">
        <v>0.5</v>
      </c>
      <c r="JR110" s="576" t="s">
        <v>227</v>
      </c>
      <c r="JS110" s="610">
        <v>94.1</v>
      </c>
      <c r="JU110" s="664" t="s">
        <v>264</v>
      </c>
      <c r="JV110" s="610" t="s">
        <v>371</v>
      </c>
      <c r="JX110" s="621" t="s">
        <v>114</v>
      </c>
      <c r="JY110" s="596">
        <v>0</v>
      </c>
      <c r="KA110" s="621" t="s">
        <v>120</v>
      </c>
      <c r="KB110" s="596" t="s">
        <v>371</v>
      </c>
      <c r="KD110" s="621" t="s">
        <v>43</v>
      </c>
      <c r="KE110" s="596">
        <v>91.7</v>
      </c>
      <c r="KG110" s="621" t="s">
        <v>115</v>
      </c>
      <c r="KH110" s="596">
        <v>0.5</v>
      </c>
      <c r="KJ110" s="576" t="s">
        <v>303</v>
      </c>
      <c r="KK110" s="610">
        <v>94.9</v>
      </c>
      <c r="KM110" s="664" t="s">
        <v>306</v>
      </c>
      <c r="KN110" s="610" t="s">
        <v>371</v>
      </c>
      <c r="KP110" s="621" t="s">
        <v>107</v>
      </c>
      <c r="KQ110" s="596">
        <v>0</v>
      </c>
      <c r="KS110" s="621" t="s">
        <v>306</v>
      </c>
      <c r="KT110" s="596" t="s">
        <v>371</v>
      </c>
      <c r="KV110" s="621" t="s">
        <v>279</v>
      </c>
      <c r="KW110" s="596">
        <v>92.6</v>
      </c>
      <c r="KY110" s="621" t="s">
        <v>211</v>
      </c>
      <c r="KZ110" s="596">
        <v>0.5</v>
      </c>
      <c r="LB110" s="576" t="s">
        <v>303</v>
      </c>
      <c r="LC110" s="610">
        <v>95.4</v>
      </c>
      <c r="LE110" s="664" t="s">
        <v>301</v>
      </c>
      <c r="LF110" s="610" t="s">
        <v>371</v>
      </c>
      <c r="LH110" s="621" t="s">
        <v>186</v>
      </c>
      <c r="LI110" s="596">
        <v>93.1</v>
      </c>
    </row>
    <row r="111" spans="1:321" ht="43.2" x14ac:dyDescent="0.3">
      <c r="A111" s="8" t="s">
        <v>103</v>
      </c>
      <c r="B111" s="15">
        <v>86.060606060606062</v>
      </c>
      <c r="D111" s="21" t="s">
        <v>349</v>
      </c>
      <c r="E111" s="15">
        <v>91.891891891891902</v>
      </c>
      <c r="G111" s="29" t="s">
        <v>91</v>
      </c>
      <c r="H111" s="32">
        <v>0.96153846153846156</v>
      </c>
      <c r="J111" s="37" t="s">
        <v>260</v>
      </c>
      <c r="K111" s="42">
        <v>0</v>
      </c>
      <c r="M111" s="11" t="s">
        <v>5</v>
      </c>
      <c r="N111" s="15">
        <v>85</v>
      </c>
      <c r="P111" s="29" t="s">
        <v>153</v>
      </c>
      <c r="Q111" s="79">
        <v>0.74826296098343137</v>
      </c>
      <c r="S111" s="8" t="s">
        <v>90</v>
      </c>
      <c r="T111" s="15">
        <v>87.943262411347519</v>
      </c>
      <c r="U111" s="101"/>
      <c r="V111" s="21" t="s">
        <v>116</v>
      </c>
      <c r="W111" s="15">
        <v>96.428571428571431</v>
      </c>
      <c r="Y111" s="11" t="s">
        <v>237</v>
      </c>
      <c r="Z111" s="15">
        <v>85.9</v>
      </c>
      <c r="AC111" s="109" t="s">
        <v>93</v>
      </c>
      <c r="AD111" s="123">
        <v>88.2</v>
      </c>
      <c r="AF111" s="149" t="s">
        <v>107</v>
      </c>
      <c r="AG111" s="137">
        <v>88.6</v>
      </c>
      <c r="AI111" s="109" t="s">
        <v>346</v>
      </c>
      <c r="AJ111" s="137">
        <v>97</v>
      </c>
      <c r="AL111" s="109" t="s">
        <v>177</v>
      </c>
      <c r="AM111" s="146">
        <v>100</v>
      </c>
      <c r="AO111" s="109" t="s">
        <v>248</v>
      </c>
      <c r="AP111" s="146">
        <v>86.3</v>
      </c>
      <c r="AS111" s="149" t="s">
        <v>110</v>
      </c>
      <c r="AT111" s="137">
        <v>87.5</v>
      </c>
      <c r="AX111" s="149" t="s">
        <v>160</v>
      </c>
      <c r="AY111" s="191">
        <v>89.5</v>
      </c>
      <c r="BA111" s="149" t="s">
        <v>136</v>
      </c>
      <c r="BB111" s="209">
        <v>100</v>
      </c>
      <c r="BD111" s="149" t="s">
        <v>249</v>
      </c>
      <c r="BE111" s="191">
        <v>88.2</v>
      </c>
      <c r="BG111" s="149" t="s">
        <v>136</v>
      </c>
      <c r="BH111" s="209">
        <v>88.9</v>
      </c>
      <c r="BJ111" s="149" t="s">
        <v>85</v>
      </c>
      <c r="BK111" s="233">
        <v>90.7</v>
      </c>
      <c r="BM111" s="149" t="s">
        <v>21</v>
      </c>
      <c r="BN111" s="233">
        <v>100</v>
      </c>
      <c r="BP111" s="149" t="s">
        <v>45</v>
      </c>
      <c r="BQ111" s="233">
        <v>91.5</v>
      </c>
      <c r="BS111" s="149" t="s">
        <v>256</v>
      </c>
      <c r="BT111" s="233">
        <v>100</v>
      </c>
      <c r="BV111" s="29" t="s">
        <v>62</v>
      </c>
      <c r="BW111" s="263">
        <v>0.81300813008130091</v>
      </c>
      <c r="BY111" s="29" t="s">
        <v>345</v>
      </c>
      <c r="BZ111" s="263">
        <v>0</v>
      </c>
      <c r="CB111" s="149" t="s">
        <v>221</v>
      </c>
      <c r="CC111" s="209">
        <v>90</v>
      </c>
      <c r="CE111" s="29" t="s">
        <v>291</v>
      </c>
      <c r="CF111" s="281">
        <v>0.63514467184191958</v>
      </c>
      <c r="CI111" s="109" t="s">
        <v>103</v>
      </c>
      <c r="CJ111" s="295">
        <v>92.8</v>
      </c>
      <c r="CL111" s="109" t="s">
        <v>106</v>
      </c>
      <c r="CM111" s="303">
        <v>100</v>
      </c>
      <c r="CO111" s="109" t="s">
        <v>315</v>
      </c>
      <c r="CP111" s="191">
        <v>91.6</v>
      </c>
      <c r="CS111" s="149" t="s">
        <v>125</v>
      </c>
      <c r="CT111" s="331">
        <v>93.1</v>
      </c>
      <c r="CW111" s="109" t="s">
        <v>49</v>
      </c>
      <c r="CX111" s="331">
        <v>100</v>
      </c>
      <c r="DB111" s="253" t="s">
        <v>276</v>
      </c>
      <c r="DC111" s="263">
        <v>0.73260073260073255</v>
      </c>
      <c r="DI111" s="253" t="s">
        <v>175</v>
      </c>
      <c r="DJ111" s="263">
        <v>0</v>
      </c>
      <c r="DP111" s="149" t="s">
        <v>223</v>
      </c>
      <c r="DQ111" s="331">
        <v>92.3</v>
      </c>
      <c r="DV111" s="253" t="s">
        <v>270</v>
      </c>
      <c r="DW111" s="281">
        <v>0.62146892655367236</v>
      </c>
      <c r="EA111" s="346" t="s">
        <v>220</v>
      </c>
      <c r="EB111" s="353">
        <v>93.8</v>
      </c>
      <c r="EE111" s="355" t="s">
        <v>39</v>
      </c>
      <c r="EF111" s="358">
        <v>100</v>
      </c>
      <c r="EI111" s="346" t="s">
        <v>187</v>
      </c>
      <c r="EJ111" s="362">
        <v>0.58309037900874638</v>
      </c>
      <c r="EM111" s="250" t="s">
        <v>30</v>
      </c>
      <c r="EN111" s="362">
        <v>0</v>
      </c>
      <c r="EQ111" s="346" t="s">
        <v>81</v>
      </c>
      <c r="ER111" s="303">
        <v>92.5</v>
      </c>
      <c r="EU111" s="346" t="s">
        <v>90</v>
      </c>
      <c r="EV111" s="378">
        <v>0.625</v>
      </c>
      <c r="FA111" s="346" t="s">
        <v>62</v>
      </c>
      <c r="FB111" s="383">
        <v>94.318181818181827</v>
      </c>
      <c r="FD111" s="355" t="s">
        <v>107</v>
      </c>
      <c r="FE111" s="383">
        <v>100</v>
      </c>
      <c r="FG111" s="346" t="s">
        <v>279</v>
      </c>
      <c r="FH111" s="381">
        <v>92.8</v>
      </c>
      <c r="FK111" s="346" t="s">
        <v>35</v>
      </c>
      <c r="FL111" s="410">
        <v>94.4</v>
      </c>
      <c r="FN111" s="355" t="s">
        <v>107</v>
      </c>
      <c r="FO111" s="410">
        <v>100</v>
      </c>
      <c r="FQ111" s="355" t="s">
        <v>136</v>
      </c>
      <c r="FR111" s="421">
        <v>0</v>
      </c>
      <c r="FT111" s="361" t="s">
        <v>17</v>
      </c>
      <c r="FU111" s="367">
        <v>0</v>
      </c>
      <c r="FW111" s="346" t="s">
        <v>81</v>
      </c>
      <c r="FX111" s="410">
        <v>93</v>
      </c>
      <c r="FZ111" s="346" t="s">
        <v>266</v>
      </c>
      <c r="GA111" s="437">
        <v>0.7</v>
      </c>
      <c r="GD111" s="462" t="s">
        <v>291</v>
      </c>
      <c r="GE111" s="448">
        <v>94.1</v>
      </c>
      <c r="GG111" s="462" t="s">
        <v>301</v>
      </c>
      <c r="GH111" s="480" t="s">
        <v>371</v>
      </c>
      <c r="GJ111" s="346" t="s">
        <v>215</v>
      </c>
      <c r="GK111" s="421">
        <v>0.4</v>
      </c>
      <c r="GM111" s="346" t="s">
        <v>263</v>
      </c>
      <c r="GN111" s="484">
        <v>0</v>
      </c>
      <c r="GP111" s="462" t="s">
        <v>96</v>
      </c>
      <c r="GQ111" s="503">
        <v>93</v>
      </c>
      <c r="GS111" s="346" t="s">
        <v>382</v>
      </c>
      <c r="GT111" s="508">
        <v>0.58139534883720934</v>
      </c>
      <c r="GV111" s="462" t="s">
        <v>196</v>
      </c>
      <c r="GW111" s="479">
        <v>94.6</v>
      </c>
      <c r="GY111" s="462" t="s">
        <v>306</v>
      </c>
      <c r="GZ111" s="529" t="s">
        <v>371</v>
      </c>
      <c r="HB111" s="535" t="s">
        <v>67</v>
      </c>
      <c r="HC111" s="383">
        <v>93.6</v>
      </c>
      <c r="HG111" s="462" t="s">
        <v>139</v>
      </c>
      <c r="HH111" s="383">
        <v>94.4</v>
      </c>
      <c r="HJ111" s="462" t="s">
        <v>264</v>
      </c>
      <c r="HK111" s="383" t="s">
        <v>371</v>
      </c>
      <c r="HM111" s="346" t="s">
        <v>187</v>
      </c>
      <c r="HN111" s="421">
        <v>0.3</v>
      </c>
      <c r="HP111" s="346" t="s">
        <v>342</v>
      </c>
      <c r="HQ111" s="421">
        <v>0</v>
      </c>
      <c r="HS111" s="535" t="s">
        <v>26</v>
      </c>
      <c r="HT111" s="383">
        <v>93.4</v>
      </c>
      <c r="HV111" s="346" t="s">
        <v>27</v>
      </c>
      <c r="HW111" s="508">
        <v>0.6</v>
      </c>
      <c r="HY111" s="346" t="s">
        <v>172</v>
      </c>
      <c r="HZ111" s="421">
        <v>0</v>
      </c>
      <c r="IB111" s="566" t="s">
        <v>299</v>
      </c>
      <c r="IC111" s="421">
        <v>0</v>
      </c>
      <c r="IE111" s="346" t="s">
        <v>145</v>
      </c>
      <c r="IF111" s="508">
        <v>0.6</v>
      </c>
      <c r="IH111" s="576" t="s">
        <v>213</v>
      </c>
      <c r="II111" s="610">
        <v>94.1</v>
      </c>
      <c r="IK111" s="579" t="s">
        <v>409</v>
      </c>
      <c r="IL111" s="598" t="s">
        <v>371</v>
      </c>
      <c r="IN111" s="621" t="s">
        <v>18</v>
      </c>
      <c r="IO111" s="635">
        <v>0</v>
      </c>
      <c r="IQ111" s="621" t="s">
        <v>741</v>
      </c>
      <c r="IR111" s="635">
        <v>0</v>
      </c>
      <c r="IT111" s="621" t="s">
        <v>315</v>
      </c>
      <c r="IU111" s="652">
        <v>92.7</v>
      </c>
      <c r="IW111" s="621" t="s">
        <v>57</v>
      </c>
      <c r="IX111" s="635">
        <v>0.5</v>
      </c>
      <c r="IZ111" s="576" t="s">
        <v>311</v>
      </c>
      <c r="JA111" s="610">
        <v>94.1</v>
      </c>
      <c r="JC111" s="664" t="s">
        <v>306</v>
      </c>
      <c r="JD111" s="596" t="s">
        <v>371</v>
      </c>
      <c r="JF111" s="621" t="s">
        <v>144</v>
      </c>
      <c r="JG111" s="596">
        <v>0</v>
      </c>
      <c r="JI111" s="621" t="s">
        <v>741</v>
      </c>
      <c r="JJ111" s="596">
        <v>0</v>
      </c>
      <c r="JL111" s="621" t="s">
        <v>165</v>
      </c>
      <c r="JM111" s="596">
        <v>91.8</v>
      </c>
      <c r="JO111" s="621" t="s">
        <v>220</v>
      </c>
      <c r="JP111" s="596">
        <v>0.5</v>
      </c>
      <c r="JR111" s="576" t="s">
        <v>10</v>
      </c>
      <c r="JS111" s="610">
        <v>94.1</v>
      </c>
      <c r="JU111" s="664" t="s">
        <v>306</v>
      </c>
      <c r="JV111" s="610" t="s">
        <v>371</v>
      </c>
      <c r="JX111" s="621" t="s">
        <v>44</v>
      </c>
      <c r="JY111" s="596">
        <v>0</v>
      </c>
      <c r="KA111" s="621" t="s">
        <v>301</v>
      </c>
      <c r="KB111" s="596" t="s">
        <v>371</v>
      </c>
      <c r="KD111" s="621" t="s">
        <v>234</v>
      </c>
      <c r="KE111" s="596">
        <v>91.6</v>
      </c>
      <c r="KG111" s="621" t="s">
        <v>279</v>
      </c>
      <c r="KH111" s="596">
        <v>0.5</v>
      </c>
      <c r="KJ111" s="576" t="s">
        <v>184</v>
      </c>
      <c r="KK111" s="610">
        <v>94.9</v>
      </c>
      <c r="KM111" s="664" t="s">
        <v>8</v>
      </c>
      <c r="KN111" s="610" t="s">
        <v>371</v>
      </c>
      <c r="KP111" s="621" t="s">
        <v>235</v>
      </c>
      <c r="KQ111" s="596">
        <v>0</v>
      </c>
      <c r="KS111" s="621" t="s">
        <v>8</v>
      </c>
      <c r="KT111" s="596" t="s">
        <v>371</v>
      </c>
      <c r="KV111" s="621" t="s">
        <v>44</v>
      </c>
      <c r="KW111" s="596">
        <v>92.6</v>
      </c>
      <c r="KY111" s="621" t="s">
        <v>31</v>
      </c>
      <c r="KZ111" s="596">
        <v>0.5</v>
      </c>
      <c r="LB111" s="576" t="s">
        <v>173</v>
      </c>
      <c r="LC111" s="610">
        <v>95.4</v>
      </c>
      <c r="LE111" s="664" t="s">
        <v>264</v>
      </c>
      <c r="LF111" s="610" t="s">
        <v>371</v>
      </c>
      <c r="LH111" s="621" t="s">
        <v>218</v>
      </c>
      <c r="LI111" s="596">
        <v>93.1</v>
      </c>
    </row>
    <row r="112" spans="1:321" ht="57.6" x14ac:dyDescent="0.3">
      <c r="A112" s="8" t="s">
        <v>104</v>
      </c>
      <c r="B112" s="15">
        <v>85.9375</v>
      </c>
      <c r="D112" s="21" t="s">
        <v>350</v>
      </c>
      <c r="E112" s="15">
        <v>91.304347826086953</v>
      </c>
      <c r="G112" s="29" t="s">
        <v>182</v>
      </c>
      <c r="H112" s="32">
        <v>0.96153846153846156</v>
      </c>
      <c r="J112" s="37" t="s">
        <v>185</v>
      </c>
      <c r="K112" s="42">
        <v>0</v>
      </c>
      <c r="M112" s="11" t="s">
        <v>259</v>
      </c>
      <c r="N112" s="15">
        <v>84.957983193277315</v>
      </c>
      <c r="P112" s="29" t="s">
        <v>325</v>
      </c>
      <c r="Q112" s="79">
        <v>0.75354609929078009</v>
      </c>
      <c r="S112" s="8" t="s">
        <v>94</v>
      </c>
      <c r="T112" s="15">
        <v>87.912087912087912</v>
      </c>
      <c r="U112" s="101"/>
      <c r="V112" s="21" t="s">
        <v>96</v>
      </c>
      <c r="W112" s="15">
        <v>96.296296296296291</v>
      </c>
      <c r="Y112" s="11" t="s">
        <v>194</v>
      </c>
      <c r="Z112" s="15">
        <v>85.7</v>
      </c>
      <c r="AC112" s="109" t="s">
        <v>84</v>
      </c>
      <c r="AD112" s="123">
        <v>88.1</v>
      </c>
      <c r="AF112" s="149" t="s">
        <v>56</v>
      </c>
      <c r="AG112" s="137">
        <v>88.6</v>
      </c>
      <c r="AI112" s="109" t="s">
        <v>116</v>
      </c>
      <c r="AJ112" s="137">
        <v>96.3</v>
      </c>
      <c r="AL112" s="109" t="s">
        <v>136</v>
      </c>
      <c r="AM112" s="146">
        <v>100</v>
      </c>
      <c r="AO112" s="109" t="s">
        <v>139</v>
      </c>
      <c r="AP112" s="146">
        <v>86.2</v>
      </c>
      <c r="AS112" s="149" t="s">
        <v>127</v>
      </c>
      <c r="AT112" s="137">
        <v>87.1</v>
      </c>
      <c r="AX112" s="149" t="s">
        <v>226</v>
      </c>
      <c r="AY112" s="191">
        <v>89.5</v>
      </c>
      <c r="BA112" s="149" t="s">
        <v>346</v>
      </c>
      <c r="BB112" s="209">
        <v>98.6</v>
      </c>
      <c r="BD112" s="149" t="s">
        <v>136</v>
      </c>
      <c r="BE112" s="191">
        <v>88.2</v>
      </c>
      <c r="BG112" s="149" t="s">
        <v>30</v>
      </c>
      <c r="BH112" s="209">
        <v>88.8</v>
      </c>
      <c r="BJ112" s="149" t="s">
        <v>226</v>
      </c>
      <c r="BK112" s="233">
        <v>90.6</v>
      </c>
      <c r="BM112" s="149" t="s">
        <v>197</v>
      </c>
      <c r="BN112" s="233">
        <v>100</v>
      </c>
      <c r="BP112" s="149" t="s">
        <v>43</v>
      </c>
      <c r="BQ112" s="233">
        <v>91.5</v>
      </c>
      <c r="BS112" s="149" t="s">
        <v>307</v>
      </c>
      <c r="BT112" s="233">
        <v>100</v>
      </c>
      <c r="BV112" s="29" t="s">
        <v>183</v>
      </c>
      <c r="BW112" s="263">
        <v>0.81967213114754101</v>
      </c>
      <c r="BY112" s="29" t="s">
        <v>40</v>
      </c>
      <c r="BZ112" s="263">
        <v>0</v>
      </c>
      <c r="CB112" s="149" t="s">
        <v>77</v>
      </c>
      <c r="CC112" s="209">
        <v>89.9</v>
      </c>
      <c r="CE112" s="29" t="s">
        <v>78</v>
      </c>
      <c r="CF112" s="281">
        <v>0.63957863054928521</v>
      </c>
      <c r="CI112" s="109" t="s">
        <v>51</v>
      </c>
      <c r="CJ112" s="295">
        <v>92.7</v>
      </c>
      <c r="CL112" s="109" t="s">
        <v>172</v>
      </c>
      <c r="CM112" s="303">
        <v>100</v>
      </c>
      <c r="CO112" s="109" t="s">
        <v>84</v>
      </c>
      <c r="CP112" s="191">
        <v>91.5</v>
      </c>
      <c r="CS112" s="149" t="s">
        <v>178</v>
      </c>
      <c r="CT112" s="331">
        <v>93.1</v>
      </c>
      <c r="CW112" s="109" t="s">
        <v>50</v>
      </c>
      <c r="CX112" s="331">
        <v>100</v>
      </c>
      <c r="DB112" s="253" t="s">
        <v>33</v>
      </c>
      <c r="DC112" s="263">
        <v>0.75949367088607589</v>
      </c>
      <c r="DI112" s="253" t="s">
        <v>33</v>
      </c>
      <c r="DJ112" s="263">
        <v>0</v>
      </c>
      <c r="DP112" s="149" t="s">
        <v>182</v>
      </c>
      <c r="DQ112" s="331">
        <v>92.3</v>
      </c>
      <c r="DV112" s="253" t="s">
        <v>10</v>
      </c>
      <c r="DW112" s="281">
        <v>0.62695924764890276</v>
      </c>
      <c r="EA112" s="346" t="s">
        <v>200</v>
      </c>
      <c r="EB112" s="353">
        <v>93.8</v>
      </c>
      <c r="EE112" s="355" t="s">
        <v>375</v>
      </c>
      <c r="EF112" s="358">
        <v>100</v>
      </c>
      <c r="EI112" s="346" t="s">
        <v>123</v>
      </c>
      <c r="EJ112" s="362">
        <v>0.71942446043165476</v>
      </c>
      <c r="EM112" s="250" t="s">
        <v>41</v>
      </c>
      <c r="EN112" s="362">
        <v>0</v>
      </c>
      <c r="EQ112" s="346" t="s">
        <v>68</v>
      </c>
      <c r="ER112" s="303">
        <v>92.5</v>
      </c>
      <c r="EU112" s="346" t="s">
        <v>30</v>
      </c>
      <c r="EV112" s="378">
        <v>0.62586926286509037</v>
      </c>
      <c r="FA112" s="346" t="s">
        <v>227</v>
      </c>
      <c r="FB112" s="383">
        <v>94.285714285714278</v>
      </c>
      <c r="FD112" s="355" t="s">
        <v>256</v>
      </c>
      <c r="FE112" s="383">
        <v>100</v>
      </c>
      <c r="FG112" s="346" t="s">
        <v>97</v>
      </c>
      <c r="FH112" s="381">
        <v>92.7</v>
      </c>
      <c r="FK112" s="346" t="s">
        <v>26</v>
      </c>
      <c r="FL112" s="410">
        <v>94.4</v>
      </c>
      <c r="FN112" s="355" t="s">
        <v>256</v>
      </c>
      <c r="FO112" s="410">
        <v>100</v>
      </c>
      <c r="FQ112" s="355" t="s">
        <v>291</v>
      </c>
      <c r="FR112" s="421">
        <v>0.4</v>
      </c>
      <c r="FT112" s="361" t="s">
        <v>263</v>
      </c>
      <c r="FU112" s="367">
        <v>0</v>
      </c>
      <c r="FW112" s="346" t="s">
        <v>109</v>
      </c>
      <c r="FX112" s="410">
        <v>93</v>
      </c>
      <c r="FZ112" s="346" t="s">
        <v>96</v>
      </c>
      <c r="GA112" s="437">
        <v>0.7</v>
      </c>
      <c r="GD112" s="462" t="s">
        <v>21</v>
      </c>
      <c r="GE112" s="448">
        <v>94.1</v>
      </c>
      <c r="GG112" s="462" t="s">
        <v>264</v>
      </c>
      <c r="GH112" s="480" t="s">
        <v>371</v>
      </c>
      <c r="GJ112" s="346" t="s">
        <v>96</v>
      </c>
      <c r="GK112" s="421">
        <v>0.6</v>
      </c>
      <c r="GM112" s="346" t="s">
        <v>30</v>
      </c>
      <c r="GN112" s="484">
        <v>0</v>
      </c>
      <c r="GP112" s="462" t="s">
        <v>48</v>
      </c>
      <c r="GQ112" s="503">
        <v>93</v>
      </c>
      <c r="GS112" s="346" t="s">
        <v>129</v>
      </c>
      <c r="GT112" s="508">
        <v>1.0906612133606</v>
      </c>
      <c r="GV112" s="462" t="s">
        <v>337</v>
      </c>
      <c r="GW112" s="479">
        <v>94.5</v>
      </c>
      <c r="GY112" s="462" t="s">
        <v>8</v>
      </c>
      <c r="GZ112" s="529" t="s">
        <v>371</v>
      </c>
      <c r="HB112" s="535" t="s">
        <v>7</v>
      </c>
      <c r="HC112" s="383">
        <v>93.6</v>
      </c>
      <c r="HG112" s="462" t="s">
        <v>106</v>
      </c>
      <c r="HH112" s="383">
        <v>94.4</v>
      </c>
      <c r="HJ112" s="462" t="s">
        <v>306</v>
      </c>
      <c r="HK112" s="383" t="s">
        <v>371</v>
      </c>
      <c r="HM112" s="346" t="s">
        <v>262</v>
      </c>
      <c r="HN112" s="421">
        <v>1</v>
      </c>
      <c r="HP112" s="346" t="s">
        <v>282</v>
      </c>
      <c r="HQ112" s="421">
        <v>0</v>
      </c>
      <c r="HS112" s="535" t="s">
        <v>78</v>
      </c>
      <c r="HT112" s="383">
        <v>93.4</v>
      </c>
      <c r="HV112" s="346" t="s">
        <v>83</v>
      </c>
      <c r="HW112" s="508">
        <v>0.6</v>
      </c>
      <c r="HY112" s="346" t="s">
        <v>167</v>
      </c>
      <c r="HZ112" s="421">
        <v>0</v>
      </c>
      <c r="IB112" s="566" t="s">
        <v>341</v>
      </c>
      <c r="IC112" s="421">
        <v>0</v>
      </c>
      <c r="IE112" s="346" t="s">
        <v>69</v>
      </c>
      <c r="IF112" s="508">
        <v>0.6</v>
      </c>
      <c r="IH112" s="576" t="s">
        <v>216</v>
      </c>
      <c r="II112" s="610">
        <v>94.1</v>
      </c>
      <c r="IK112" s="576" t="s">
        <v>243</v>
      </c>
      <c r="IL112" s="596" t="s">
        <v>371</v>
      </c>
      <c r="IN112" s="621" t="s">
        <v>99</v>
      </c>
      <c r="IO112" s="635">
        <v>0</v>
      </c>
      <c r="IQ112" s="621" t="s">
        <v>728</v>
      </c>
      <c r="IR112" s="635">
        <v>0</v>
      </c>
      <c r="IT112" s="621" t="s">
        <v>257</v>
      </c>
      <c r="IU112" s="652">
        <v>92.7</v>
      </c>
      <c r="IW112" s="621" t="s">
        <v>210</v>
      </c>
      <c r="IX112" s="635">
        <v>0.5</v>
      </c>
      <c r="IZ112" s="576" t="s">
        <v>380</v>
      </c>
      <c r="JA112" s="610">
        <v>94.1</v>
      </c>
      <c r="JC112" s="664" t="s">
        <v>8</v>
      </c>
      <c r="JD112" s="596" t="s">
        <v>371</v>
      </c>
      <c r="JF112" s="621" t="s">
        <v>42</v>
      </c>
      <c r="JG112" s="596">
        <v>0</v>
      </c>
      <c r="JI112" s="621" t="s">
        <v>297</v>
      </c>
      <c r="JJ112" s="596">
        <v>0</v>
      </c>
      <c r="JL112" s="621" t="s">
        <v>196</v>
      </c>
      <c r="JM112" s="596">
        <v>91.8</v>
      </c>
      <c r="JO112" s="621" t="s">
        <v>314</v>
      </c>
      <c r="JP112" s="596">
        <v>0.5</v>
      </c>
      <c r="JR112" s="576" t="s">
        <v>59</v>
      </c>
      <c r="JS112" s="610">
        <v>93.9</v>
      </c>
      <c r="JU112" s="664" t="s">
        <v>8</v>
      </c>
      <c r="JV112" s="610" t="s">
        <v>371</v>
      </c>
      <c r="JX112" s="621" t="s">
        <v>223</v>
      </c>
      <c r="JY112" s="596">
        <v>0</v>
      </c>
      <c r="KA112" s="621" t="s">
        <v>264</v>
      </c>
      <c r="KB112" s="596" t="s">
        <v>371</v>
      </c>
      <c r="KD112" s="621" t="s">
        <v>165</v>
      </c>
      <c r="KE112" s="596">
        <v>91.6</v>
      </c>
      <c r="KG112" s="621" t="s">
        <v>129</v>
      </c>
      <c r="KH112" s="596">
        <v>0.5</v>
      </c>
      <c r="KJ112" s="576" t="s">
        <v>198</v>
      </c>
      <c r="KK112" s="610">
        <v>94.9</v>
      </c>
      <c r="KM112" s="664" t="s">
        <v>338</v>
      </c>
      <c r="KN112" s="610" t="s">
        <v>371</v>
      </c>
      <c r="KP112" s="621" t="s">
        <v>51</v>
      </c>
      <c r="KQ112" s="596">
        <v>0</v>
      </c>
      <c r="KS112" s="621" t="s">
        <v>338</v>
      </c>
      <c r="KT112" s="596" t="s">
        <v>371</v>
      </c>
      <c r="KV112" s="621" t="s">
        <v>316</v>
      </c>
      <c r="KW112" s="596">
        <v>92.6</v>
      </c>
      <c r="KY112" s="621" t="s">
        <v>103</v>
      </c>
      <c r="KZ112" s="596">
        <v>0.5</v>
      </c>
      <c r="LB112" s="576" t="s">
        <v>8</v>
      </c>
      <c r="LC112" s="610">
        <v>95.2</v>
      </c>
      <c r="LE112" s="664" t="s">
        <v>306</v>
      </c>
      <c r="LF112" s="610" t="s">
        <v>371</v>
      </c>
      <c r="LH112" s="621" t="s">
        <v>62</v>
      </c>
      <c r="LI112" s="596">
        <v>93.1</v>
      </c>
    </row>
    <row r="113" spans="1:321" ht="39.6" x14ac:dyDescent="0.3">
      <c r="A113" s="8" t="s">
        <v>105</v>
      </c>
      <c r="B113" s="15">
        <v>85.714285714285708</v>
      </c>
      <c r="D113" s="21" t="s">
        <v>351</v>
      </c>
      <c r="E113" s="15">
        <v>91.17647058823529</v>
      </c>
      <c r="G113" s="29" t="s">
        <v>114</v>
      </c>
      <c r="H113" s="32">
        <v>0.97087378640776689</v>
      </c>
      <c r="J113" s="37" t="s">
        <v>263</v>
      </c>
      <c r="K113" s="42">
        <v>0</v>
      </c>
      <c r="M113" s="11" t="s">
        <v>214</v>
      </c>
      <c r="N113" s="15">
        <v>84.925690021231432</v>
      </c>
      <c r="P113" s="29" t="s">
        <v>221</v>
      </c>
      <c r="Q113" s="79">
        <v>0.75512405609492994</v>
      </c>
      <c r="S113" s="8" t="s">
        <v>135</v>
      </c>
      <c r="T113" s="15">
        <v>87.878787878787875</v>
      </c>
      <c r="U113" s="101"/>
      <c r="V113" s="21" t="s">
        <v>114</v>
      </c>
      <c r="W113" s="15">
        <v>95</v>
      </c>
      <c r="Y113" s="11" t="s">
        <v>197</v>
      </c>
      <c r="Z113" s="15">
        <v>85.6</v>
      </c>
      <c r="AC113" s="109" t="s">
        <v>125</v>
      </c>
      <c r="AD113" s="123">
        <v>88</v>
      </c>
      <c r="AF113" s="149" t="s">
        <v>86</v>
      </c>
      <c r="AG113" s="137">
        <v>88.3</v>
      </c>
      <c r="AI113" s="109" t="s">
        <v>96</v>
      </c>
      <c r="AJ113" s="137">
        <v>95.7</v>
      </c>
      <c r="AL113" s="109" t="s">
        <v>346</v>
      </c>
      <c r="AM113" s="146">
        <v>98.6</v>
      </c>
      <c r="AO113" s="109" t="s">
        <v>194</v>
      </c>
      <c r="AP113" s="146">
        <v>86.1</v>
      </c>
      <c r="AS113" s="149" t="s">
        <v>32</v>
      </c>
      <c r="AT113" s="137">
        <v>87.1</v>
      </c>
      <c r="AX113" s="149" t="s">
        <v>31</v>
      </c>
      <c r="AY113" s="191">
        <v>89.3</v>
      </c>
      <c r="BA113" s="149" t="s">
        <v>276</v>
      </c>
      <c r="BB113" s="209">
        <v>96.9</v>
      </c>
      <c r="BD113" s="149" t="s">
        <v>211</v>
      </c>
      <c r="BE113" s="191">
        <v>88.1</v>
      </c>
      <c r="BG113" s="149" t="s">
        <v>302</v>
      </c>
      <c r="BH113" s="209">
        <v>88.8</v>
      </c>
      <c r="BJ113" s="149" t="s">
        <v>129</v>
      </c>
      <c r="BK113" s="233">
        <v>90.5</v>
      </c>
      <c r="BM113" s="149" t="s">
        <v>177</v>
      </c>
      <c r="BN113" s="233">
        <v>100</v>
      </c>
      <c r="BP113" s="149" t="s">
        <v>182</v>
      </c>
      <c r="BQ113" s="233">
        <v>91.5</v>
      </c>
      <c r="BS113" s="149" t="s">
        <v>19</v>
      </c>
      <c r="BT113" s="233">
        <v>100</v>
      </c>
      <c r="BV113" s="29" t="s">
        <v>220</v>
      </c>
      <c r="BW113" s="263">
        <v>0.8771929824561403</v>
      </c>
      <c r="BY113" s="29" t="s">
        <v>356</v>
      </c>
      <c r="BZ113" s="263">
        <v>0</v>
      </c>
      <c r="CB113" s="149" t="s">
        <v>112</v>
      </c>
      <c r="CC113" s="209">
        <v>89.9</v>
      </c>
      <c r="CE113" s="29" t="s">
        <v>82</v>
      </c>
      <c r="CF113" s="281">
        <v>0.64161319890009172</v>
      </c>
      <c r="CI113" s="109" t="s">
        <v>71</v>
      </c>
      <c r="CJ113" s="295">
        <v>92.6</v>
      </c>
      <c r="CL113" s="109" t="s">
        <v>90</v>
      </c>
      <c r="CM113" s="303">
        <v>100</v>
      </c>
      <c r="CO113" s="109" t="s">
        <v>104</v>
      </c>
      <c r="CP113" s="191">
        <v>91.4</v>
      </c>
      <c r="CS113" s="149" t="s">
        <v>225</v>
      </c>
      <c r="CT113" s="331">
        <v>93</v>
      </c>
      <c r="CW113" s="109" t="s">
        <v>107</v>
      </c>
      <c r="CX113" s="331">
        <v>100</v>
      </c>
      <c r="DB113" s="253" t="s">
        <v>184</v>
      </c>
      <c r="DC113" s="263">
        <v>0.79365079365079361</v>
      </c>
      <c r="DI113" s="253" t="s">
        <v>194</v>
      </c>
      <c r="DJ113" s="263">
        <v>0</v>
      </c>
      <c r="DP113" s="149" t="s">
        <v>228</v>
      </c>
      <c r="DQ113" s="331">
        <v>92.3</v>
      </c>
      <c r="DV113" s="253" t="s">
        <v>296</v>
      </c>
      <c r="DW113" s="281">
        <v>0.62794348508634223</v>
      </c>
      <c r="EA113" s="346" t="s">
        <v>26</v>
      </c>
      <c r="EB113" s="353">
        <v>93.8</v>
      </c>
      <c r="EE113" s="355" t="s">
        <v>41</v>
      </c>
      <c r="EF113" s="358">
        <v>100</v>
      </c>
      <c r="EI113" s="346" t="s">
        <v>18</v>
      </c>
      <c r="EJ113" s="362">
        <v>0.69930069930069927</v>
      </c>
      <c r="EM113" s="250" t="s">
        <v>90</v>
      </c>
      <c r="EN113" s="362">
        <v>0</v>
      </c>
      <c r="EQ113" s="346" t="s">
        <v>102</v>
      </c>
      <c r="ER113" s="303">
        <v>92.5</v>
      </c>
      <c r="EU113" s="346" t="s">
        <v>159</v>
      </c>
      <c r="EV113" s="378">
        <v>0.62992125984251968</v>
      </c>
      <c r="FA113" s="346" t="s">
        <v>38</v>
      </c>
      <c r="FB113" s="383">
        <v>94.230769230769226</v>
      </c>
      <c r="FD113" s="355" t="s">
        <v>307</v>
      </c>
      <c r="FE113" s="383">
        <v>100</v>
      </c>
      <c r="FG113" s="346" t="s">
        <v>165</v>
      </c>
      <c r="FH113" s="381">
        <v>92.7</v>
      </c>
      <c r="FK113" s="346" t="s">
        <v>275</v>
      </c>
      <c r="FL113" s="410">
        <v>94.3</v>
      </c>
      <c r="FN113" s="355" t="s">
        <v>307</v>
      </c>
      <c r="FO113" s="410">
        <v>100</v>
      </c>
      <c r="FQ113" s="355" t="s">
        <v>215</v>
      </c>
      <c r="FR113" s="421">
        <v>0.4</v>
      </c>
      <c r="FT113" s="361" t="s">
        <v>200</v>
      </c>
      <c r="FU113" s="367">
        <v>0</v>
      </c>
      <c r="FW113" s="346" t="s">
        <v>283</v>
      </c>
      <c r="FX113" s="410">
        <v>93</v>
      </c>
      <c r="FZ113" s="346" t="s">
        <v>104</v>
      </c>
      <c r="GA113" s="437">
        <v>0.7</v>
      </c>
      <c r="GD113" s="462" t="s">
        <v>321</v>
      </c>
      <c r="GE113" s="448">
        <v>94.1</v>
      </c>
      <c r="GG113" s="462" t="s">
        <v>306</v>
      </c>
      <c r="GH113" s="480" t="s">
        <v>371</v>
      </c>
      <c r="GJ113" s="346" t="s">
        <v>187</v>
      </c>
      <c r="GK113" s="421">
        <v>0.6</v>
      </c>
      <c r="GM113" s="346" t="s">
        <v>228</v>
      </c>
      <c r="GN113" s="484">
        <v>0</v>
      </c>
      <c r="GP113" s="462" t="s">
        <v>254</v>
      </c>
      <c r="GQ113" s="503">
        <v>92.9</v>
      </c>
      <c r="GS113" s="346" t="s">
        <v>281</v>
      </c>
      <c r="GT113" s="508">
        <v>1.1749347258485638</v>
      </c>
      <c r="GV113" s="462" t="s">
        <v>23</v>
      </c>
      <c r="GW113" s="479">
        <v>94.5</v>
      </c>
      <c r="GY113" s="462" t="s">
        <v>338</v>
      </c>
      <c r="GZ113" s="529" t="s">
        <v>371</v>
      </c>
      <c r="HB113" s="535" t="s">
        <v>274</v>
      </c>
      <c r="HC113" s="383">
        <v>93.4</v>
      </c>
      <c r="HG113" s="462" t="s">
        <v>23</v>
      </c>
      <c r="HH113" s="383">
        <v>94.4</v>
      </c>
      <c r="HJ113" s="462" t="s">
        <v>8</v>
      </c>
      <c r="HK113" s="383" t="s">
        <v>371</v>
      </c>
      <c r="HM113" s="346" t="s">
        <v>110</v>
      </c>
      <c r="HN113" s="421">
        <v>0.7</v>
      </c>
      <c r="HP113" s="346" t="s">
        <v>111</v>
      </c>
      <c r="HQ113" s="421">
        <v>0</v>
      </c>
      <c r="HS113" s="535" t="s">
        <v>204</v>
      </c>
      <c r="HT113" s="383">
        <v>93.4</v>
      </c>
      <c r="HV113" s="346" t="s">
        <v>38</v>
      </c>
      <c r="HW113" s="508">
        <v>0.6</v>
      </c>
      <c r="HY113" s="346" t="s">
        <v>57</v>
      </c>
      <c r="HZ113" s="421">
        <v>0</v>
      </c>
      <c r="IB113" s="566" t="s">
        <v>285</v>
      </c>
      <c r="IC113" s="421">
        <v>0</v>
      </c>
      <c r="IE113" s="346" t="s">
        <v>92</v>
      </c>
      <c r="IF113" s="508">
        <v>0.6</v>
      </c>
      <c r="IH113" s="576" t="s">
        <v>338</v>
      </c>
      <c r="II113" s="610">
        <v>94.1</v>
      </c>
      <c r="IK113" s="576" t="s">
        <v>6</v>
      </c>
      <c r="IL113" s="596" t="s">
        <v>371</v>
      </c>
      <c r="IN113" s="621" t="s">
        <v>89</v>
      </c>
      <c r="IO113" s="635">
        <v>0</v>
      </c>
      <c r="IQ113" s="621" t="s">
        <v>297</v>
      </c>
      <c r="IR113" s="635">
        <v>0</v>
      </c>
      <c r="IT113" s="621" t="s">
        <v>139</v>
      </c>
      <c r="IU113" s="652">
        <v>92.6</v>
      </c>
      <c r="IW113" s="621" t="s">
        <v>136</v>
      </c>
      <c r="IX113" s="635">
        <v>0.5</v>
      </c>
      <c r="IZ113" s="576" t="s">
        <v>235</v>
      </c>
      <c r="JA113" s="610">
        <v>94.1</v>
      </c>
      <c r="JC113" s="664" t="s">
        <v>338</v>
      </c>
      <c r="JD113" s="596" t="s">
        <v>371</v>
      </c>
      <c r="JF113" s="621" t="s">
        <v>51</v>
      </c>
      <c r="JG113" s="596">
        <v>0</v>
      </c>
      <c r="JI113" s="621" t="s">
        <v>279</v>
      </c>
      <c r="JJ113" s="596">
        <v>0</v>
      </c>
      <c r="JL113" s="621" t="s">
        <v>44</v>
      </c>
      <c r="JM113" s="596">
        <v>91.8</v>
      </c>
      <c r="JO113" s="621" t="s">
        <v>319</v>
      </c>
      <c r="JP113" s="596">
        <v>0.5</v>
      </c>
      <c r="JR113" s="576" t="s">
        <v>184</v>
      </c>
      <c r="JS113" s="610">
        <v>93.8</v>
      </c>
      <c r="JU113" s="664" t="s">
        <v>338</v>
      </c>
      <c r="JV113" s="610" t="s">
        <v>371</v>
      </c>
      <c r="JX113" s="621" t="s">
        <v>149</v>
      </c>
      <c r="JY113" s="596">
        <v>0</v>
      </c>
      <c r="KA113" s="621" t="s">
        <v>8</v>
      </c>
      <c r="KB113" s="596" t="s">
        <v>371</v>
      </c>
      <c r="KD113" s="621" t="s">
        <v>96</v>
      </c>
      <c r="KE113" s="596">
        <v>91.5</v>
      </c>
      <c r="KG113" s="621" t="s">
        <v>159</v>
      </c>
      <c r="KH113" s="596">
        <v>0.5</v>
      </c>
      <c r="KJ113" s="576" t="s">
        <v>73</v>
      </c>
      <c r="KK113" s="610">
        <v>94.8</v>
      </c>
      <c r="KM113" s="664" t="s">
        <v>318</v>
      </c>
      <c r="KN113" s="610" t="s">
        <v>371</v>
      </c>
      <c r="KP113" s="621" t="s">
        <v>247</v>
      </c>
      <c r="KQ113" s="596">
        <v>0</v>
      </c>
      <c r="KS113" s="621" t="s">
        <v>318</v>
      </c>
      <c r="KT113" s="596" t="s">
        <v>371</v>
      </c>
      <c r="KV113" s="621" t="s">
        <v>23</v>
      </c>
      <c r="KW113" s="596">
        <v>92.3</v>
      </c>
      <c r="KY113" s="621" t="s">
        <v>153</v>
      </c>
      <c r="KZ113" s="596">
        <v>0.5</v>
      </c>
      <c r="LB113" s="576" t="s">
        <v>195</v>
      </c>
      <c r="LC113" s="610">
        <v>95.2</v>
      </c>
      <c r="LE113" s="664" t="s">
        <v>338</v>
      </c>
      <c r="LF113" s="610" t="s">
        <v>371</v>
      </c>
      <c r="LH113" s="621" t="s">
        <v>237</v>
      </c>
      <c r="LI113" s="596">
        <v>93.1</v>
      </c>
    </row>
    <row r="114" spans="1:321" ht="52.8" x14ac:dyDescent="0.3">
      <c r="A114" s="8" t="s">
        <v>106</v>
      </c>
      <c r="B114" s="15">
        <v>85.714285714285708</v>
      </c>
      <c r="D114" s="21" t="s">
        <v>57</v>
      </c>
      <c r="E114" s="15">
        <v>90.909090909090907</v>
      </c>
      <c r="G114" s="29" t="s">
        <v>115</v>
      </c>
      <c r="H114" s="32">
        <v>0.98039215686274506</v>
      </c>
      <c r="J114" s="37" t="s">
        <v>353</v>
      </c>
      <c r="K114" s="42">
        <v>0</v>
      </c>
      <c r="M114" s="11" t="s">
        <v>108</v>
      </c>
      <c r="N114" s="15">
        <v>84.832904884318765</v>
      </c>
      <c r="P114" s="29" t="s">
        <v>257</v>
      </c>
      <c r="Q114" s="79">
        <v>0.7606787595084844</v>
      </c>
      <c r="S114" s="8" t="s">
        <v>151</v>
      </c>
      <c r="T114" s="15">
        <v>87.719298245614027</v>
      </c>
      <c r="U114" s="101"/>
      <c r="V114" s="21" t="s">
        <v>362</v>
      </c>
      <c r="W114" s="15">
        <v>94.117647058823522</v>
      </c>
      <c r="Y114" s="11" t="s">
        <v>52</v>
      </c>
      <c r="Z114" s="15">
        <v>85.5</v>
      </c>
      <c r="AC114" s="109" t="s">
        <v>135</v>
      </c>
      <c r="AD114" s="123">
        <v>87.9</v>
      </c>
      <c r="AF114" s="149" t="s">
        <v>73</v>
      </c>
      <c r="AG114" s="137">
        <v>88.3</v>
      </c>
      <c r="AI114" s="109" t="s">
        <v>357</v>
      </c>
      <c r="AJ114" s="137">
        <v>93.2</v>
      </c>
      <c r="AL114" s="109" t="s">
        <v>345</v>
      </c>
      <c r="AM114" s="146">
        <v>97.3</v>
      </c>
      <c r="AO114" s="109" t="s">
        <v>164</v>
      </c>
      <c r="AP114" s="146">
        <v>86</v>
      </c>
      <c r="AS114" s="149" t="s">
        <v>45</v>
      </c>
      <c r="AT114" s="137">
        <v>86.9</v>
      </c>
      <c r="AX114" s="149" t="s">
        <v>126</v>
      </c>
      <c r="AY114" s="191">
        <v>89.2</v>
      </c>
      <c r="BA114" s="149" t="s">
        <v>345</v>
      </c>
      <c r="BB114" s="209">
        <v>96.8</v>
      </c>
      <c r="BD114" s="149" t="s">
        <v>224</v>
      </c>
      <c r="BE114" s="191">
        <v>87.9</v>
      </c>
      <c r="BG114" s="149" t="s">
        <v>338</v>
      </c>
      <c r="BH114" s="209">
        <v>88.7</v>
      </c>
      <c r="BJ114" s="149" t="s">
        <v>10</v>
      </c>
      <c r="BK114" s="233">
        <v>90.5</v>
      </c>
      <c r="BM114" s="149" t="s">
        <v>136</v>
      </c>
      <c r="BN114" s="233">
        <v>100</v>
      </c>
      <c r="BP114" s="149" t="s">
        <v>288</v>
      </c>
      <c r="BQ114" s="233">
        <v>91.5</v>
      </c>
      <c r="BS114" s="149" t="s">
        <v>106</v>
      </c>
      <c r="BT114" s="233">
        <v>100</v>
      </c>
      <c r="BV114" s="29" t="s">
        <v>85</v>
      </c>
      <c r="BW114" s="263">
        <v>0.88495575221238942</v>
      </c>
      <c r="BY114" s="29" t="s">
        <v>118</v>
      </c>
      <c r="BZ114" s="263">
        <v>0</v>
      </c>
      <c r="CB114" s="149" t="s">
        <v>136</v>
      </c>
      <c r="CC114" s="209">
        <v>89.9</v>
      </c>
      <c r="CE114" s="29" t="s">
        <v>170</v>
      </c>
      <c r="CF114" s="281">
        <v>0.64377682403433478</v>
      </c>
      <c r="CI114" s="109" t="s">
        <v>380</v>
      </c>
      <c r="CJ114" s="295">
        <v>92.6</v>
      </c>
      <c r="CL114" s="109" t="s">
        <v>262</v>
      </c>
      <c r="CM114" s="303">
        <v>100</v>
      </c>
      <c r="CO114" s="109" t="s">
        <v>223</v>
      </c>
      <c r="CP114" s="191">
        <v>91.4</v>
      </c>
      <c r="CS114" s="149" t="s">
        <v>56</v>
      </c>
      <c r="CT114" s="331">
        <v>93</v>
      </c>
      <c r="CW114" s="109" t="s">
        <v>256</v>
      </c>
      <c r="CX114" s="331">
        <v>100</v>
      </c>
      <c r="DB114" s="253" t="s">
        <v>183</v>
      </c>
      <c r="DC114" s="263">
        <v>0.84033613445378152</v>
      </c>
      <c r="DI114" s="253" t="s">
        <v>345</v>
      </c>
      <c r="DJ114" s="263">
        <v>0</v>
      </c>
      <c r="DP114" s="149" t="s">
        <v>208</v>
      </c>
      <c r="DQ114" s="331">
        <v>92.1</v>
      </c>
      <c r="DV114" s="253" t="s">
        <v>225</v>
      </c>
      <c r="DW114" s="281">
        <v>0.62836624775583483</v>
      </c>
      <c r="EA114" s="346" t="s">
        <v>103</v>
      </c>
      <c r="EB114" s="353">
        <v>93.7</v>
      </c>
      <c r="EE114" s="355" t="s">
        <v>11</v>
      </c>
      <c r="EF114" s="358">
        <v>100</v>
      </c>
      <c r="EI114" s="346" t="s">
        <v>268</v>
      </c>
      <c r="EJ114" s="362">
        <v>0.68027210884353739</v>
      </c>
      <c r="EM114" s="250" t="s">
        <v>240</v>
      </c>
      <c r="EN114" s="362">
        <v>0</v>
      </c>
      <c r="EQ114" s="346" t="s">
        <v>230</v>
      </c>
      <c r="ER114" s="303">
        <v>92.4</v>
      </c>
      <c r="EU114" s="346" t="s">
        <v>380</v>
      </c>
      <c r="EV114" s="378">
        <v>0.63357972544878571</v>
      </c>
      <c r="FA114" s="346" t="s">
        <v>126</v>
      </c>
      <c r="FB114" s="383">
        <v>94.20289855072464</v>
      </c>
      <c r="FD114" s="355" t="s">
        <v>19</v>
      </c>
      <c r="FE114" s="383">
        <v>100</v>
      </c>
      <c r="FG114" s="346" t="s">
        <v>305</v>
      </c>
      <c r="FH114" s="381">
        <v>92.6</v>
      </c>
      <c r="FK114" s="346" t="s">
        <v>90</v>
      </c>
      <c r="FL114" s="410">
        <v>94.3</v>
      </c>
      <c r="FN114" s="355" t="s">
        <v>99</v>
      </c>
      <c r="FO114" s="410">
        <v>100</v>
      </c>
      <c r="FQ114" s="355" t="s">
        <v>115</v>
      </c>
      <c r="FR114" s="421">
        <v>0.6</v>
      </c>
      <c r="FT114" s="361" t="s">
        <v>228</v>
      </c>
      <c r="FU114" s="367">
        <v>0</v>
      </c>
      <c r="FW114" s="346" t="s">
        <v>126</v>
      </c>
      <c r="FX114" s="410">
        <v>93</v>
      </c>
      <c r="FZ114" s="346" t="s">
        <v>38</v>
      </c>
      <c r="GA114" s="437">
        <v>0.7</v>
      </c>
      <c r="GD114" s="462" t="s">
        <v>14</v>
      </c>
      <c r="GE114" s="448">
        <v>94</v>
      </c>
      <c r="GG114" s="462" t="s">
        <v>8</v>
      </c>
      <c r="GH114" s="480" t="s">
        <v>371</v>
      </c>
      <c r="GJ114" s="346" t="s">
        <v>134</v>
      </c>
      <c r="GK114" s="421">
        <v>0.6</v>
      </c>
      <c r="GM114" s="346" t="s">
        <v>240</v>
      </c>
      <c r="GN114" s="484">
        <v>0</v>
      </c>
      <c r="GP114" s="462" t="s">
        <v>208</v>
      </c>
      <c r="GQ114" s="503">
        <v>92.8</v>
      </c>
      <c r="GS114" s="346" t="s">
        <v>201</v>
      </c>
      <c r="GT114" s="508">
        <v>0.96385542168674709</v>
      </c>
      <c r="GV114" s="462" t="s">
        <v>269</v>
      </c>
      <c r="GW114" s="479">
        <v>94.4</v>
      </c>
      <c r="GY114" s="462" t="s">
        <v>318</v>
      </c>
      <c r="GZ114" s="529" t="s">
        <v>371</v>
      </c>
      <c r="HB114" s="535" t="s">
        <v>98</v>
      </c>
      <c r="HC114" s="383">
        <v>93.4</v>
      </c>
      <c r="HG114" s="462" t="s">
        <v>225</v>
      </c>
      <c r="HH114" s="383">
        <v>94.2</v>
      </c>
      <c r="HJ114" s="462" t="s">
        <v>338</v>
      </c>
      <c r="HK114" s="383" t="s">
        <v>371</v>
      </c>
      <c r="HM114" s="346" t="s">
        <v>134</v>
      </c>
      <c r="HN114" s="421">
        <v>0.7</v>
      </c>
      <c r="HP114" s="346" t="s">
        <v>175</v>
      </c>
      <c r="HQ114" s="421">
        <v>0</v>
      </c>
      <c r="HS114" s="535" t="s">
        <v>337</v>
      </c>
      <c r="HT114" s="383">
        <v>93.3</v>
      </c>
      <c r="HV114" s="346" t="s">
        <v>218</v>
      </c>
      <c r="HW114" s="508">
        <v>0.6</v>
      </c>
      <c r="HY114" s="346" t="s">
        <v>43</v>
      </c>
      <c r="HZ114" s="421">
        <v>0</v>
      </c>
      <c r="IB114" s="566" t="s">
        <v>342</v>
      </c>
      <c r="IC114" s="421">
        <v>0</v>
      </c>
      <c r="IE114" s="346" t="s">
        <v>51</v>
      </c>
      <c r="IF114" s="508">
        <v>0.6</v>
      </c>
      <c r="IH114" s="576" t="s">
        <v>323</v>
      </c>
      <c r="II114" s="610">
        <v>94.1</v>
      </c>
      <c r="IK114" s="576" t="s">
        <v>48</v>
      </c>
      <c r="IL114" s="596" t="s">
        <v>371</v>
      </c>
      <c r="IN114" s="621" t="s">
        <v>270</v>
      </c>
      <c r="IO114" s="635">
        <v>0</v>
      </c>
      <c r="IQ114" s="621" t="s">
        <v>279</v>
      </c>
      <c r="IR114" s="635">
        <v>0</v>
      </c>
      <c r="IT114" s="621" t="s">
        <v>115</v>
      </c>
      <c r="IU114" s="652">
        <v>92.6</v>
      </c>
      <c r="IW114" s="621" t="s">
        <v>141</v>
      </c>
      <c r="IX114" s="635">
        <v>0.6</v>
      </c>
      <c r="IZ114" s="576" t="s">
        <v>118</v>
      </c>
      <c r="JA114" s="610">
        <v>94</v>
      </c>
      <c r="JC114" s="664" t="s">
        <v>318</v>
      </c>
      <c r="JD114" s="596" t="s">
        <v>371</v>
      </c>
      <c r="JF114" s="621" t="s">
        <v>170</v>
      </c>
      <c r="JG114" s="596">
        <v>0</v>
      </c>
      <c r="JI114" s="621" t="s">
        <v>354</v>
      </c>
      <c r="JJ114" s="596">
        <v>0</v>
      </c>
      <c r="JL114" s="621" t="s">
        <v>254</v>
      </c>
      <c r="JM114" s="596">
        <v>91.6</v>
      </c>
      <c r="JO114" s="621" t="s">
        <v>116</v>
      </c>
      <c r="JP114" s="596">
        <v>0.5</v>
      </c>
      <c r="JR114" s="576" t="s">
        <v>376</v>
      </c>
      <c r="JS114" s="610">
        <v>93.7</v>
      </c>
      <c r="JU114" s="664" t="s">
        <v>318</v>
      </c>
      <c r="JV114" s="610" t="s">
        <v>371</v>
      </c>
      <c r="JX114" s="621" t="s">
        <v>376</v>
      </c>
      <c r="JY114" s="596">
        <v>0</v>
      </c>
      <c r="KA114" s="621" t="s">
        <v>338</v>
      </c>
      <c r="KB114" s="596" t="s">
        <v>371</v>
      </c>
      <c r="KD114" s="621" t="s">
        <v>9</v>
      </c>
      <c r="KE114" s="596">
        <v>91.5</v>
      </c>
      <c r="KG114" s="621" t="s">
        <v>131</v>
      </c>
      <c r="KH114" s="596">
        <v>0.5</v>
      </c>
      <c r="KJ114" s="576" t="s">
        <v>277</v>
      </c>
      <c r="KK114" s="610">
        <v>94.7</v>
      </c>
      <c r="KM114" s="664" t="s">
        <v>9</v>
      </c>
      <c r="KN114" s="610" t="s">
        <v>371</v>
      </c>
      <c r="KP114" s="621" t="s">
        <v>302</v>
      </c>
      <c r="KQ114" s="596">
        <v>0</v>
      </c>
      <c r="KS114" s="621" t="s">
        <v>9</v>
      </c>
      <c r="KT114" s="596" t="s">
        <v>371</v>
      </c>
      <c r="KV114" s="621" t="s">
        <v>218</v>
      </c>
      <c r="KW114" s="596">
        <v>92.1</v>
      </c>
      <c r="KY114" s="621" t="s">
        <v>178</v>
      </c>
      <c r="KZ114" s="596">
        <v>0.5</v>
      </c>
      <c r="LB114" s="576" t="s">
        <v>14</v>
      </c>
      <c r="LC114" s="610">
        <v>95.2</v>
      </c>
      <c r="LE114" s="664" t="s">
        <v>318</v>
      </c>
      <c r="LF114" s="610" t="s">
        <v>371</v>
      </c>
      <c r="LH114" s="621" t="s">
        <v>67</v>
      </c>
      <c r="LI114" s="596">
        <v>93.1</v>
      </c>
    </row>
    <row r="115" spans="1:321" ht="39.6" x14ac:dyDescent="0.3">
      <c r="A115" s="8" t="s">
        <v>107</v>
      </c>
      <c r="B115" s="15">
        <v>85.714285714285708</v>
      </c>
      <c r="D115" s="21" t="s">
        <v>352</v>
      </c>
      <c r="E115" s="15">
        <v>90.697674418604649</v>
      </c>
      <c r="G115" s="29" t="s">
        <v>316</v>
      </c>
      <c r="H115" s="32">
        <v>1.0101010101010102</v>
      </c>
      <c r="J115" s="37" t="s">
        <v>351</v>
      </c>
      <c r="K115" s="42">
        <v>0</v>
      </c>
      <c r="M115" s="11" t="s">
        <v>197</v>
      </c>
      <c r="N115" s="15">
        <v>84.812689841376994</v>
      </c>
      <c r="P115" s="29" t="s">
        <v>147</v>
      </c>
      <c r="Q115" s="79">
        <v>0.76157000585823076</v>
      </c>
      <c r="S115" s="8" t="s">
        <v>96</v>
      </c>
      <c r="T115" s="15">
        <v>87.5</v>
      </c>
      <c r="U115" s="101"/>
      <c r="V115" s="21" t="s">
        <v>244</v>
      </c>
      <c r="W115" s="15">
        <v>93.333333333333329</v>
      </c>
      <c r="Y115" s="11" t="s">
        <v>164</v>
      </c>
      <c r="Z115" s="15">
        <v>85.5</v>
      </c>
      <c r="AC115" s="109" t="s">
        <v>190</v>
      </c>
      <c r="AD115" s="123">
        <v>87.5</v>
      </c>
      <c r="AF115" s="149" t="s">
        <v>87</v>
      </c>
      <c r="AG115" s="137">
        <v>88.2</v>
      </c>
      <c r="AI115" s="109" t="s">
        <v>352</v>
      </c>
      <c r="AJ115" s="137">
        <v>93.2</v>
      </c>
      <c r="AL115" s="109" t="s">
        <v>344</v>
      </c>
      <c r="AM115" s="146">
        <v>97.1</v>
      </c>
      <c r="AO115" s="109" t="s">
        <v>251</v>
      </c>
      <c r="AP115" s="146">
        <v>85.9</v>
      </c>
      <c r="AS115" s="149" t="s">
        <v>165</v>
      </c>
      <c r="AT115" s="137">
        <v>86.8</v>
      </c>
      <c r="AX115" s="149" t="s">
        <v>86</v>
      </c>
      <c r="AY115" s="191">
        <v>89</v>
      </c>
      <c r="BA115" s="149" t="s">
        <v>347</v>
      </c>
      <c r="BB115" s="209">
        <v>96.4</v>
      </c>
      <c r="BD115" s="149" t="s">
        <v>18</v>
      </c>
      <c r="BE115" s="191">
        <v>87.9</v>
      </c>
      <c r="BG115" s="149" t="s">
        <v>194</v>
      </c>
      <c r="BH115" s="209">
        <v>88.7</v>
      </c>
      <c r="BJ115" s="149" t="s">
        <v>172</v>
      </c>
      <c r="BK115" s="233">
        <v>90.4</v>
      </c>
      <c r="BM115" s="149" t="s">
        <v>346</v>
      </c>
      <c r="BN115" s="233">
        <v>98.6</v>
      </c>
      <c r="BP115" s="149" t="s">
        <v>145</v>
      </c>
      <c r="BQ115" s="233">
        <v>91.4</v>
      </c>
      <c r="BS115" s="149" t="s">
        <v>172</v>
      </c>
      <c r="BT115" s="233">
        <v>100</v>
      </c>
      <c r="BV115" s="29" t="s">
        <v>91</v>
      </c>
      <c r="BW115" s="263">
        <v>0.90090090090090091</v>
      </c>
      <c r="BY115" s="29" t="s">
        <v>293</v>
      </c>
      <c r="BZ115" s="263">
        <v>0</v>
      </c>
      <c r="CB115" s="149" t="s">
        <v>21</v>
      </c>
      <c r="CC115" s="209">
        <v>89.8</v>
      </c>
      <c r="CE115" s="29" t="s">
        <v>382</v>
      </c>
      <c r="CF115" s="281">
        <v>0.65005417118093178</v>
      </c>
      <c r="CI115" s="109" t="s">
        <v>129</v>
      </c>
      <c r="CJ115" s="295">
        <v>92.4</v>
      </c>
      <c r="CL115" s="109" t="s">
        <v>57</v>
      </c>
      <c r="CM115" s="303">
        <v>100</v>
      </c>
      <c r="CO115" s="109" t="s">
        <v>325</v>
      </c>
      <c r="CP115" s="191">
        <v>91.3</v>
      </c>
      <c r="CS115" s="149" t="s">
        <v>241</v>
      </c>
      <c r="CT115" s="331">
        <v>93</v>
      </c>
      <c r="CW115" s="109" t="s">
        <v>307</v>
      </c>
      <c r="CX115" s="331">
        <v>100</v>
      </c>
      <c r="DB115" s="253" t="s">
        <v>45</v>
      </c>
      <c r="DC115" s="263">
        <v>0.84745762711864403</v>
      </c>
      <c r="DI115" s="253" t="s">
        <v>40</v>
      </c>
      <c r="DJ115" s="263">
        <v>0</v>
      </c>
      <c r="DP115" s="149" t="s">
        <v>104</v>
      </c>
      <c r="DQ115" s="331">
        <v>91.8</v>
      </c>
      <c r="DV115" s="253" t="s">
        <v>259</v>
      </c>
      <c r="DW115" s="281">
        <v>0.63041765169424746</v>
      </c>
      <c r="EA115" s="346" t="s">
        <v>38</v>
      </c>
      <c r="EB115" s="353">
        <v>93.7</v>
      </c>
      <c r="EE115" s="355" t="s">
        <v>49</v>
      </c>
      <c r="EF115" s="358">
        <v>100</v>
      </c>
      <c r="EI115" s="346" t="s">
        <v>291</v>
      </c>
      <c r="EJ115" s="362">
        <v>0.70921985815602839</v>
      </c>
      <c r="EM115" s="250" t="s">
        <v>263</v>
      </c>
      <c r="EN115" s="362">
        <v>0</v>
      </c>
      <c r="EQ115" s="346" t="s">
        <v>329</v>
      </c>
      <c r="ER115" s="303">
        <v>92.2</v>
      </c>
      <c r="EU115" s="346" t="s">
        <v>270</v>
      </c>
      <c r="EV115" s="378">
        <v>0.63364055299539168</v>
      </c>
      <c r="FA115" s="346" t="s">
        <v>251</v>
      </c>
      <c r="FB115" s="383">
        <v>94.230769230769226</v>
      </c>
      <c r="FD115" s="355" t="s">
        <v>106</v>
      </c>
      <c r="FE115" s="383">
        <v>100</v>
      </c>
      <c r="FG115" s="346" t="s">
        <v>6</v>
      </c>
      <c r="FH115" s="381">
        <v>92.6</v>
      </c>
      <c r="FK115" s="346" t="s">
        <v>180</v>
      </c>
      <c r="FL115" s="410">
        <v>94.2</v>
      </c>
      <c r="FN115" s="355" t="s">
        <v>19</v>
      </c>
      <c r="FO115" s="410">
        <v>100</v>
      </c>
      <c r="FQ115" s="355" t="s">
        <v>187</v>
      </c>
      <c r="FR115" s="421">
        <v>0.6</v>
      </c>
      <c r="FT115" s="361" t="s">
        <v>258</v>
      </c>
      <c r="FU115" s="367">
        <v>0</v>
      </c>
      <c r="FW115" s="346" t="s">
        <v>165</v>
      </c>
      <c r="FX115" s="410">
        <v>92.9</v>
      </c>
      <c r="FZ115" s="346" t="s">
        <v>191</v>
      </c>
      <c r="GA115" s="437">
        <v>0.7</v>
      </c>
      <c r="GD115" s="462" t="s">
        <v>292</v>
      </c>
      <c r="GE115" s="448">
        <v>94</v>
      </c>
      <c r="GG115" s="462" t="s">
        <v>338</v>
      </c>
      <c r="GH115" s="480" t="s">
        <v>371</v>
      </c>
      <c r="GJ115" s="346" t="s">
        <v>123</v>
      </c>
      <c r="GK115" s="421">
        <v>0.7</v>
      </c>
      <c r="GM115" s="346" t="s">
        <v>115</v>
      </c>
      <c r="GN115" s="484">
        <v>0</v>
      </c>
      <c r="GP115" s="462" t="s">
        <v>247</v>
      </c>
      <c r="GQ115" s="503">
        <v>92.8</v>
      </c>
      <c r="GS115" s="346" t="s">
        <v>225</v>
      </c>
      <c r="GT115" s="508">
        <v>1.2594458438287155</v>
      </c>
      <c r="GV115" s="462" t="s">
        <v>311</v>
      </c>
      <c r="GW115" s="479">
        <v>94.4</v>
      </c>
      <c r="GY115" s="462" t="s">
        <v>9</v>
      </c>
      <c r="GZ115" s="529" t="s">
        <v>371</v>
      </c>
      <c r="HB115" s="535" t="s">
        <v>48</v>
      </c>
      <c r="HC115" s="383">
        <v>93.3</v>
      </c>
      <c r="HG115" s="462" t="s">
        <v>180</v>
      </c>
      <c r="HH115" s="383">
        <v>94.2</v>
      </c>
      <c r="HJ115" s="462" t="s">
        <v>318</v>
      </c>
      <c r="HK115" s="383" t="s">
        <v>371</v>
      </c>
      <c r="HM115" s="346" t="s">
        <v>115</v>
      </c>
      <c r="HN115" s="421">
        <v>0.7</v>
      </c>
      <c r="HP115" s="346" t="s">
        <v>346</v>
      </c>
      <c r="HQ115" s="421">
        <v>0</v>
      </c>
      <c r="HS115" s="535" t="s">
        <v>265</v>
      </c>
      <c r="HT115" s="383">
        <v>93.2</v>
      </c>
      <c r="HV115" s="346" t="s">
        <v>373</v>
      </c>
      <c r="HW115" s="508">
        <v>0.6</v>
      </c>
      <c r="HY115" s="346" t="s">
        <v>251</v>
      </c>
      <c r="HZ115" s="421">
        <v>0</v>
      </c>
      <c r="IB115" s="566" t="s">
        <v>282</v>
      </c>
      <c r="IC115" s="421">
        <v>0</v>
      </c>
      <c r="IE115" s="346" t="s">
        <v>206</v>
      </c>
      <c r="IF115" s="508">
        <v>0.6</v>
      </c>
      <c r="IH115" s="576" t="s">
        <v>309</v>
      </c>
      <c r="II115" s="610">
        <v>94.1</v>
      </c>
      <c r="IK115" s="576" t="s">
        <v>271</v>
      </c>
      <c r="IL115" s="596" t="s">
        <v>371</v>
      </c>
      <c r="IN115" s="621" t="s">
        <v>19</v>
      </c>
      <c r="IO115" s="635">
        <v>0</v>
      </c>
      <c r="IQ115" s="621" t="s">
        <v>354</v>
      </c>
      <c r="IR115" s="635">
        <v>0</v>
      </c>
      <c r="IT115" s="621" t="s">
        <v>165</v>
      </c>
      <c r="IU115" s="652">
        <v>92.5</v>
      </c>
      <c r="IW115" s="621" t="s">
        <v>96</v>
      </c>
      <c r="IX115" s="635">
        <v>0.6</v>
      </c>
      <c r="IZ115" s="576" t="s">
        <v>75</v>
      </c>
      <c r="JA115" s="610">
        <v>93.9</v>
      </c>
      <c r="JC115" s="664" t="s">
        <v>9</v>
      </c>
      <c r="JD115" s="596" t="s">
        <v>371</v>
      </c>
      <c r="JF115" s="621" t="s">
        <v>206</v>
      </c>
      <c r="JG115" s="596">
        <v>0</v>
      </c>
      <c r="JI115" s="621" t="s">
        <v>357</v>
      </c>
      <c r="JJ115" s="596">
        <v>0</v>
      </c>
      <c r="JL115" s="621" t="s">
        <v>274</v>
      </c>
      <c r="JM115" s="596">
        <v>91.6</v>
      </c>
      <c r="JO115" s="621" t="s">
        <v>198</v>
      </c>
      <c r="JP115" s="596">
        <v>0.5</v>
      </c>
      <c r="JR115" s="576" t="s">
        <v>75</v>
      </c>
      <c r="JS115" s="610">
        <v>93.5</v>
      </c>
      <c r="JU115" s="664" t="s">
        <v>9</v>
      </c>
      <c r="JV115" s="610" t="s">
        <v>371</v>
      </c>
      <c r="JX115" s="621" t="s">
        <v>278</v>
      </c>
      <c r="JY115" s="596">
        <v>0</v>
      </c>
      <c r="KA115" s="621" t="s">
        <v>318</v>
      </c>
      <c r="KB115" s="596" t="s">
        <v>371</v>
      </c>
      <c r="KD115" s="621" t="s">
        <v>61</v>
      </c>
      <c r="KE115" s="596">
        <v>91.5</v>
      </c>
      <c r="KG115" s="621" t="s">
        <v>433</v>
      </c>
      <c r="KH115" s="596">
        <v>0.4</v>
      </c>
      <c r="KJ115" s="576" t="s">
        <v>118</v>
      </c>
      <c r="KK115" s="610">
        <v>94.7</v>
      </c>
      <c r="KM115" s="664" t="s">
        <v>195</v>
      </c>
      <c r="KN115" s="610" t="s">
        <v>371</v>
      </c>
      <c r="KP115" s="621" t="s">
        <v>99</v>
      </c>
      <c r="KQ115" s="596">
        <v>0</v>
      </c>
      <c r="KS115" s="621" t="s">
        <v>195</v>
      </c>
      <c r="KT115" s="596" t="s">
        <v>371</v>
      </c>
      <c r="KV115" s="621" t="s">
        <v>236</v>
      </c>
      <c r="KW115" s="596">
        <v>92</v>
      </c>
      <c r="KY115" s="621" t="s">
        <v>226</v>
      </c>
      <c r="KZ115" s="596">
        <v>0.5</v>
      </c>
      <c r="LB115" s="576" t="s">
        <v>201</v>
      </c>
      <c r="LC115" s="610">
        <v>95.1</v>
      </c>
      <c r="LE115" s="664" t="s">
        <v>9</v>
      </c>
      <c r="LF115" s="610" t="s">
        <v>371</v>
      </c>
      <c r="LH115" s="621" t="s">
        <v>279</v>
      </c>
      <c r="LI115" s="596">
        <v>93</v>
      </c>
    </row>
    <row r="116" spans="1:321" ht="43.2" x14ac:dyDescent="0.3">
      <c r="A116" s="8" t="s">
        <v>581</v>
      </c>
      <c r="B116" s="15">
        <v>85.714285714285708</v>
      </c>
      <c r="D116" s="21" t="s">
        <v>244</v>
      </c>
      <c r="E116" s="15">
        <v>90.625</v>
      </c>
      <c r="G116" s="29" t="s">
        <v>172</v>
      </c>
      <c r="H116" s="32">
        <v>1.0204081632653061</v>
      </c>
      <c r="J116" s="37" t="s">
        <v>276</v>
      </c>
      <c r="K116" s="42">
        <v>0</v>
      </c>
      <c r="M116" s="11" t="s">
        <v>41</v>
      </c>
      <c r="N116" s="15">
        <v>84.75952529668956</v>
      </c>
      <c r="P116" s="29" t="s">
        <v>7</v>
      </c>
      <c r="Q116" s="79">
        <v>0.76712328767123283</v>
      </c>
      <c r="S116" s="8" t="s">
        <v>68</v>
      </c>
      <c r="T116" s="15">
        <v>87.5</v>
      </c>
      <c r="U116" s="101"/>
      <c r="V116" s="21" t="s">
        <v>353</v>
      </c>
      <c r="W116" s="15">
        <v>92.857142857142861</v>
      </c>
      <c r="Y116" s="11" t="s">
        <v>251</v>
      </c>
      <c r="Z116" s="15">
        <v>85.2</v>
      </c>
      <c r="AC116" s="109" t="s">
        <v>51</v>
      </c>
      <c r="AD116" s="123">
        <v>87.5</v>
      </c>
      <c r="AF116" s="149" t="s">
        <v>72</v>
      </c>
      <c r="AG116" s="137">
        <v>88.2</v>
      </c>
      <c r="AI116" s="109" t="s">
        <v>244</v>
      </c>
      <c r="AJ116" s="137">
        <v>93.1</v>
      </c>
      <c r="AL116" s="109" t="s">
        <v>342</v>
      </c>
      <c r="AM116" s="146">
        <v>97</v>
      </c>
      <c r="AO116" s="109" t="s">
        <v>105</v>
      </c>
      <c r="AP116" s="146">
        <v>85.8</v>
      </c>
      <c r="AS116" s="149" t="s">
        <v>251</v>
      </c>
      <c r="AT116" s="137">
        <v>86.8</v>
      </c>
      <c r="AX116" s="149" t="s">
        <v>338</v>
      </c>
      <c r="AY116" s="191">
        <v>89</v>
      </c>
      <c r="BA116" s="149" t="s">
        <v>344</v>
      </c>
      <c r="BB116" s="209">
        <v>96</v>
      </c>
      <c r="BD116" s="149" t="s">
        <v>304</v>
      </c>
      <c r="BE116" s="191">
        <v>87.8</v>
      </c>
      <c r="BG116" s="149" t="s">
        <v>154</v>
      </c>
      <c r="BH116" s="209">
        <v>88.6</v>
      </c>
      <c r="BJ116" s="149" t="s">
        <v>134</v>
      </c>
      <c r="BK116" s="233">
        <v>90.4</v>
      </c>
      <c r="BM116" s="149" t="s">
        <v>342</v>
      </c>
      <c r="BN116" s="233">
        <v>97.1</v>
      </c>
      <c r="BP116" s="149" t="s">
        <v>129</v>
      </c>
      <c r="BQ116" s="233">
        <v>91.4</v>
      </c>
      <c r="BS116" s="149" t="s">
        <v>90</v>
      </c>
      <c r="BT116" s="233">
        <v>100</v>
      </c>
      <c r="BV116" s="29" t="s">
        <v>182</v>
      </c>
      <c r="BW116" s="263">
        <v>0.92592592592592582</v>
      </c>
      <c r="BY116" s="29" t="s">
        <v>55</v>
      </c>
      <c r="BZ116" s="263">
        <v>0</v>
      </c>
      <c r="CB116" s="149" t="s">
        <v>302</v>
      </c>
      <c r="CC116" s="209">
        <v>89.7</v>
      </c>
      <c r="CE116" s="29" t="s">
        <v>9</v>
      </c>
      <c r="CF116" s="281">
        <v>0.65146579804560267</v>
      </c>
      <c r="CI116" s="109" t="s">
        <v>25</v>
      </c>
      <c r="CJ116" s="295">
        <v>92.3</v>
      </c>
      <c r="CL116" s="109" t="s">
        <v>21</v>
      </c>
      <c r="CM116" s="303">
        <v>100</v>
      </c>
      <c r="CO116" s="109" t="s">
        <v>101</v>
      </c>
      <c r="CP116" s="191">
        <v>91.3</v>
      </c>
      <c r="CS116" s="149" t="s">
        <v>97</v>
      </c>
      <c r="CT116" s="331">
        <v>93</v>
      </c>
      <c r="CW116" s="109" t="s">
        <v>19</v>
      </c>
      <c r="CX116" s="331">
        <v>100</v>
      </c>
      <c r="DB116" s="253" t="s">
        <v>91</v>
      </c>
      <c r="DC116" s="263">
        <v>0.86956521739130432</v>
      </c>
      <c r="DI116" s="253" t="s">
        <v>356</v>
      </c>
      <c r="DJ116" s="263">
        <v>0</v>
      </c>
      <c r="DP116" s="149" t="s">
        <v>325</v>
      </c>
      <c r="DQ116" s="331">
        <v>91.8</v>
      </c>
      <c r="DV116" s="253" t="s">
        <v>90</v>
      </c>
      <c r="DW116" s="281">
        <v>0.63375583722481654</v>
      </c>
      <c r="EA116" s="346" t="s">
        <v>76</v>
      </c>
      <c r="EB116" s="353">
        <v>93.6</v>
      </c>
      <c r="EE116" s="355" t="s">
        <v>50</v>
      </c>
      <c r="EF116" s="358">
        <v>100</v>
      </c>
      <c r="EI116" s="346" t="s">
        <v>91</v>
      </c>
      <c r="EJ116" s="362">
        <v>0.84745762711864403</v>
      </c>
      <c r="EM116" s="250" t="s">
        <v>177</v>
      </c>
      <c r="EN116" s="362">
        <v>0</v>
      </c>
      <c r="EQ116" s="346" t="s">
        <v>270</v>
      </c>
      <c r="ER116" s="303">
        <v>92.1</v>
      </c>
      <c r="EU116" s="346" t="s">
        <v>129</v>
      </c>
      <c r="EV116" s="378">
        <v>0.63380281690140849</v>
      </c>
      <c r="FA116" s="346" t="s">
        <v>30</v>
      </c>
      <c r="FB116" s="383">
        <v>94.029850746268664</v>
      </c>
      <c r="FD116" s="355" t="s">
        <v>172</v>
      </c>
      <c r="FE116" s="383">
        <v>100</v>
      </c>
      <c r="FG116" s="346" t="s">
        <v>44</v>
      </c>
      <c r="FH116" s="381">
        <v>92.6</v>
      </c>
      <c r="FK116" s="346" t="s">
        <v>294</v>
      </c>
      <c r="FL116" s="410">
        <v>94.1</v>
      </c>
      <c r="FN116" s="355" t="s">
        <v>344</v>
      </c>
      <c r="FO116" s="410">
        <v>100</v>
      </c>
      <c r="FQ116" s="355" t="s">
        <v>123</v>
      </c>
      <c r="FR116" s="421">
        <v>0.7</v>
      </c>
      <c r="FT116" s="361" t="s">
        <v>299</v>
      </c>
      <c r="FU116" s="367">
        <v>0</v>
      </c>
      <c r="FW116" s="346" t="s">
        <v>234</v>
      </c>
      <c r="FX116" s="410">
        <v>92.8</v>
      </c>
      <c r="FZ116" s="346" t="s">
        <v>138</v>
      </c>
      <c r="GA116" s="437">
        <v>0.7</v>
      </c>
      <c r="GD116" s="462" t="s">
        <v>90</v>
      </c>
      <c r="GE116" s="448">
        <v>94</v>
      </c>
      <c r="GG116" s="462" t="s">
        <v>318</v>
      </c>
      <c r="GH116" s="480" t="s">
        <v>371</v>
      </c>
      <c r="GJ116" s="346" t="s">
        <v>91</v>
      </c>
      <c r="GK116" s="421">
        <v>0.7</v>
      </c>
      <c r="GM116" s="346" t="s">
        <v>200</v>
      </c>
      <c r="GN116" s="484">
        <v>0</v>
      </c>
      <c r="GP116" s="462" t="s">
        <v>102</v>
      </c>
      <c r="GQ116" s="503">
        <v>92.8</v>
      </c>
      <c r="GS116" s="346" t="s">
        <v>30</v>
      </c>
      <c r="GT116" s="508">
        <v>0.72511535926170079</v>
      </c>
      <c r="GV116" s="462" t="s">
        <v>138</v>
      </c>
      <c r="GW116" s="479">
        <v>94.4</v>
      </c>
      <c r="GY116" s="462" t="s">
        <v>195</v>
      </c>
      <c r="GZ116" s="529" t="s">
        <v>371</v>
      </c>
      <c r="HB116" s="535" t="s">
        <v>89</v>
      </c>
      <c r="HC116" s="383">
        <v>93.3</v>
      </c>
      <c r="HG116" s="462" t="s">
        <v>132</v>
      </c>
      <c r="HH116" s="383">
        <v>94.2</v>
      </c>
      <c r="HJ116" s="462" t="s">
        <v>9</v>
      </c>
      <c r="HK116" s="383" t="s">
        <v>371</v>
      </c>
      <c r="HM116" s="346" t="s">
        <v>123</v>
      </c>
      <c r="HN116" s="421">
        <v>0.7</v>
      </c>
      <c r="HP116" s="346" t="s">
        <v>33</v>
      </c>
      <c r="HQ116" s="421">
        <v>0</v>
      </c>
      <c r="HS116" s="535" t="s">
        <v>138</v>
      </c>
      <c r="HT116" s="383">
        <v>93.2</v>
      </c>
      <c r="HV116" s="346" t="s">
        <v>131</v>
      </c>
      <c r="HW116" s="508">
        <v>0.7</v>
      </c>
      <c r="HY116" s="346" t="s">
        <v>214</v>
      </c>
      <c r="HZ116" s="421">
        <v>0</v>
      </c>
      <c r="IB116" s="566" t="s">
        <v>111</v>
      </c>
      <c r="IC116" s="421">
        <v>0</v>
      </c>
      <c r="IE116" s="346" t="s">
        <v>89</v>
      </c>
      <c r="IF116" s="508">
        <v>0.6</v>
      </c>
      <c r="IH116" s="576" t="s">
        <v>205</v>
      </c>
      <c r="II116" s="610">
        <v>93.8</v>
      </c>
      <c r="IK116" s="576" t="s">
        <v>143</v>
      </c>
      <c r="IL116" s="596" t="s">
        <v>371</v>
      </c>
      <c r="IN116" s="621" t="s">
        <v>329</v>
      </c>
      <c r="IO116" s="635">
        <v>0</v>
      </c>
      <c r="IQ116" s="622" t="s">
        <v>696</v>
      </c>
      <c r="IR116" s="598">
        <v>0</v>
      </c>
      <c r="IT116" s="621" t="s">
        <v>216</v>
      </c>
      <c r="IU116" s="652">
        <v>92.5</v>
      </c>
      <c r="IW116" s="621" t="s">
        <v>227</v>
      </c>
      <c r="IX116" s="635">
        <v>0.6</v>
      </c>
      <c r="IZ116" s="576" t="s">
        <v>200</v>
      </c>
      <c r="JA116" s="610">
        <v>93.8</v>
      </c>
      <c r="JC116" s="664" t="s">
        <v>195</v>
      </c>
      <c r="JD116" s="596" t="s">
        <v>371</v>
      </c>
      <c r="JF116" s="621" t="s">
        <v>302</v>
      </c>
      <c r="JG116" s="596">
        <v>0</v>
      </c>
      <c r="JI116" s="621" t="s">
        <v>30</v>
      </c>
      <c r="JJ116" s="596">
        <v>0</v>
      </c>
      <c r="JL116" s="621" t="s">
        <v>184</v>
      </c>
      <c r="JM116" s="596">
        <v>91.6</v>
      </c>
      <c r="JO116" s="621" t="s">
        <v>207</v>
      </c>
      <c r="JP116" s="596">
        <v>0.5</v>
      </c>
      <c r="JR116" s="576" t="s">
        <v>309</v>
      </c>
      <c r="JS116" s="610">
        <v>93.5</v>
      </c>
      <c r="JU116" s="664" t="s">
        <v>195</v>
      </c>
      <c r="JV116" s="610" t="s">
        <v>371</v>
      </c>
      <c r="JX116" s="621" t="s">
        <v>203</v>
      </c>
      <c r="JY116" s="596">
        <v>0</v>
      </c>
      <c r="KA116" s="621" t="s">
        <v>9</v>
      </c>
      <c r="KB116" s="596" t="s">
        <v>371</v>
      </c>
      <c r="KD116" s="621" t="s">
        <v>218</v>
      </c>
      <c r="KE116" s="596">
        <v>91.4</v>
      </c>
      <c r="KG116" s="621" t="s">
        <v>287</v>
      </c>
      <c r="KH116" s="596">
        <v>0.4</v>
      </c>
      <c r="KJ116" s="576" t="s">
        <v>278</v>
      </c>
      <c r="KK116" s="610">
        <v>94.7</v>
      </c>
      <c r="KM116" s="664" t="s">
        <v>113</v>
      </c>
      <c r="KN116" s="610" t="s">
        <v>371</v>
      </c>
      <c r="KP116" s="621" t="s">
        <v>168</v>
      </c>
      <c r="KQ116" s="596">
        <v>0</v>
      </c>
      <c r="KS116" s="621" t="s">
        <v>113</v>
      </c>
      <c r="KT116" s="596" t="s">
        <v>371</v>
      </c>
      <c r="KV116" s="701" t="s">
        <v>285</v>
      </c>
      <c r="KW116" s="596">
        <v>92</v>
      </c>
      <c r="KY116" s="621" t="s">
        <v>107</v>
      </c>
      <c r="KZ116" s="596">
        <v>0.5</v>
      </c>
      <c r="LB116" s="576" t="s">
        <v>108</v>
      </c>
      <c r="LC116" s="610">
        <v>95</v>
      </c>
      <c r="LE116" s="664" t="s">
        <v>195</v>
      </c>
      <c r="LF116" s="610" t="s">
        <v>371</v>
      </c>
      <c r="LH116" s="621" t="s">
        <v>127</v>
      </c>
      <c r="LI116" s="596">
        <v>92.9</v>
      </c>
    </row>
    <row r="117" spans="1:321" ht="57.6" x14ac:dyDescent="0.3">
      <c r="A117" s="8" t="s">
        <v>108</v>
      </c>
      <c r="B117" s="15">
        <v>85.714285714285708</v>
      </c>
      <c r="D117" s="21" t="s">
        <v>353</v>
      </c>
      <c r="E117" s="15">
        <v>90.476190476190482</v>
      </c>
      <c r="G117" s="29" t="s">
        <v>240</v>
      </c>
      <c r="H117" s="32">
        <v>1.0256410256410255</v>
      </c>
      <c r="J117" s="37" t="s">
        <v>169</v>
      </c>
      <c r="K117" s="42">
        <v>0</v>
      </c>
      <c r="M117" s="11" t="s">
        <v>116</v>
      </c>
      <c r="N117" s="15">
        <v>84.750802902343281</v>
      </c>
      <c r="P117" s="29" t="s">
        <v>340</v>
      </c>
      <c r="Q117" s="79">
        <v>0.76762037683182127</v>
      </c>
      <c r="S117" s="8" t="s">
        <v>101</v>
      </c>
      <c r="T117" s="15">
        <v>87.5</v>
      </c>
      <c r="U117" s="101"/>
      <c r="V117" s="21" t="s">
        <v>279</v>
      </c>
      <c r="W117" s="15">
        <v>92.307692307692307</v>
      </c>
      <c r="Y117" s="11" t="s">
        <v>18</v>
      </c>
      <c r="Z117" s="15">
        <v>85.1</v>
      </c>
      <c r="AC117" s="109" t="s">
        <v>77</v>
      </c>
      <c r="AD117" s="123">
        <v>87.2</v>
      </c>
      <c r="AF117" s="149" t="s">
        <v>151</v>
      </c>
      <c r="AG117" s="137">
        <v>88</v>
      </c>
      <c r="AI117" s="109" t="s">
        <v>279</v>
      </c>
      <c r="AJ117" s="137">
        <v>93.1</v>
      </c>
      <c r="AL117" s="109" t="s">
        <v>347</v>
      </c>
      <c r="AM117" s="146">
        <v>96.7</v>
      </c>
      <c r="AO117" s="109" t="s">
        <v>212</v>
      </c>
      <c r="AP117" s="146">
        <v>85.8</v>
      </c>
      <c r="AS117" s="149" t="s">
        <v>248</v>
      </c>
      <c r="AT117" s="137">
        <v>86.8</v>
      </c>
      <c r="AX117" s="149" t="s">
        <v>380</v>
      </c>
      <c r="AY117" s="191">
        <v>88.9</v>
      </c>
      <c r="BA117" s="149" t="s">
        <v>116</v>
      </c>
      <c r="BB117" s="209">
        <v>95.7</v>
      </c>
      <c r="BD117" s="149" t="s">
        <v>110</v>
      </c>
      <c r="BE117" s="191">
        <v>87.6</v>
      </c>
      <c r="BG117" s="149" t="s">
        <v>283</v>
      </c>
      <c r="BH117" s="209">
        <v>88.6</v>
      </c>
      <c r="BJ117" s="149" t="s">
        <v>123</v>
      </c>
      <c r="BK117" s="233">
        <v>90.4</v>
      </c>
      <c r="BM117" s="149" t="s">
        <v>345</v>
      </c>
      <c r="BN117" s="233">
        <v>96.5</v>
      </c>
      <c r="BP117" s="149" t="s">
        <v>126</v>
      </c>
      <c r="BQ117" s="233">
        <v>91.2</v>
      </c>
      <c r="BS117" s="149" t="s">
        <v>262</v>
      </c>
      <c r="BT117" s="233">
        <v>100</v>
      </c>
      <c r="BV117" s="29" t="s">
        <v>224</v>
      </c>
      <c r="BW117" s="263">
        <v>0.99009900990099009</v>
      </c>
      <c r="BY117" s="29" t="s">
        <v>103</v>
      </c>
      <c r="BZ117" s="263">
        <v>0</v>
      </c>
      <c r="CB117" s="149" t="s">
        <v>150</v>
      </c>
      <c r="CC117" s="209">
        <v>89.7</v>
      </c>
      <c r="CE117" s="29" t="s">
        <v>259</v>
      </c>
      <c r="CF117" s="281">
        <v>0.65520065520065529</v>
      </c>
      <c r="CI117" s="109" t="s">
        <v>182</v>
      </c>
      <c r="CJ117" s="295">
        <v>92.3</v>
      </c>
      <c r="CL117" s="109" t="s">
        <v>197</v>
      </c>
      <c r="CM117" s="303">
        <v>100</v>
      </c>
      <c r="CO117" s="109" t="s">
        <v>119</v>
      </c>
      <c r="CP117" s="191">
        <v>91.2</v>
      </c>
      <c r="CS117" s="149" t="s">
        <v>111</v>
      </c>
      <c r="CT117" s="331">
        <v>93</v>
      </c>
      <c r="CW117" s="109" t="s">
        <v>106</v>
      </c>
      <c r="CX117" s="331">
        <v>100</v>
      </c>
      <c r="DB117" s="253" t="s">
        <v>114</v>
      </c>
      <c r="DC117" s="263">
        <v>0.86956521739130432</v>
      </c>
      <c r="DI117" s="253" t="s">
        <v>293</v>
      </c>
      <c r="DJ117" s="263">
        <v>0</v>
      </c>
      <c r="DP117" s="149" t="s">
        <v>247</v>
      </c>
      <c r="DQ117" s="331">
        <v>91.8</v>
      </c>
      <c r="DV117" s="253" t="s">
        <v>223</v>
      </c>
      <c r="DW117" s="281">
        <v>0.63559322033898313</v>
      </c>
      <c r="EA117" s="346" t="s">
        <v>21</v>
      </c>
      <c r="EB117" s="353">
        <v>93.6</v>
      </c>
      <c r="EE117" s="355" t="s">
        <v>107</v>
      </c>
      <c r="EF117" s="358">
        <v>100</v>
      </c>
      <c r="EI117" s="346" t="s">
        <v>220</v>
      </c>
      <c r="EJ117" s="362">
        <v>0.84745762711864403</v>
      </c>
      <c r="EM117" s="250" t="s">
        <v>258</v>
      </c>
      <c r="EN117" s="362">
        <v>0</v>
      </c>
      <c r="EQ117" s="346" t="s">
        <v>247</v>
      </c>
      <c r="ER117" s="303">
        <v>92</v>
      </c>
      <c r="EU117" s="346" t="s">
        <v>45</v>
      </c>
      <c r="EV117" s="378">
        <v>0.63441712926249005</v>
      </c>
      <c r="FA117" s="346" t="s">
        <v>316</v>
      </c>
      <c r="FB117" s="383">
        <v>93.975903614457835</v>
      </c>
      <c r="FD117" s="355" t="s">
        <v>90</v>
      </c>
      <c r="FE117" s="383">
        <v>100</v>
      </c>
      <c r="FG117" s="346" t="s">
        <v>270</v>
      </c>
      <c r="FH117" s="381">
        <v>92.6</v>
      </c>
      <c r="FK117" s="346" t="s">
        <v>302</v>
      </c>
      <c r="FL117" s="410">
        <v>94.1</v>
      </c>
      <c r="FN117" s="355" t="s">
        <v>106</v>
      </c>
      <c r="FO117" s="410">
        <v>100</v>
      </c>
      <c r="FQ117" s="355" t="s">
        <v>276</v>
      </c>
      <c r="FR117" s="421">
        <v>0.7</v>
      </c>
      <c r="FT117" s="361" t="s">
        <v>177</v>
      </c>
      <c r="FU117" s="367">
        <v>0</v>
      </c>
      <c r="FW117" s="346" t="s">
        <v>97</v>
      </c>
      <c r="FX117" s="410">
        <v>92.8</v>
      </c>
      <c r="FZ117" s="346" t="s">
        <v>30</v>
      </c>
      <c r="GA117" s="437">
        <v>0.7</v>
      </c>
      <c r="GD117" s="462" t="s">
        <v>174</v>
      </c>
      <c r="GE117" s="448">
        <v>93.9</v>
      </c>
      <c r="GG117" s="462" t="s">
        <v>9</v>
      </c>
      <c r="GH117" s="480" t="s">
        <v>371</v>
      </c>
      <c r="GJ117" s="346" t="s">
        <v>50</v>
      </c>
      <c r="GK117" s="421">
        <v>0.7</v>
      </c>
      <c r="GM117" s="346" t="s">
        <v>136</v>
      </c>
      <c r="GN117" s="484">
        <v>0</v>
      </c>
      <c r="GP117" s="462" t="s">
        <v>65</v>
      </c>
      <c r="GQ117" s="503">
        <v>92.7</v>
      </c>
      <c r="GS117" s="346" t="s">
        <v>135</v>
      </c>
      <c r="GT117" s="508">
        <v>0.24291497975708504</v>
      </c>
      <c r="GV117" s="462" t="s">
        <v>159</v>
      </c>
      <c r="GW117" s="479">
        <v>94.4</v>
      </c>
      <c r="GY117" s="462" t="s">
        <v>113</v>
      </c>
      <c r="GZ117" s="529" t="s">
        <v>371</v>
      </c>
      <c r="HB117" s="535" t="s">
        <v>138</v>
      </c>
      <c r="HC117" s="383">
        <v>93.1</v>
      </c>
      <c r="HG117" s="462" t="s">
        <v>24</v>
      </c>
      <c r="HH117" s="383">
        <v>94.1</v>
      </c>
      <c r="HJ117" s="462" t="s">
        <v>195</v>
      </c>
      <c r="HK117" s="383" t="s">
        <v>371</v>
      </c>
      <c r="HM117" s="346" t="s">
        <v>160</v>
      </c>
      <c r="HN117" s="421">
        <v>0.7</v>
      </c>
      <c r="HP117" s="346" t="s">
        <v>194</v>
      </c>
      <c r="HQ117" s="421">
        <v>0</v>
      </c>
      <c r="HS117" s="535" t="s">
        <v>294</v>
      </c>
      <c r="HT117" s="383">
        <v>93.2</v>
      </c>
      <c r="HV117" s="346" t="s">
        <v>232</v>
      </c>
      <c r="HW117" s="508">
        <v>0.7</v>
      </c>
      <c r="HY117" s="346" t="s">
        <v>210</v>
      </c>
      <c r="HZ117" s="421">
        <v>0</v>
      </c>
      <c r="IB117" s="566" t="s">
        <v>175</v>
      </c>
      <c r="IC117" s="421">
        <v>0</v>
      </c>
      <c r="IE117" s="346" t="s">
        <v>29</v>
      </c>
      <c r="IF117" s="508">
        <v>0.6</v>
      </c>
      <c r="IH117" s="576" t="s">
        <v>138</v>
      </c>
      <c r="II117" s="610">
        <v>93.8</v>
      </c>
      <c r="IK117" s="576" t="s">
        <v>236</v>
      </c>
      <c r="IL117" s="596" t="s">
        <v>371</v>
      </c>
      <c r="IN117" s="621" t="s">
        <v>24</v>
      </c>
      <c r="IO117" s="635">
        <v>0</v>
      </c>
      <c r="IQ117" s="621" t="s">
        <v>357</v>
      </c>
      <c r="IR117" s="635">
        <v>0</v>
      </c>
      <c r="IT117" s="621" t="s">
        <v>254</v>
      </c>
      <c r="IU117" s="652">
        <v>92.4</v>
      </c>
      <c r="IW117" s="621" t="s">
        <v>265</v>
      </c>
      <c r="IX117" s="635">
        <v>0.6</v>
      </c>
      <c r="IZ117" s="576" t="s">
        <v>53</v>
      </c>
      <c r="JA117" s="610">
        <v>93.7</v>
      </c>
      <c r="JC117" s="664" t="s">
        <v>113</v>
      </c>
      <c r="JD117" s="596" t="s">
        <v>371</v>
      </c>
      <c r="JF117" s="621" t="s">
        <v>99</v>
      </c>
      <c r="JG117" s="596">
        <v>0</v>
      </c>
      <c r="JI117" s="621" t="s">
        <v>352</v>
      </c>
      <c r="JJ117" s="596">
        <v>0</v>
      </c>
      <c r="JL117" s="621" t="s">
        <v>152</v>
      </c>
      <c r="JM117" s="596">
        <v>91.6</v>
      </c>
      <c r="JO117" s="621" t="s">
        <v>248</v>
      </c>
      <c r="JP117" s="596">
        <v>0.5</v>
      </c>
      <c r="JR117" s="576" t="s">
        <v>277</v>
      </c>
      <c r="JS117" s="610">
        <v>93.5</v>
      </c>
      <c r="JU117" s="664" t="s">
        <v>113</v>
      </c>
      <c r="JV117" s="610" t="s">
        <v>371</v>
      </c>
      <c r="JX117" s="621" t="s">
        <v>286</v>
      </c>
      <c r="JY117" s="596">
        <v>0</v>
      </c>
      <c r="KA117" s="621" t="s">
        <v>195</v>
      </c>
      <c r="KB117" s="596" t="s">
        <v>371</v>
      </c>
      <c r="KD117" s="621" t="s">
        <v>46</v>
      </c>
      <c r="KE117" s="596">
        <v>91.4</v>
      </c>
      <c r="KG117" s="621" t="s">
        <v>111</v>
      </c>
      <c r="KH117" s="596">
        <v>0.4</v>
      </c>
      <c r="KJ117" s="576" t="s">
        <v>74</v>
      </c>
      <c r="KK117" s="610">
        <v>94.6</v>
      </c>
      <c r="KM117" s="664" t="s">
        <v>54</v>
      </c>
      <c r="KN117" s="610" t="s">
        <v>371</v>
      </c>
      <c r="KP117" s="621" t="s">
        <v>95</v>
      </c>
      <c r="KQ117" s="596">
        <v>0</v>
      </c>
      <c r="KS117" s="621" t="s">
        <v>54</v>
      </c>
      <c r="KT117" s="596" t="s">
        <v>371</v>
      </c>
      <c r="KV117" s="621" t="s">
        <v>62</v>
      </c>
      <c r="KW117" s="596">
        <v>91.9</v>
      </c>
      <c r="KY117" s="621" t="s">
        <v>170</v>
      </c>
      <c r="KZ117" s="596">
        <v>0.5</v>
      </c>
      <c r="LB117" s="576" t="s">
        <v>55</v>
      </c>
      <c r="LC117" s="610">
        <v>95</v>
      </c>
      <c r="LE117" s="664" t="s">
        <v>113</v>
      </c>
      <c r="LF117" s="610" t="s">
        <v>371</v>
      </c>
      <c r="LH117" s="621" t="s">
        <v>27</v>
      </c>
      <c r="LI117" s="596">
        <v>92.8</v>
      </c>
    </row>
    <row r="118" spans="1:321" ht="43.2" x14ac:dyDescent="0.3">
      <c r="A118" s="8" t="s">
        <v>109</v>
      </c>
      <c r="B118" s="15">
        <v>85.714285714285708</v>
      </c>
      <c r="D118" s="21" t="s">
        <v>20</v>
      </c>
      <c r="E118" s="15">
        <v>90</v>
      </c>
      <c r="G118" s="29" t="s">
        <v>283</v>
      </c>
      <c r="H118" s="32">
        <v>1.0309278350515463</v>
      </c>
      <c r="J118" s="37" t="s">
        <v>39</v>
      </c>
      <c r="K118" s="42">
        <v>0</v>
      </c>
      <c r="M118" s="11" t="s">
        <v>267</v>
      </c>
      <c r="N118" s="15">
        <v>84.718923198733179</v>
      </c>
      <c r="P118" s="29" t="s">
        <v>99</v>
      </c>
      <c r="Q118" s="79">
        <v>0.76923076923076927</v>
      </c>
      <c r="S118" s="8" t="s">
        <v>87</v>
      </c>
      <c r="T118" s="15">
        <v>87.341772151898738</v>
      </c>
      <c r="U118" s="101"/>
      <c r="V118" s="21" t="s">
        <v>57</v>
      </c>
      <c r="W118" s="15">
        <v>92.307692307692307</v>
      </c>
      <c r="Y118" s="11" t="s">
        <v>198</v>
      </c>
      <c r="Z118" s="15">
        <v>85.1</v>
      </c>
      <c r="AC118" s="109" t="s">
        <v>87</v>
      </c>
      <c r="AD118" s="123">
        <v>87</v>
      </c>
      <c r="AF118" s="149" t="s">
        <v>159</v>
      </c>
      <c r="AG118" s="137">
        <v>88</v>
      </c>
      <c r="AI118" s="109" t="s">
        <v>353</v>
      </c>
      <c r="AJ118" s="137">
        <v>93</v>
      </c>
      <c r="AL118" s="109" t="s">
        <v>348</v>
      </c>
      <c r="AM118" s="146">
        <v>96.1</v>
      </c>
      <c r="AO118" s="109" t="s">
        <v>136</v>
      </c>
      <c r="AP118" s="146">
        <v>85.7</v>
      </c>
      <c r="AS118" s="149" t="s">
        <v>136</v>
      </c>
      <c r="AT118" s="137">
        <v>86.8</v>
      </c>
      <c r="AX118" s="149" t="s">
        <v>105</v>
      </c>
      <c r="AY118" s="191">
        <v>88.8</v>
      </c>
      <c r="BA118" s="149" t="s">
        <v>348</v>
      </c>
      <c r="BB118" s="209">
        <v>95.6</v>
      </c>
      <c r="BD118" s="149" t="s">
        <v>221</v>
      </c>
      <c r="BE118" s="191">
        <v>87.4</v>
      </c>
      <c r="BG118" s="149" t="s">
        <v>56</v>
      </c>
      <c r="BH118" s="209">
        <v>88.5</v>
      </c>
      <c r="BJ118" s="149" t="s">
        <v>120</v>
      </c>
      <c r="BK118" s="233">
        <v>90.2</v>
      </c>
      <c r="BM118" s="149" t="s">
        <v>357</v>
      </c>
      <c r="BN118" s="233">
        <v>95.8</v>
      </c>
      <c r="BP118" s="149" t="s">
        <v>227</v>
      </c>
      <c r="BQ118" s="233">
        <v>91.2</v>
      </c>
      <c r="BS118" s="149" t="s">
        <v>57</v>
      </c>
      <c r="BT118" s="233">
        <v>100</v>
      </c>
      <c r="BV118" s="29" t="s">
        <v>78</v>
      </c>
      <c r="BW118" s="263">
        <v>1.0638297872340425</v>
      </c>
      <c r="BY118" s="29" t="s">
        <v>365</v>
      </c>
      <c r="BZ118" s="263">
        <v>0</v>
      </c>
      <c r="CB118" s="149" t="s">
        <v>62</v>
      </c>
      <c r="CC118" s="209">
        <v>89.5</v>
      </c>
      <c r="CE118" s="29" t="s">
        <v>314</v>
      </c>
      <c r="CF118" s="281">
        <v>0.6580961126415672</v>
      </c>
      <c r="CI118" s="109" t="s">
        <v>45</v>
      </c>
      <c r="CJ118" s="295">
        <v>92.2</v>
      </c>
      <c r="CL118" s="109" t="s">
        <v>177</v>
      </c>
      <c r="CM118" s="303">
        <v>100</v>
      </c>
      <c r="CO118" s="109" t="s">
        <v>237</v>
      </c>
      <c r="CP118" s="191">
        <v>91.2</v>
      </c>
      <c r="CS118" s="149" t="s">
        <v>316</v>
      </c>
      <c r="CT118" s="331">
        <v>92.9</v>
      </c>
      <c r="CW118" s="109" t="s">
        <v>172</v>
      </c>
      <c r="CX118" s="331">
        <v>100</v>
      </c>
      <c r="DB118" s="253" t="s">
        <v>220</v>
      </c>
      <c r="DC118" s="263">
        <v>0.93457943925233633</v>
      </c>
      <c r="DI118" s="253" t="s">
        <v>103</v>
      </c>
      <c r="DJ118" s="263">
        <v>0</v>
      </c>
      <c r="DP118" s="149" t="s">
        <v>42</v>
      </c>
      <c r="DQ118" s="331">
        <v>91.7</v>
      </c>
      <c r="DV118" s="253" t="s">
        <v>216</v>
      </c>
      <c r="DW118" s="281">
        <v>0.63578564940962767</v>
      </c>
      <c r="EA118" s="346" t="s">
        <v>204</v>
      </c>
      <c r="EB118" s="353">
        <v>93.6</v>
      </c>
      <c r="EE118" s="355" t="s">
        <v>307</v>
      </c>
      <c r="EF118" s="358">
        <v>100</v>
      </c>
      <c r="EI118" s="346" t="s">
        <v>171</v>
      </c>
      <c r="EJ118" s="362">
        <v>0.84033613445378152</v>
      </c>
      <c r="EM118" s="250" t="s">
        <v>136</v>
      </c>
      <c r="EN118" s="362">
        <v>0</v>
      </c>
      <c r="EQ118" s="346" t="s">
        <v>311</v>
      </c>
      <c r="ER118" s="303">
        <v>91.9</v>
      </c>
      <c r="EU118" s="346" t="s">
        <v>379</v>
      </c>
      <c r="EV118" s="378">
        <v>0.6402048655569782</v>
      </c>
      <c r="FA118" s="346" t="s">
        <v>76</v>
      </c>
      <c r="FB118" s="383">
        <v>94.01709401709401</v>
      </c>
      <c r="FD118" s="355" t="s">
        <v>57</v>
      </c>
      <c r="FE118" s="383">
        <v>100</v>
      </c>
      <c r="FG118" s="346" t="s">
        <v>309</v>
      </c>
      <c r="FH118" s="381">
        <v>92.4</v>
      </c>
      <c r="FK118" s="346" t="s">
        <v>156</v>
      </c>
      <c r="FL118" s="410">
        <v>93.8</v>
      </c>
      <c r="FN118" s="355" t="s">
        <v>172</v>
      </c>
      <c r="FO118" s="410">
        <v>100</v>
      </c>
      <c r="FQ118" s="355" t="s">
        <v>50</v>
      </c>
      <c r="FR118" s="421">
        <v>0.7</v>
      </c>
      <c r="FT118" s="253" t="s">
        <v>136</v>
      </c>
      <c r="FU118" s="278">
        <v>0</v>
      </c>
      <c r="FW118" s="346" t="s">
        <v>256</v>
      </c>
      <c r="FX118" s="410">
        <v>92.8</v>
      </c>
      <c r="FZ118" s="346" t="s">
        <v>131</v>
      </c>
      <c r="GA118" s="437">
        <v>0.7</v>
      </c>
      <c r="GD118" s="462" t="s">
        <v>115</v>
      </c>
      <c r="GE118" s="448">
        <v>93.9</v>
      </c>
      <c r="GG118" s="462" t="s">
        <v>195</v>
      </c>
      <c r="GH118" s="480" t="s">
        <v>371</v>
      </c>
      <c r="GJ118" s="346" t="s">
        <v>18</v>
      </c>
      <c r="GK118" s="421">
        <v>0.7</v>
      </c>
      <c r="GM118" s="346" t="s">
        <v>299</v>
      </c>
      <c r="GN118" s="484">
        <v>0</v>
      </c>
      <c r="GP118" s="462" t="s">
        <v>73</v>
      </c>
      <c r="GQ118" s="503">
        <v>92.6</v>
      </c>
      <c r="GS118" s="346" t="s">
        <v>377</v>
      </c>
      <c r="GT118" s="508">
        <v>0.57581573896353166</v>
      </c>
      <c r="GV118" s="462" t="s">
        <v>298</v>
      </c>
      <c r="GW118" s="479">
        <v>94.1</v>
      </c>
      <c r="GY118" s="462" t="s">
        <v>46</v>
      </c>
      <c r="GZ118" s="529" t="s">
        <v>371</v>
      </c>
      <c r="HB118" s="535" t="s">
        <v>26</v>
      </c>
      <c r="HC118" s="383">
        <v>93</v>
      </c>
      <c r="HG118" s="462" t="s">
        <v>311</v>
      </c>
      <c r="HH118" s="383">
        <v>93.9</v>
      </c>
      <c r="HJ118" s="462" t="s">
        <v>113</v>
      </c>
      <c r="HK118" s="383" t="s">
        <v>371</v>
      </c>
      <c r="HM118" s="346" t="s">
        <v>86</v>
      </c>
      <c r="HN118" s="421">
        <v>0.8</v>
      </c>
      <c r="HP118" s="346" t="s">
        <v>345</v>
      </c>
      <c r="HQ118" s="421">
        <v>0</v>
      </c>
      <c r="HS118" s="535" t="s">
        <v>56</v>
      </c>
      <c r="HT118" s="383">
        <v>93.1</v>
      </c>
      <c r="HV118" s="346" t="s">
        <v>160</v>
      </c>
      <c r="HW118" s="508">
        <v>0.6</v>
      </c>
      <c r="HY118" s="346" t="s">
        <v>177</v>
      </c>
      <c r="HZ118" s="421">
        <v>0</v>
      </c>
      <c r="IB118" s="566" t="s">
        <v>346</v>
      </c>
      <c r="IC118" s="421">
        <v>0</v>
      </c>
      <c r="IE118" s="346" t="s">
        <v>228</v>
      </c>
      <c r="IF118" s="508">
        <v>0.6</v>
      </c>
      <c r="IH118" s="576" t="s">
        <v>81</v>
      </c>
      <c r="II118" s="610">
        <v>93.8</v>
      </c>
      <c r="IK118" s="576" t="s">
        <v>13</v>
      </c>
      <c r="IL118" s="596" t="s">
        <v>371</v>
      </c>
      <c r="IN118" s="621" t="s">
        <v>220</v>
      </c>
      <c r="IO118" s="635">
        <v>0</v>
      </c>
      <c r="IQ118" s="621" t="s">
        <v>30</v>
      </c>
      <c r="IR118" s="635">
        <v>0</v>
      </c>
      <c r="IT118" s="621" t="s">
        <v>296</v>
      </c>
      <c r="IU118" s="652">
        <v>92.4</v>
      </c>
      <c r="IW118" s="621" t="s">
        <v>35</v>
      </c>
      <c r="IX118" s="635">
        <v>0.6</v>
      </c>
      <c r="IZ118" s="576" t="s">
        <v>376</v>
      </c>
      <c r="JA118" s="610">
        <v>93.4</v>
      </c>
      <c r="JC118" s="664" t="s">
        <v>54</v>
      </c>
      <c r="JD118" s="596" t="s">
        <v>371</v>
      </c>
      <c r="JF118" s="621" t="s">
        <v>19</v>
      </c>
      <c r="JG118" s="596">
        <v>0</v>
      </c>
      <c r="JI118" s="621" t="s">
        <v>361</v>
      </c>
      <c r="JJ118" s="596">
        <v>0</v>
      </c>
      <c r="JL118" s="621" t="s">
        <v>264</v>
      </c>
      <c r="JM118" s="596">
        <v>91.5</v>
      </c>
      <c r="JO118" s="621" t="s">
        <v>232</v>
      </c>
      <c r="JP118" s="596">
        <v>0.5</v>
      </c>
      <c r="JR118" s="576" t="s">
        <v>150</v>
      </c>
      <c r="JS118" s="610">
        <v>93.5</v>
      </c>
      <c r="JU118" s="664" t="s">
        <v>54</v>
      </c>
      <c r="JV118" s="610" t="s">
        <v>371</v>
      </c>
      <c r="JX118" s="621" t="s">
        <v>41</v>
      </c>
      <c r="JY118" s="596">
        <v>0</v>
      </c>
      <c r="KA118" s="621" t="s">
        <v>113</v>
      </c>
      <c r="KB118" s="596" t="s">
        <v>371</v>
      </c>
      <c r="KD118" s="621" t="s">
        <v>244</v>
      </c>
      <c r="KE118" s="596">
        <v>91.1</v>
      </c>
      <c r="KG118" s="621" t="s">
        <v>194</v>
      </c>
      <c r="KH118" s="596">
        <v>0.5</v>
      </c>
      <c r="KJ118" s="576" t="s">
        <v>274</v>
      </c>
      <c r="KK118" s="610">
        <v>94.6</v>
      </c>
      <c r="KM118" s="664" t="s">
        <v>83</v>
      </c>
      <c r="KN118" s="610" t="s">
        <v>371</v>
      </c>
      <c r="KP118" s="621" t="s">
        <v>19</v>
      </c>
      <c r="KQ118" s="596">
        <v>0</v>
      </c>
      <c r="KS118" s="621" t="s">
        <v>83</v>
      </c>
      <c r="KT118" s="596" t="s">
        <v>371</v>
      </c>
      <c r="KV118" s="621" t="s">
        <v>40</v>
      </c>
      <c r="KW118" s="596">
        <v>91.9</v>
      </c>
      <c r="KY118" s="621" t="s">
        <v>24</v>
      </c>
      <c r="KZ118" s="596">
        <v>0.5</v>
      </c>
      <c r="LB118" s="576" t="s">
        <v>278</v>
      </c>
      <c r="LC118" s="610">
        <v>95</v>
      </c>
      <c r="LE118" s="664" t="s">
        <v>54</v>
      </c>
      <c r="LF118" s="610" t="s">
        <v>371</v>
      </c>
      <c r="LH118" s="621" t="s">
        <v>228</v>
      </c>
      <c r="LI118" s="596">
        <v>92.8</v>
      </c>
    </row>
    <row r="119" spans="1:321" ht="52.8" x14ac:dyDescent="0.3">
      <c r="A119" s="8" t="s">
        <v>110</v>
      </c>
      <c r="B119" s="15">
        <v>85.61643835616438</v>
      </c>
      <c r="D119" s="21" t="s">
        <v>104</v>
      </c>
      <c r="E119" s="15">
        <v>90</v>
      </c>
      <c r="G119" s="29" t="s">
        <v>255</v>
      </c>
      <c r="H119" s="32">
        <v>1.0526315789473684</v>
      </c>
      <c r="J119" s="37" t="s">
        <v>359</v>
      </c>
      <c r="K119" s="42">
        <v>0</v>
      </c>
      <c r="M119" s="11" t="s">
        <v>190</v>
      </c>
      <c r="N119" s="15">
        <v>84.690553745928341</v>
      </c>
      <c r="P119" s="29" t="s">
        <v>24</v>
      </c>
      <c r="Q119" s="79">
        <v>0.76923076923076927</v>
      </c>
      <c r="S119" s="8" t="s">
        <v>128</v>
      </c>
      <c r="T119" s="15">
        <v>87.037037037037038</v>
      </c>
      <c r="U119" s="101"/>
      <c r="V119" s="21" t="s">
        <v>349</v>
      </c>
      <c r="W119" s="15">
        <v>92.20779220779221</v>
      </c>
      <c r="Y119" s="11" t="s">
        <v>174</v>
      </c>
      <c r="Z119" s="15">
        <v>85</v>
      </c>
      <c r="AC119" s="109" t="s">
        <v>100</v>
      </c>
      <c r="AD119" s="123">
        <v>86.9</v>
      </c>
      <c r="AF119" s="149" t="s">
        <v>78</v>
      </c>
      <c r="AG119" s="137">
        <v>88</v>
      </c>
      <c r="AI119" s="109" t="s">
        <v>348</v>
      </c>
      <c r="AJ119" s="137">
        <v>92.9</v>
      </c>
      <c r="AL119" s="109" t="s">
        <v>116</v>
      </c>
      <c r="AM119" s="146">
        <v>95.7</v>
      </c>
      <c r="AO119" s="109" t="s">
        <v>283</v>
      </c>
      <c r="AP119" s="146">
        <v>85.5</v>
      </c>
      <c r="AS119" s="149" t="s">
        <v>221</v>
      </c>
      <c r="AT119" s="137">
        <v>86.6</v>
      </c>
      <c r="AX119" s="149" t="s">
        <v>159</v>
      </c>
      <c r="AY119" s="191">
        <v>88.5</v>
      </c>
      <c r="BA119" s="149" t="s">
        <v>342</v>
      </c>
      <c r="BB119" s="209">
        <v>95.5</v>
      </c>
      <c r="BD119" s="149" t="s">
        <v>234</v>
      </c>
      <c r="BE119" s="191">
        <v>87.3</v>
      </c>
      <c r="BG119" s="149" t="s">
        <v>236</v>
      </c>
      <c r="BH119" s="209">
        <v>88.5</v>
      </c>
      <c r="BJ119" s="149" t="s">
        <v>160</v>
      </c>
      <c r="BK119" s="233">
        <v>90.2</v>
      </c>
      <c r="BM119" s="149" t="s">
        <v>347</v>
      </c>
      <c r="BN119" s="233">
        <v>95.8</v>
      </c>
      <c r="BP119" s="149" t="s">
        <v>56</v>
      </c>
      <c r="BQ119" s="233">
        <v>90.9</v>
      </c>
      <c r="BS119" s="149" t="s">
        <v>21</v>
      </c>
      <c r="BT119" s="233">
        <v>100</v>
      </c>
      <c r="BV119" s="29" t="s">
        <v>283</v>
      </c>
      <c r="BW119" s="263">
        <v>1.0638297872340425</v>
      </c>
      <c r="BY119" s="29" t="s">
        <v>82</v>
      </c>
      <c r="BZ119" s="263">
        <v>0</v>
      </c>
      <c r="CB119" s="149" t="s">
        <v>164</v>
      </c>
      <c r="CC119" s="209">
        <v>89.5</v>
      </c>
      <c r="CE119" s="29" t="s">
        <v>379</v>
      </c>
      <c r="CF119" s="281">
        <v>0.65934065934065933</v>
      </c>
      <c r="CI119" s="109" t="s">
        <v>98</v>
      </c>
      <c r="CJ119" s="295">
        <v>92.1</v>
      </c>
      <c r="CL119" s="109" t="s">
        <v>116</v>
      </c>
      <c r="CM119" s="303">
        <v>100</v>
      </c>
      <c r="CO119" s="109" t="s">
        <v>247</v>
      </c>
      <c r="CP119" s="191">
        <v>91.2</v>
      </c>
      <c r="CS119" s="149" t="s">
        <v>35</v>
      </c>
      <c r="CT119" s="331">
        <v>92.9</v>
      </c>
      <c r="CW119" s="109" t="s">
        <v>90</v>
      </c>
      <c r="CX119" s="331">
        <v>100</v>
      </c>
      <c r="DB119" s="253" t="s">
        <v>32</v>
      </c>
      <c r="DC119" s="263">
        <v>0.97087378640776689</v>
      </c>
      <c r="DI119" s="253" t="s">
        <v>365</v>
      </c>
      <c r="DJ119" s="263">
        <v>0</v>
      </c>
      <c r="DP119" s="149" t="s">
        <v>81</v>
      </c>
      <c r="DQ119" s="331">
        <v>91.6</v>
      </c>
      <c r="DV119" s="253" t="s">
        <v>204</v>
      </c>
      <c r="DW119" s="281">
        <v>0.63965884861407252</v>
      </c>
      <c r="EA119" s="346" t="s">
        <v>35</v>
      </c>
      <c r="EB119" s="353">
        <v>93.6</v>
      </c>
      <c r="EE119" s="355" t="s">
        <v>19</v>
      </c>
      <c r="EF119" s="358">
        <v>100</v>
      </c>
      <c r="EI119" s="346" t="s">
        <v>183</v>
      </c>
      <c r="EJ119" s="362">
        <v>0.83333333333333337</v>
      </c>
      <c r="EM119" s="250" t="s">
        <v>104</v>
      </c>
      <c r="EN119" s="362">
        <v>0</v>
      </c>
      <c r="EQ119" s="346" t="s">
        <v>165</v>
      </c>
      <c r="ER119" s="303">
        <v>91.9</v>
      </c>
      <c r="EU119" s="346" t="s">
        <v>171</v>
      </c>
      <c r="EV119" s="378">
        <v>0.64474532559638942</v>
      </c>
      <c r="FA119" s="346" t="s">
        <v>294</v>
      </c>
      <c r="FB119" s="383">
        <v>94</v>
      </c>
      <c r="FD119" s="355" t="s">
        <v>21</v>
      </c>
      <c r="FE119" s="383">
        <v>100</v>
      </c>
      <c r="FG119" s="346" t="s">
        <v>281</v>
      </c>
      <c r="FH119" s="381">
        <v>92.2</v>
      </c>
      <c r="FK119" s="346" t="s">
        <v>41</v>
      </c>
      <c r="FL119" s="410">
        <v>93.8</v>
      </c>
      <c r="FN119" s="355" t="s">
        <v>90</v>
      </c>
      <c r="FO119" s="410">
        <v>100</v>
      </c>
      <c r="FQ119" s="355" t="s">
        <v>18</v>
      </c>
      <c r="FR119" s="421">
        <v>0.7</v>
      </c>
      <c r="FT119" s="361" t="s">
        <v>104</v>
      </c>
      <c r="FU119" s="367">
        <v>0</v>
      </c>
      <c r="FW119" s="346" t="s">
        <v>48</v>
      </c>
      <c r="FX119" s="410">
        <v>92.6</v>
      </c>
      <c r="FZ119" s="346" t="s">
        <v>208</v>
      </c>
      <c r="GA119" s="437">
        <v>0.7</v>
      </c>
      <c r="GD119" s="462" t="s">
        <v>41</v>
      </c>
      <c r="GE119" s="448">
        <v>93.9</v>
      </c>
      <c r="GG119" s="462" t="s">
        <v>113</v>
      </c>
      <c r="GH119" s="480" t="s">
        <v>371</v>
      </c>
      <c r="GJ119" s="346" t="s">
        <v>268</v>
      </c>
      <c r="GK119" s="421">
        <v>0.8</v>
      </c>
      <c r="GM119" s="346" t="s">
        <v>114</v>
      </c>
      <c r="GN119" s="484">
        <v>0</v>
      </c>
      <c r="GP119" s="462" t="s">
        <v>204</v>
      </c>
      <c r="GQ119" s="503">
        <v>92.6</v>
      </c>
      <c r="GS119" s="346" t="s">
        <v>159</v>
      </c>
      <c r="GT119" s="508">
        <v>0.66666666666666674</v>
      </c>
      <c r="GV119" s="462" t="s">
        <v>297</v>
      </c>
      <c r="GW119" s="479">
        <v>94.1</v>
      </c>
      <c r="GY119" s="462" t="s">
        <v>54</v>
      </c>
      <c r="GZ119" s="529" t="s">
        <v>371</v>
      </c>
      <c r="HB119" s="535" t="s">
        <v>137</v>
      </c>
      <c r="HC119" s="383">
        <v>92.9</v>
      </c>
      <c r="HG119" s="462" t="s">
        <v>138</v>
      </c>
      <c r="HH119" s="383">
        <v>93.9</v>
      </c>
      <c r="HJ119" s="462" t="s">
        <v>46</v>
      </c>
      <c r="HK119" s="383" t="s">
        <v>371</v>
      </c>
      <c r="HM119" s="346" t="s">
        <v>50</v>
      </c>
      <c r="HN119" s="421">
        <v>0.8</v>
      </c>
      <c r="HP119" s="346" t="s">
        <v>293</v>
      </c>
      <c r="HQ119" s="421">
        <v>0</v>
      </c>
      <c r="HS119" s="535" t="s">
        <v>137</v>
      </c>
      <c r="HT119" s="383">
        <v>93.1</v>
      </c>
      <c r="HV119" s="346" t="s">
        <v>69</v>
      </c>
      <c r="HW119" s="508">
        <v>0.6</v>
      </c>
      <c r="HY119" s="346" t="s">
        <v>257</v>
      </c>
      <c r="HZ119" s="421">
        <v>0</v>
      </c>
      <c r="IB119" s="566" t="s">
        <v>33</v>
      </c>
      <c r="IC119" s="421">
        <v>0</v>
      </c>
      <c r="IE119" s="346" t="s">
        <v>87</v>
      </c>
      <c r="IF119" s="508">
        <v>0.6</v>
      </c>
      <c r="IH119" s="576" t="s">
        <v>212</v>
      </c>
      <c r="II119" s="610">
        <v>93.6</v>
      </c>
      <c r="IK119" s="576" t="s">
        <v>77</v>
      </c>
      <c r="IL119" s="596" t="s">
        <v>371</v>
      </c>
      <c r="IN119" s="621" t="s">
        <v>106</v>
      </c>
      <c r="IO119" s="635">
        <v>0</v>
      </c>
      <c r="IQ119" s="621" t="s">
        <v>352</v>
      </c>
      <c r="IR119" s="635">
        <v>0</v>
      </c>
      <c r="IT119" s="621" t="s">
        <v>236</v>
      </c>
      <c r="IU119" s="652">
        <v>92.4</v>
      </c>
      <c r="IW119" s="621" t="s">
        <v>255</v>
      </c>
      <c r="IX119" s="635">
        <v>0.6</v>
      </c>
      <c r="IZ119" s="576" t="s">
        <v>209</v>
      </c>
      <c r="JA119" s="610">
        <v>93.2</v>
      </c>
      <c r="JC119" s="664" t="s">
        <v>83</v>
      </c>
      <c r="JD119" s="596" t="s">
        <v>371</v>
      </c>
      <c r="JF119" s="621" t="s">
        <v>329</v>
      </c>
      <c r="JG119" s="596">
        <v>0</v>
      </c>
      <c r="JI119" s="621" t="s">
        <v>17</v>
      </c>
      <c r="JJ119" s="596">
        <v>0</v>
      </c>
      <c r="JL119" s="621" t="s">
        <v>200</v>
      </c>
      <c r="JM119" s="596">
        <v>91.5</v>
      </c>
      <c r="JO119" s="621" t="s">
        <v>136</v>
      </c>
      <c r="JP119" s="596">
        <v>0.5</v>
      </c>
      <c r="JR119" s="576" t="s">
        <v>177</v>
      </c>
      <c r="JS119" s="610">
        <v>93.5</v>
      </c>
      <c r="JU119" s="664" t="s">
        <v>83</v>
      </c>
      <c r="JV119" s="610" t="s">
        <v>371</v>
      </c>
      <c r="JX119" s="621" t="s">
        <v>315</v>
      </c>
      <c r="JY119" s="596">
        <v>0</v>
      </c>
      <c r="KA119" s="621" t="s">
        <v>54</v>
      </c>
      <c r="KB119" s="596" t="s">
        <v>371</v>
      </c>
      <c r="KD119" s="621" t="s">
        <v>340</v>
      </c>
      <c r="KE119" s="596">
        <v>91.1</v>
      </c>
      <c r="KG119" s="621" t="s">
        <v>187</v>
      </c>
      <c r="KH119" s="596">
        <v>0.5</v>
      </c>
      <c r="KJ119" s="576" t="s">
        <v>302</v>
      </c>
      <c r="KK119" s="610">
        <v>94.6</v>
      </c>
      <c r="KM119" s="664" t="s">
        <v>297</v>
      </c>
      <c r="KN119" s="610" t="s">
        <v>371</v>
      </c>
      <c r="KP119" s="621" t="s">
        <v>329</v>
      </c>
      <c r="KQ119" s="596">
        <v>0</v>
      </c>
      <c r="KS119" s="621" t="s">
        <v>243</v>
      </c>
      <c r="KT119" s="596" t="s">
        <v>371</v>
      </c>
      <c r="KV119" s="621" t="s">
        <v>662</v>
      </c>
      <c r="KW119" s="596">
        <v>91.6</v>
      </c>
      <c r="KY119" s="621" t="s">
        <v>283</v>
      </c>
      <c r="KZ119" s="596">
        <v>0.5</v>
      </c>
      <c r="LB119" s="576" t="s">
        <v>662</v>
      </c>
      <c r="LC119" s="610">
        <v>94.8</v>
      </c>
      <c r="LE119" s="664" t="s">
        <v>83</v>
      </c>
      <c r="LF119" s="610" t="s">
        <v>371</v>
      </c>
      <c r="LH119" s="621" t="s">
        <v>317</v>
      </c>
      <c r="LI119" s="596">
        <v>92.7</v>
      </c>
    </row>
    <row r="120" spans="1:321" ht="39.6" x14ac:dyDescent="0.3">
      <c r="A120" s="8" t="s">
        <v>111</v>
      </c>
      <c r="B120" s="15">
        <v>85.443037974683548</v>
      </c>
      <c r="D120" s="21" t="s">
        <v>354</v>
      </c>
      <c r="E120" s="15">
        <v>90</v>
      </c>
      <c r="G120" s="29" t="s">
        <v>64</v>
      </c>
      <c r="H120" s="32">
        <v>1.0526315789473684</v>
      </c>
      <c r="J120" s="37" t="s">
        <v>375</v>
      </c>
      <c r="K120" s="42">
        <v>0</v>
      </c>
      <c r="M120" s="11" t="s">
        <v>120</v>
      </c>
      <c r="N120" s="15">
        <v>84.681372549019613</v>
      </c>
      <c r="P120" s="29" t="s">
        <v>188</v>
      </c>
      <c r="Q120" s="79">
        <v>0.76955964087216766</v>
      </c>
      <c r="S120" s="8" t="s">
        <v>115</v>
      </c>
      <c r="T120" s="15">
        <v>86.713286713286706</v>
      </c>
      <c r="U120" s="101"/>
      <c r="V120" s="21" t="s">
        <v>351</v>
      </c>
      <c r="W120" s="15">
        <v>92.063492063492063</v>
      </c>
      <c r="Y120" s="11" t="s">
        <v>259</v>
      </c>
      <c r="Z120" s="15">
        <v>85</v>
      </c>
      <c r="AC120" s="109" t="s">
        <v>107</v>
      </c>
      <c r="AD120" s="123">
        <v>86.9</v>
      </c>
      <c r="AF120" s="149" t="s">
        <v>206</v>
      </c>
      <c r="AG120" s="137">
        <v>87.9</v>
      </c>
      <c r="AI120" s="109" t="s">
        <v>351</v>
      </c>
      <c r="AJ120" s="137">
        <v>91.9</v>
      </c>
      <c r="AL120" s="109" t="s">
        <v>35</v>
      </c>
      <c r="AM120" s="146">
        <v>94.1</v>
      </c>
      <c r="AO120" s="109" t="s">
        <v>197</v>
      </c>
      <c r="AP120" s="146">
        <v>85.5</v>
      </c>
      <c r="AS120" s="149" t="s">
        <v>164</v>
      </c>
      <c r="AT120" s="137">
        <v>86.5</v>
      </c>
      <c r="AX120" s="149" t="s">
        <v>55</v>
      </c>
      <c r="AY120" s="191">
        <v>88.5</v>
      </c>
      <c r="BA120" s="149" t="s">
        <v>279</v>
      </c>
      <c r="BB120" s="209">
        <v>94.9</v>
      </c>
      <c r="BD120" s="149" t="s">
        <v>13</v>
      </c>
      <c r="BE120" s="191">
        <v>87.2</v>
      </c>
      <c r="BG120" s="149" t="s">
        <v>90</v>
      </c>
      <c r="BH120" s="209">
        <v>88.5</v>
      </c>
      <c r="BJ120" s="149" t="s">
        <v>29</v>
      </c>
      <c r="BK120" s="233">
        <v>90.2</v>
      </c>
      <c r="BM120" s="149" t="s">
        <v>244</v>
      </c>
      <c r="BN120" s="233">
        <v>95.7</v>
      </c>
      <c r="BP120" s="149" t="s">
        <v>160</v>
      </c>
      <c r="BQ120" s="233">
        <v>90.9</v>
      </c>
      <c r="BS120" s="149" t="s">
        <v>197</v>
      </c>
      <c r="BT120" s="233">
        <v>100</v>
      </c>
      <c r="BV120" s="29" t="s">
        <v>11</v>
      </c>
      <c r="BW120" s="263">
        <v>1.0869565217391304</v>
      </c>
      <c r="BY120" s="29" t="s">
        <v>185</v>
      </c>
      <c r="BZ120" s="263">
        <v>0</v>
      </c>
      <c r="CB120" s="149" t="s">
        <v>53</v>
      </c>
      <c r="CC120" s="209">
        <v>89.4</v>
      </c>
      <c r="CE120" s="29" t="s">
        <v>105</v>
      </c>
      <c r="CF120" s="281">
        <v>0.66061106523534263</v>
      </c>
      <c r="CI120" s="109" t="s">
        <v>199</v>
      </c>
      <c r="CJ120" s="295">
        <v>92.1</v>
      </c>
      <c r="CL120" s="109" t="s">
        <v>258</v>
      </c>
      <c r="CM120" s="303">
        <v>100</v>
      </c>
      <c r="CO120" s="109" t="s">
        <v>134</v>
      </c>
      <c r="CP120" s="191">
        <v>91.2</v>
      </c>
      <c r="CS120" s="149" t="s">
        <v>279</v>
      </c>
      <c r="CT120" s="331">
        <v>92.9</v>
      </c>
      <c r="CW120" s="109" t="s">
        <v>262</v>
      </c>
      <c r="CX120" s="331">
        <v>100</v>
      </c>
      <c r="DB120" s="253" t="s">
        <v>283</v>
      </c>
      <c r="DC120" s="263">
        <v>0.97087378640776689</v>
      </c>
      <c r="DI120" s="253" t="s">
        <v>185</v>
      </c>
      <c r="DJ120" s="263">
        <v>0</v>
      </c>
      <c r="DP120" s="149" t="s">
        <v>165</v>
      </c>
      <c r="DQ120" s="331">
        <v>91.6</v>
      </c>
      <c r="DV120" s="253" t="s">
        <v>105</v>
      </c>
      <c r="DW120" s="281">
        <v>0.64464141821112009</v>
      </c>
      <c r="EA120" s="346" t="s">
        <v>279</v>
      </c>
      <c r="EB120" s="353">
        <v>93.6</v>
      </c>
      <c r="EE120" s="355" t="s">
        <v>106</v>
      </c>
      <c r="EF120" s="358">
        <v>100</v>
      </c>
      <c r="EI120" s="346" t="s">
        <v>254</v>
      </c>
      <c r="EJ120" s="362">
        <v>0.80645161290322576</v>
      </c>
      <c r="EM120" s="250" t="s">
        <v>375</v>
      </c>
      <c r="EN120" s="362">
        <v>0</v>
      </c>
      <c r="EQ120" s="346" t="s">
        <v>60</v>
      </c>
      <c r="ER120" s="303">
        <v>91.9</v>
      </c>
      <c r="EU120" s="346" t="s">
        <v>50</v>
      </c>
      <c r="EV120" s="378">
        <v>0.64474532559638942</v>
      </c>
      <c r="FA120" s="346" t="s">
        <v>176</v>
      </c>
      <c r="FB120" s="383">
        <v>93.859649122807014</v>
      </c>
      <c r="FD120" s="355" t="s">
        <v>197</v>
      </c>
      <c r="FE120" s="383">
        <v>100</v>
      </c>
      <c r="FG120" s="346" t="s">
        <v>225</v>
      </c>
      <c r="FH120" s="381">
        <v>92.2</v>
      </c>
      <c r="FK120" s="346" t="s">
        <v>62</v>
      </c>
      <c r="FL120" s="410">
        <v>93.8</v>
      </c>
      <c r="FN120" s="355" t="s">
        <v>57</v>
      </c>
      <c r="FO120" s="410">
        <v>100</v>
      </c>
      <c r="FQ120" s="355" t="s">
        <v>268</v>
      </c>
      <c r="FR120" s="421">
        <v>0.8</v>
      </c>
      <c r="FT120" s="361" t="s">
        <v>115</v>
      </c>
      <c r="FU120" s="367">
        <v>0</v>
      </c>
      <c r="FW120" s="346" t="s">
        <v>247</v>
      </c>
      <c r="FX120" s="410">
        <v>92.6</v>
      </c>
      <c r="FZ120" s="346" t="s">
        <v>146</v>
      </c>
      <c r="GA120" s="437">
        <v>0.7</v>
      </c>
      <c r="GD120" s="462" t="s">
        <v>309</v>
      </c>
      <c r="GE120" s="448">
        <v>93.8</v>
      </c>
      <c r="GG120" s="462" t="s">
        <v>46</v>
      </c>
      <c r="GH120" s="480" t="s">
        <v>371</v>
      </c>
      <c r="GJ120" s="346" t="s">
        <v>74</v>
      </c>
      <c r="GK120" s="421">
        <v>0.8</v>
      </c>
      <c r="GM120" s="346" t="s">
        <v>57</v>
      </c>
      <c r="GN120" s="484">
        <v>0</v>
      </c>
      <c r="GP120" s="462" t="s">
        <v>126</v>
      </c>
      <c r="GQ120" s="503">
        <v>92.6</v>
      </c>
      <c r="GS120" s="346" t="s">
        <v>130</v>
      </c>
      <c r="GT120" s="508">
        <v>1.0810810810810811</v>
      </c>
      <c r="GV120" s="462" t="s">
        <v>139</v>
      </c>
      <c r="GW120" s="479">
        <v>94.1</v>
      </c>
      <c r="GY120" s="462" t="s">
        <v>83</v>
      </c>
      <c r="GZ120" s="529" t="s">
        <v>371</v>
      </c>
      <c r="HB120" s="535" t="s">
        <v>323</v>
      </c>
      <c r="HC120" s="383">
        <v>92.9</v>
      </c>
      <c r="HG120" s="462" t="s">
        <v>285</v>
      </c>
      <c r="HH120" s="383">
        <v>93.9</v>
      </c>
      <c r="HJ120" s="462" t="s">
        <v>54</v>
      </c>
      <c r="HK120" s="383" t="s">
        <v>371</v>
      </c>
      <c r="HM120" s="346" t="s">
        <v>194</v>
      </c>
      <c r="HN120" s="421">
        <v>0.8</v>
      </c>
      <c r="HP120" s="346" t="s">
        <v>55</v>
      </c>
      <c r="HQ120" s="421">
        <v>0</v>
      </c>
      <c r="HS120" s="535" t="s">
        <v>325</v>
      </c>
      <c r="HT120" s="383">
        <v>93.1</v>
      </c>
      <c r="HV120" s="346" t="s">
        <v>293</v>
      </c>
      <c r="HW120" s="508">
        <v>0.6</v>
      </c>
      <c r="HY120" s="346" t="s">
        <v>125</v>
      </c>
      <c r="HZ120" s="421">
        <v>0</v>
      </c>
      <c r="IB120" s="566" t="s">
        <v>194</v>
      </c>
      <c r="IC120" s="421">
        <v>0</v>
      </c>
      <c r="IE120" s="346" t="s">
        <v>134</v>
      </c>
      <c r="IF120" s="508">
        <v>0.6</v>
      </c>
      <c r="IH120" s="576" t="s">
        <v>264</v>
      </c>
      <c r="II120" s="610">
        <v>93.5</v>
      </c>
      <c r="IK120" s="576" t="s">
        <v>32</v>
      </c>
      <c r="IL120" s="596" t="s">
        <v>371</v>
      </c>
      <c r="IN120" s="621" t="s">
        <v>98</v>
      </c>
      <c r="IO120" s="635">
        <v>0</v>
      </c>
      <c r="IQ120" s="621" t="s">
        <v>143</v>
      </c>
      <c r="IR120" s="635">
        <v>0</v>
      </c>
      <c r="IT120" s="621" t="s">
        <v>21</v>
      </c>
      <c r="IU120" s="652">
        <v>92.3</v>
      </c>
      <c r="IW120" s="621" t="s">
        <v>281</v>
      </c>
      <c r="IX120" s="635">
        <v>0.6</v>
      </c>
      <c r="IZ120" s="576" t="s">
        <v>43</v>
      </c>
      <c r="JA120" s="610">
        <v>93.1</v>
      </c>
      <c r="JC120" s="664" t="s">
        <v>243</v>
      </c>
      <c r="JD120" s="596" t="s">
        <v>371</v>
      </c>
      <c r="JF120" s="621" t="s">
        <v>24</v>
      </c>
      <c r="JG120" s="596">
        <v>0</v>
      </c>
      <c r="JI120" s="621" t="s">
        <v>93</v>
      </c>
      <c r="JJ120" s="596">
        <v>0</v>
      </c>
      <c r="JL120" s="621" t="s">
        <v>98</v>
      </c>
      <c r="JM120" s="596">
        <v>91.5</v>
      </c>
      <c r="JO120" s="621" t="s">
        <v>312</v>
      </c>
      <c r="JP120" s="596">
        <v>0.6</v>
      </c>
      <c r="JR120" s="576" t="s">
        <v>118</v>
      </c>
      <c r="JS120" s="610">
        <v>93.3</v>
      </c>
      <c r="JU120" s="664" t="s">
        <v>243</v>
      </c>
      <c r="JV120" s="610" t="s">
        <v>371</v>
      </c>
      <c r="JX120" s="621" t="s">
        <v>11</v>
      </c>
      <c r="JY120" s="596">
        <v>0</v>
      </c>
      <c r="KA120" s="621" t="s">
        <v>83</v>
      </c>
      <c r="KB120" s="596" t="s">
        <v>371</v>
      </c>
      <c r="KD120" s="621" t="s">
        <v>152</v>
      </c>
      <c r="KE120" s="596">
        <v>91.1</v>
      </c>
      <c r="KG120" s="621" t="s">
        <v>293</v>
      </c>
      <c r="KH120" s="596">
        <v>0.5</v>
      </c>
      <c r="KJ120" s="576" t="s">
        <v>662</v>
      </c>
      <c r="KK120" s="610">
        <v>94.1</v>
      </c>
      <c r="KM120" s="664" t="s">
        <v>243</v>
      </c>
      <c r="KN120" s="610" t="s">
        <v>371</v>
      </c>
      <c r="KP120" s="621" t="s">
        <v>24</v>
      </c>
      <c r="KQ120" s="596">
        <v>0</v>
      </c>
      <c r="KS120" s="621" t="s">
        <v>6</v>
      </c>
      <c r="KT120" s="596" t="s">
        <v>371</v>
      </c>
      <c r="KV120" s="621" t="s">
        <v>64</v>
      </c>
      <c r="KW120" s="596">
        <v>91.5</v>
      </c>
      <c r="KY120" s="621" t="s">
        <v>106</v>
      </c>
      <c r="KZ120" s="596">
        <v>0.5</v>
      </c>
      <c r="LB120" s="576" t="s">
        <v>226</v>
      </c>
      <c r="LC120" s="610">
        <v>94.7</v>
      </c>
      <c r="LE120" s="664" t="s">
        <v>297</v>
      </c>
      <c r="LF120" s="610" t="s">
        <v>371</v>
      </c>
      <c r="LH120" s="621" t="s">
        <v>45</v>
      </c>
      <c r="LI120" s="596">
        <v>92.6</v>
      </c>
    </row>
    <row r="121" spans="1:321" ht="68.400000000000006" x14ac:dyDescent="0.3">
      <c r="A121" s="8" t="s">
        <v>112</v>
      </c>
      <c r="B121" s="15">
        <v>85.416666666666657</v>
      </c>
      <c r="D121" s="21" t="s">
        <v>114</v>
      </c>
      <c r="E121" s="15">
        <v>89.473684210526315</v>
      </c>
      <c r="G121" s="29" t="s">
        <v>243</v>
      </c>
      <c r="H121" s="32">
        <v>1.0638297872340425</v>
      </c>
      <c r="J121" s="37" t="s">
        <v>114</v>
      </c>
      <c r="K121" s="42">
        <v>0</v>
      </c>
      <c r="M121" s="11" t="s">
        <v>128</v>
      </c>
      <c r="N121" s="15">
        <v>84.600850259801604</v>
      </c>
      <c r="P121" s="29" t="s">
        <v>131</v>
      </c>
      <c r="Q121" s="79">
        <v>0.77071290944123316</v>
      </c>
      <c r="S121" s="8" t="s">
        <v>117</v>
      </c>
      <c r="T121" s="15">
        <v>86.50306748466258</v>
      </c>
      <c r="U121" s="101"/>
      <c r="V121" s="21" t="s">
        <v>357</v>
      </c>
      <c r="W121" s="15">
        <v>91.780821917808225</v>
      </c>
      <c r="Y121" s="11" t="s">
        <v>5</v>
      </c>
      <c r="Z121" s="15">
        <v>84.7</v>
      </c>
      <c r="AC121" s="109" t="s">
        <v>146</v>
      </c>
      <c r="AD121" s="123">
        <v>86.8</v>
      </c>
      <c r="AF121" s="149" t="s">
        <v>120</v>
      </c>
      <c r="AG121" s="137">
        <v>87.9</v>
      </c>
      <c r="AI121" s="109" t="s">
        <v>350</v>
      </c>
      <c r="AJ121" s="137">
        <v>91.8</v>
      </c>
      <c r="AL121" s="109" t="s">
        <v>279</v>
      </c>
      <c r="AM121" s="146">
        <v>93.8</v>
      </c>
      <c r="AO121" s="109" t="s">
        <v>326</v>
      </c>
      <c r="AP121" s="146">
        <v>85.4</v>
      </c>
      <c r="AS121" s="149" t="s">
        <v>326</v>
      </c>
      <c r="AT121" s="137">
        <v>86.4</v>
      </c>
      <c r="AX121" s="149" t="s">
        <v>100</v>
      </c>
      <c r="AY121" s="191">
        <v>88.5</v>
      </c>
      <c r="BA121" s="149" t="s">
        <v>352</v>
      </c>
      <c r="BB121" s="209">
        <v>94.6</v>
      </c>
      <c r="BD121" s="149" t="s">
        <v>283</v>
      </c>
      <c r="BE121" s="191">
        <v>87.2</v>
      </c>
      <c r="BG121" s="149" t="s">
        <v>20</v>
      </c>
      <c r="BH121" s="209">
        <v>88.4</v>
      </c>
      <c r="BJ121" s="149" t="s">
        <v>142</v>
      </c>
      <c r="BK121" s="233">
        <v>90.2</v>
      </c>
      <c r="BM121" s="149" t="s">
        <v>116</v>
      </c>
      <c r="BN121" s="233">
        <v>95.7</v>
      </c>
      <c r="BP121" s="149" t="s">
        <v>93</v>
      </c>
      <c r="BQ121" s="233">
        <v>90.9</v>
      </c>
      <c r="BS121" s="149" t="s">
        <v>177</v>
      </c>
      <c r="BT121" s="233">
        <v>100</v>
      </c>
      <c r="BV121" s="29" t="s">
        <v>73</v>
      </c>
      <c r="BW121" s="263">
        <v>1.0869565217391304</v>
      </c>
      <c r="BY121" s="29" t="s">
        <v>263</v>
      </c>
      <c r="BZ121" s="263">
        <v>0</v>
      </c>
      <c r="CB121" s="149" t="s">
        <v>283</v>
      </c>
      <c r="CC121" s="209">
        <v>89.3</v>
      </c>
      <c r="CE121" s="29" t="s">
        <v>159</v>
      </c>
      <c r="CF121" s="281">
        <v>0.66115702479338845</v>
      </c>
      <c r="CI121" s="109" t="s">
        <v>111</v>
      </c>
      <c r="CJ121" s="295">
        <v>92.1</v>
      </c>
      <c r="CL121" s="109" t="s">
        <v>232</v>
      </c>
      <c r="CM121" s="303">
        <v>100</v>
      </c>
      <c r="CO121" s="109" t="s">
        <v>208</v>
      </c>
      <c r="CP121" s="191">
        <v>91</v>
      </c>
      <c r="CS121" s="149" t="s">
        <v>251</v>
      </c>
      <c r="CT121" s="331">
        <v>92.9</v>
      </c>
      <c r="CW121" s="109" t="s">
        <v>57</v>
      </c>
      <c r="CX121" s="331">
        <v>100</v>
      </c>
      <c r="DB121" s="253" t="s">
        <v>299</v>
      </c>
      <c r="DC121" s="263">
        <v>0.98522167487684731</v>
      </c>
      <c r="DI121" s="253" t="s">
        <v>263</v>
      </c>
      <c r="DJ121" s="263">
        <v>0</v>
      </c>
      <c r="DP121" s="149" t="s">
        <v>229</v>
      </c>
      <c r="DQ121" s="331">
        <v>91.5</v>
      </c>
      <c r="DV121" s="253" t="s">
        <v>326</v>
      </c>
      <c r="DW121" s="281">
        <v>0.64794816414686829</v>
      </c>
      <c r="EA121" s="346" t="s">
        <v>301</v>
      </c>
      <c r="EB121" s="353">
        <v>93.5</v>
      </c>
      <c r="EE121" s="355" t="s">
        <v>172</v>
      </c>
      <c r="EF121" s="358">
        <v>100</v>
      </c>
      <c r="EI121" s="346" t="s">
        <v>223</v>
      </c>
      <c r="EJ121" s="362">
        <v>0.75757575757575757</v>
      </c>
      <c r="EM121" s="250" t="s">
        <v>114</v>
      </c>
      <c r="EN121" s="362">
        <v>0</v>
      </c>
      <c r="EQ121" s="346" t="s">
        <v>235</v>
      </c>
      <c r="ER121" s="303">
        <v>91.8</v>
      </c>
      <c r="EU121" s="346" t="s">
        <v>181</v>
      </c>
      <c r="EV121" s="378">
        <v>0.65359477124183007</v>
      </c>
      <c r="FA121" s="346" t="s">
        <v>67</v>
      </c>
      <c r="FB121" s="383">
        <v>93.877551020408163</v>
      </c>
      <c r="FD121" s="355" t="s">
        <v>177</v>
      </c>
      <c r="FE121" s="383">
        <v>100</v>
      </c>
      <c r="FG121" s="346" t="s">
        <v>208</v>
      </c>
      <c r="FH121" s="381">
        <v>92.2</v>
      </c>
      <c r="FK121" s="346" t="s">
        <v>227</v>
      </c>
      <c r="FL121" s="410">
        <v>93.8</v>
      </c>
      <c r="FN121" s="355" t="s">
        <v>21</v>
      </c>
      <c r="FO121" s="410">
        <v>100</v>
      </c>
      <c r="FQ121" s="355" t="s">
        <v>74</v>
      </c>
      <c r="FR121" s="421">
        <v>0.8</v>
      </c>
      <c r="FT121" s="361" t="s">
        <v>375</v>
      </c>
      <c r="FU121" s="367">
        <v>0</v>
      </c>
      <c r="FW121" s="346" t="s">
        <v>115</v>
      </c>
      <c r="FX121" s="410">
        <v>92.5</v>
      </c>
      <c r="FZ121" s="346" t="s">
        <v>31</v>
      </c>
      <c r="GA121" s="437">
        <v>0.7</v>
      </c>
      <c r="GD121" s="462" t="s">
        <v>382</v>
      </c>
      <c r="GE121" s="448">
        <v>93.8</v>
      </c>
      <c r="GG121" s="462" t="s">
        <v>54</v>
      </c>
      <c r="GH121" s="480" t="s">
        <v>371</v>
      </c>
      <c r="GJ121" s="346" t="s">
        <v>297</v>
      </c>
      <c r="GK121" s="421">
        <v>0.8</v>
      </c>
      <c r="GM121" s="346" t="s">
        <v>177</v>
      </c>
      <c r="GN121" s="484">
        <v>0</v>
      </c>
      <c r="GP121" s="462" t="s">
        <v>177</v>
      </c>
      <c r="GQ121" s="503">
        <v>92.6</v>
      </c>
      <c r="GS121" s="346" t="s">
        <v>79</v>
      </c>
      <c r="GT121" s="508">
        <v>0.62001771479185119</v>
      </c>
      <c r="GV121" s="462" t="s">
        <v>168</v>
      </c>
      <c r="GW121" s="479">
        <v>94.1</v>
      </c>
      <c r="GY121" s="462" t="s">
        <v>243</v>
      </c>
      <c r="GZ121" s="529" t="s">
        <v>371</v>
      </c>
      <c r="HB121" s="535" t="s">
        <v>126</v>
      </c>
      <c r="HC121" s="383">
        <v>92.9</v>
      </c>
      <c r="HG121" s="462" t="s">
        <v>232</v>
      </c>
      <c r="HH121" s="383">
        <v>93.9</v>
      </c>
      <c r="HJ121" s="462" t="s">
        <v>243</v>
      </c>
      <c r="HK121" s="383" t="s">
        <v>371</v>
      </c>
      <c r="HM121" s="346" t="s">
        <v>312</v>
      </c>
      <c r="HN121" s="421">
        <v>0.8</v>
      </c>
      <c r="HP121" s="346" t="s">
        <v>103</v>
      </c>
      <c r="HQ121" s="421">
        <v>0</v>
      </c>
      <c r="HS121" s="535" t="s">
        <v>139</v>
      </c>
      <c r="HT121" s="383">
        <v>93</v>
      </c>
      <c r="HV121" s="346" t="s">
        <v>312</v>
      </c>
      <c r="HW121" s="508">
        <v>0.6</v>
      </c>
      <c r="HY121" s="346" t="s">
        <v>161</v>
      </c>
      <c r="HZ121" s="421">
        <v>0</v>
      </c>
      <c r="IB121" s="566" t="s">
        <v>345</v>
      </c>
      <c r="IC121" s="421">
        <v>0</v>
      </c>
      <c r="IE121" s="346" t="s">
        <v>45</v>
      </c>
      <c r="IF121" s="508">
        <v>0.6</v>
      </c>
      <c r="IH121" s="576" t="s">
        <v>380</v>
      </c>
      <c r="II121" s="610">
        <v>93.5</v>
      </c>
      <c r="IK121" s="576" t="s">
        <v>379</v>
      </c>
      <c r="IL121" s="596" t="s">
        <v>371</v>
      </c>
      <c r="IN121" s="621" t="s">
        <v>340</v>
      </c>
      <c r="IO121" s="635">
        <v>0</v>
      </c>
      <c r="IQ121" s="621" t="s">
        <v>361</v>
      </c>
      <c r="IR121" s="635">
        <v>0</v>
      </c>
      <c r="IT121" s="621" t="s">
        <v>123</v>
      </c>
      <c r="IU121" s="652">
        <v>92</v>
      </c>
      <c r="IW121" s="621" t="s">
        <v>192</v>
      </c>
      <c r="IX121" s="635">
        <v>0.6</v>
      </c>
      <c r="IZ121" s="576" t="s">
        <v>374</v>
      </c>
      <c r="JA121" s="610">
        <v>93</v>
      </c>
      <c r="JC121" s="664" t="s">
        <v>6</v>
      </c>
      <c r="JD121" s="596" t="s">
        <v>371</v>
      </c>
      <c r="JF121" s="621" t="s">
        <v>220</v>
      </c>
      <c r="JG121" s="596">
        <v>0</v>
      </c>
      <c r="JI121" s="621" t="s">
        <v>433</v>
      </c>
      <c r="JJ121" s="596">
        <v>0</v>
      </c>
      <c r="JL121" s="621" t="s">
        <v>113</v>
      </c>
      <c r="JM121" s="596">
        <v>91.2</v>
      </c>
      <c r="JO121" s="621" t="s">
        <v>120</v>
      </c>
      <c r="JP121" s="596">
        <v>0.6</v>
      </c>
      <c r="JR121" s="576" t="s">
        <v>53</v>
      </c>
      <c r="JS121" s="610">
        <v>93.3</v>
      </c>
      <c r="JU121" s="664" t="s">
        <v>6</v>
      </c>
      <c r="JV121" s="610" t="s">
        <v>371</v>
      </c>
      <c r="JX121" s="621" t="s">
        <v>84</v>
      </c>
      <c r="JY121" s="596">
        <v>0</v>
      </c>
      <c r="KA121" s="622" t="s">
        <v>696</v>
      </c>
      <c r="KB121" s="598" t="s">
        <v>371</v>
      </c>
      <c r="KD121" s="621" t="s">
        <v>106</v>
      </c>
      <c r="KE121" s="596">
        <v>91</v>
      </c>
      <c r="KG121" s="621" t="s">
        <v>103</v>
      </c>
      <c r="KH121" s="596">
        <v>0.5</v>
      </c>
      <c r="KJ121" s="576" t="s">
        <v>136</v>
      </c>
      <c r="KK121" s="610">
        <v>94.1</v>
      </c>
      <c r="KM121" s="664" t="s">
        <v>6</v>
      </c>
      <c r="KN121" s="610" t="s">
        <v>371</v>
      </c>
      <c r="KP121" s="621" t="s">
        <v>283</v>
      </c>
      <c r="KQ121" s="596">
        <v>0</v>
      </c>
      <c r="KS121" s="621" t="s">
        <v>48</v>
      </c>
      <c r="KT121" s="596" t="s">
        <v>371</v>
      </c>
      <c r="KV121" s="621" t="s">
        <v>173</v>
      </c>
      <c r="KW121" s="596">
        <v>91.4</v>
      </c>
      <c r="KY121" s="621" t="s">
        <v>340</v>
      </c>
      <c r="KZ121" s="596">
        <v>0.5</v>
      </c>
      <c r="LB121" s="576" t="s">
        <v>168</v>
      </c>
      <c r="LC121" s="610">
        <v>94.7</v>
      </c>
      <c r="LE121" s="664" t="s">
        <v>243</v>
      </c>
      <c r="LF121" s="610" t="s">
        <v>371</v>
      </c>
      <c r="LH121" s="621" t="s">
        <v>205</v>
      </c>
      <c r="LI121" s="596">
        <v>92.5</v>
      </c>
    </row>
    <row r="122" spans="1:321" ht="52.8" x14ac:dyDescent="0.3">
      <c r="A122" s="8" t="s">
        <v>113</v>
      </c>
      <c r="B122" s="15">
        <v>85.365853658536579</v>
      </c>
      <c r="D122" s="21" t="s">
        <v>197</v>
      </c>
      <c r="E122" s="15">
        <v>89.473684210526315</v>
      </c>
      <c r="G122" s="29" t="s">
        <v>152</v>
      </c>
      <c r="H122" s="32">
        <v>1.0869565217391304</v>
      </c>
      <c r="J122" s="37" t="s">
        <v>41</v>
      </c>
      <c r="K122" s="42">
        <v>0</v>
      </c>
      <c r="M122" s="11" t="s">
        <v>238</v>
      </c>
      <c r="N122" s="15">
        <v>84.536082474226802</v>
      </c>
      <c r="P122" s="29" t="s">
        <v>198</v>
      </c>
      <c r="Q122" s="79">
        <v>0.77519379844961245</v>
      </c>
      <c r="S122" s="8" t="s">
        <v>102</v>
      </c>
      <c r="T122" s="15">
        <v>86.36363636363636</v>
      </c>
      <c r="U122" s="101"/>
      <c r="V122" s="21" t="s">
        <v>348</v>
      </c>
      <c r="W122" s="15">
        <v>91.764705882352942</v>
      </c>
      <c r="Y122" s="11" t="s">
        <v>108</v>
      </c>
      <c r="Z122" s="15">
        <v>84.7</v>
      </c>
      <c r="AC122" s="109" t="s">
        <v>114</v>
      </c>
      <c r="AD122" s="123">
        <v>86.8</v>
      </c>
      <c r="AF122" s="149" t="s">
        <v>109</v>
      </c>
      <c r="AG122" s="137">
        <v>87.8</v>
      </c>
      <c r="AI122" s="109" t="s">
        <v>349</v>
      </c>
      <c r="AJ122" s="137">
        <v>91</v>
      </c>
      <c r="AL122" s="109" t="s">
        <v>244</v>
      </c>
      <c r="AM122" s="146">
        <v>93.5</v>
      </c>
      <c r="AO122" s="109" t="s">
        <v>198</v>
      </c>
      <c r="AP122" s="146">
        <v>85.3</v>
      </c>
      <c r="AS122" s="149" t="s">
        <v>143</v>
      </c>
      <c r="AT122" s="137">
        <v>86.4</v>
      </c>
      <c r="AX122" s="149" t="s">
        <v>237</v>
      </c>
      <c r="AY122" s="191">
        <v>88.5</v>
      </c>
      <c r="BA122" s="149" t="s">
        <v>361</v>
      </c>
      <c r="BB122" s="209">
        <v>94.5</v>
      </c>
      <c r="BD122" s="149" t="s">
        <v>251</v>
      </c>
      <c r="BE122" s="191">
        <v>87.1</v>
      </c>
      <c r="BG122" s="149" t="s">
        <v>110</v>
      </c>
      <c r="BH122" s="209">
        <v>88.4</v>
      </c>
      <c r="BJ122" s="149" t="s">
        <v>106</v>
      </c>
      <c r="BK122" s="233">
        <v>90.2</v>
      </c>
      <c r="BM122" s="149" t="s">
        <v>344</v>
      </c>
      <c r="BN122" s="233">
        <v>95.6</v>
      </c>
      <c r="BP122" s="149" t="s">
        <v>178</v>
      </c>
      <c r="BQ122" s="233">
        <v>90.8</v>
      </c>
      <c r="BS122" s="149" t="s">
        <v>136</v>
      </c>
      <c r="BT122" s="233">
        <v>100</v>
      </c>
      <c r="BV122" s="29" t="s">
        <v>185</v>
      </c>
      <c r="BW122" s="263">
        <v>1.098901098901099</v>
      </c>
      <c r="BY122" s="29" t="s">
        <v>353</v>
      </c>
      <c r="BZ122" s="263">
        <v>0</v>
      </c>
      <c r="CB122" s="149" t="s">
        <v>142</v>
      </c>
      <c r="CC122" s="209">
        <v>89.2</v>
      </c>
      <c r="CE122" s="29" t="s">
        <v>312</v>
      </c>
      <c r="CF122" s="281">
        <v>0.66319279962103272</v>
      </c>
      <c r="CI122" s="109" t="s">
        <v>188</v>
      </c>
      <c r="CJ122" s="295">
        <v>92</v>
      </c>
      <c r="CL122" s="109" t="s">
        <v>136</v>
      </c>
      <c r="CM122" s="303">
        <v>100</v>
      </c>
      <c r="CO122" s="109" t="s">
        <v>29</v>
      </c>
      <c r="CP122" s="191">
        <v>91</v>
      </c>
      <c r="CS122" s="149" t="s">
        <v>37</v>
      </c>
      <c r="CT122" s="331">
        <v>92.9</v>
      </c>
      <c r="CW122" s="109" t="s">
        <v>21</v>
      </c>
      <c r="CX122" s="331">
        <v>100</v>
      </c>
      <c r="DB122" s="253" t="s">
        <v>62</v>
      </c>
      <c r="DC122" s="263">
        <v>1</v>
      </c>
      <c r="DI122" s="253" t="s">
        <v>353</v>
      </c>
      <c r="DJ122" s="263">
        <v>0</v>
      </c>
      <c r="DP122" s="149" t="s">
        <v>47</v>
      </c>
      <c r="DQ122" s="331">
        <v>91.5</v>
      </c>
      <c r="DV122" s="253" t="s">
        <v>9</v>
      </c>
      <c r="DW122" s="281">
        <v>0.64803564196030783</v>
      </c>
      <c r="EA122" s="346" t="s">
        <v>125</v>
      </c>
      <c r="EB122" s="353">
        <v>93.5</v>
      </c>
      <c r="EE122" s="355" t="s">
        <v>90</v>
      </c>
      <c r="EF122" s="358">
        <v>100</v>
      </c>
      <c r="EI122" s="346" t="s">
        <v>276</v>
      </c>
      <c r="EJ122" s="362">
        <v>0.76045627376425851</v>
      </c>
      <c r="EM122" s="250" t="s">
        <v>283</v>
      </c>
      <c r="EN122" s="362">
        <v>0</v>
      </c>
      <c r="EQ122" s="346" t="s">
        <v>251</v>
      </c>
      <c r="ER122" s="303">
        <v>91.8</v>
      </c>
      <c r="EU122" s="346" t="s">
        <v>96</v>
      </c>
      <c r="EV122" s="378">
        <v>0.65405692062930876</v>
      </c>
      <c r="FA122" s="346" t="s">
        <v>97</v>
      </c>
      <c r="FB122" s="383">
        <v>93.877551020408163</v>
      </c>
      <c r="FD122" s="355" t="s">
        <v>116</v>
      </c>
      <c r="FE122" s="383">
        <v>100</v>
      </c>
      <c r="FG122" s="346" t="s">
        <v>114</v>
      </c>
      <c r="FH122" s="381">
        <v>92.2</v>
      </c>
      <c r="FK122" s="346" t="s">
        <v>225</v>
      </c>
      <c r="FL122" s="410">
        <v>93.7</v>
      </c>
      <c r="FN122" s="355" t="s">
        <v>197</v>
      </c>
      <c r="FO122" s="410">
        <v>100</v>
      </c>
      <c r="FQ122" s="355" t="s">
        <v>141</v>
      </c>
      <c r="FR122" s="421">
        <v>0.8</v>
      </c>
      <c r="FT122" s="361" t="s">
        <v>114</v>
      </c>
      <c r="FU122" s="367">
        <v>0</v>
      </c>
      <c r="FW122" s="346" t="s">
        <v>208</v>
      </c>
      <c r="FX122" s="410">
        <v>92.5</v>
      </c>
      <c r="FZ122" s="346" t="s">
        <v>327</v>
      </c>
      <c r="GA122" s="437">
        <v>0.7</v>
      </c>
      <c r="GD122" s="462" t="s">
        <v>24</v>
      </c>
      <c r="GE122" s="448">
        <v>93.8</v>
      </c>
      <c r="GG122" s="462" t="s">
        <v>83</v>
      </c>
      <c r="GH122" s="480" t="s">
        <v>371</v>
      </c>
      <c r="GJ122" s="346" t="s">
        <v>275</v>
      </c>
      <c r="GK122" s="421">
        <v>0.8</v>
      </c>
      <c r="GM122" s="346" t="s">
        <v>375</v>
      </c>
      <c r="GN122" s="484">
        <v>0</v>
      </c>
      <c r="GP122" s="462" t="s">
        <v>294</v>
      </c>
      <c r="GQ122" s="503">
        <v>92.6</v>
      </c>
      <c r="GS122" s="346" t="s">
        <v>48</v>
      </c>
      <c r="GT122" s="508">
        <v>2.3149772009821117</v>
      </c>
      <c r="GV122" s="462" t="s">
        <v>154</v>
      </c>
      <c r="GW122" s="479">
        <v>93.9</v>
      </c>
      <c r="GY122" s="462" t="s">
        <v>48</v>
      </c>
      <c r="GZ122" s="529" t="s">
        <v>371</v>
      </c>
      <c r="HB122" s="535" t="s">
        <v>78</v>
      </c>
      <c r="HC122" s="383">
        <v>92.8</v>
      </c>
      <c r="HG122" s="462" t="s">
        <v>174</v>
      </c>
      <c r="HH122" s="383">
        <v>93.8</v>
      </c>
      <c r="HJ122" s="462" t="s">
        <v>48</v>
      </c>
      <c r="HK122" s="383" t="s">
        <v>371</v>
      </c>
      <c r="HM122" s="346" t="s">
        <v>83</v>
      </c>
      <c r="HN122" s="421">
        <v>0.8</v>
      </c>
      <c r="HP122" s="346" t="s">
        <v>260</v>
      </c>
      <c r="HQ122" s="421">
        <v>0</v>
      </c>
      <c r="HS122" s="535" t="s">
        <v>340</v>
      </c>
      <c r="HT122" s="383">
        <v>93</v>
      </c>
      <c r="HV122" s="346" t="s">
        <v>252</v>
      </c>
      <c r="HW122" s="508">
        <v>0.7</v>
      </c>
      <c r="HY122" s="346" t="s">
        <v>136</v>
      </c>
      <c r="HZ122" s="421">
        <v>0</v>
      </c>
      <c r="IB122" s="566" t="s">
        <v>293</v>
      </c>
      <c r="IC122" s="421">
        <v>0</v>
      </c>
      <c r="IE122" s="346" t="s">
        <v>189</v>
      </c>
      <c r="IF122" s="508">
        <v>0.6</v>
      </c>
      <c r="IH122" s="576" t="s">
        <v>314</v>
      </c>
      <c r="II122" s="610">
        <v>93.5</v>
      </c>
      <c r="IK122" s="576" t="s">
        <v>5</v>
      </c>
      <c r="IL122" s="596" t="s">
        <v>371</v>
      </c>
      <c r="IN122" s="621" t="s">
        <v>124</v>
      </c>
      <c r="IO122" s="635">
        <v>0</v>
      </c>
      <c r="IQ122" s="621" t="s">
        <v>17</v>
      </c>
      <c r="IR122" s="635">
        <v>0</v>
      </c>
      <c r="IT122" s="621" t="s">
        <v>237</v>
      </c>
      <c r="IU122" s="652">
        <v>91.9</v>
      </c>
      <c r="IW122" s="621" t="s">
        <v>33</v>
      </c>
      <c r="IX122" s="635">
        <v>0.6</v>
      </c>
      <c r="IZ122" s="576" t="s">
        <v>293</v>
      </c>
      <c r="JA122" s="610">
        <v>92.9</v>
      </c>
      <c r="JC122" s="664" t="s">
        <v>48</v>
      </c>
      <c r="JD122" s="596" t="s">
        <v>371</v>
      </c>
      <c r="JF122" s="621" t="s">
        <v>228</v>
      </c>
      <c r="JG122" s="596">
        <v>0</v>
      </c>
      <c r="JI122" s="621" t="s">
        <v>341</v>
      </c>
      <c r="JJ122" s="596">
        <v>0</v>
      </c>
      <c r="JL122" s="621" t="s">
        <v>286</v>
      </c>
      <c r="JM122" s="596">
        <v>91.2</v>
      </c>
      <c r="JO122" s="621" t="s">
        <v>96</v>
      </c>
      <c r="JP122" s="596">
        <v>0.6</v>
      </c>
      <c r="JR122" s="576" t="s">
        <v>182</v>
      </c>
      <c r="JS122" s="610">
        <v>93.3</v>
      </c>
      <c r="JU122" s="664" t="s">
        <v>48</v>
      </c>
      <c r="JV122" s="610" t="s">
        <v>371</v>
      </c>
      <c r="JX122" s="621" t="s">
        <v>300</v>
      </c>
      <c r="JY122" s="596">
        <v>0</v>
      </c>
      <c r="KA122" s="621" t="s">
        <v>243</v>
      </c>
      <c r="KB122" s="596" t="s">
        <v>371</v>
      </c>
      <c r="KD122" s="621" t="s">
        <v>74</v>
      </c>
      <c r="KE122" s="596">
        <v>90.9</v>
      </c>
      <c r="KG122" s="621" t="s">
        <v>178</v>
      </c>
      <c r="KH122" s="596">
        <v>0.5</v>
      </c>
      <c r="KJ122" s="576" t="s">
        <v>235</v>
      </c>
      <c r="KK122" s="610">
        <v>93.9</v>
      </c>
      <c r="KM122" s="664" t="s">
        <v>30</v>
      </c>
      <c r="KN122" s="610" t="s">
        <v>371</v>
      </c>
      <c r="KP122" s="621" t="s">
        <v>323</v>
      </c>
      <c r="KQ122" s="596">
        <v>0</v>
      </c>
      <c r="KS122" s="621" t="s">
        <v>271</v>
      </c>
      <c r="KT122" s="596" t="s">
        <v>371</v>
      </c>
      <c r="KV122" s="621" t="s">
        <v>144</v>
      </c>
      <c r="KW122" s="596">
        <v>91.4</v>
      </c>
      <c r="KY122" s="621" t="s">
        <v>262</v>
      </c>
      <c r="KZ122" s="596">
        <v>0.5</v>
      </c>
      <c r="LB122" s="576" t="s">
        <v>19</v>
      </c>
      <c r="LC122" s="610">
        <v>94.7</v>
      </c>
      <c r="LE122" s="664" t="s">
        <v>6</v>
      </c>
      <c r="LF122" s="610" t="s">
        <v>371</v>
      </c>
      <c r="LH122" s="621" t="s">
        <v>85</v>
      </c>
      <c r="LI122" s="596">
        <v>92.5</v>
      </c>
    </row>
    <row r="123" spans="1:321" ht="57.6" x14ac:dyDescent="0.3">
      <c r="A123" s="8" t="s">
        <v>114</v>
      </c>
      <c r="B123" s="15">
        <v>85.321100917431195</v>
      </c>
      <c r="D123" s="21" t="s">
        <v>263</v>
      </c>
      <c r="E123" s="15">
        <v>88.888888888888886</v>
      </c>
      <c r="G123" s="29" t="s">
        <v>27</v>
      </c>
      <c r="H123" s="32">
        <v>1.098901098901099</v>
      </c>
      <c r="J123" s="37" t="s">
        <v>11</v>
      </c>
      <c r="K123" s="42">
        <v>0</v>
      </c>
      <c r="M123" s="11" t="s">
        <v>174</v>
      </c>
      <c r="N123" s="15">
        <v>84.418145956607489</v>
      </c>
      <c r="P123" s="29" t="s">
        <v>34</v>
      </c>
      <c r="Q123" s="79">
        <v>0.77881619937694702</v>
      </c>
      <c r="S123" s="8" t="s">
        <v>107</v>
      </c>
      <c r="T123" s="15">
        <v>86.343612334801762</v>
      </c>
      <c r="U123" s="101"/>
      <c r="V123" s="21" t="s">
        <v>347</v>
      </c>
      <c r="W123" s="15">
        <v>91.428571428571431</v>
      </c>
      <c r="Y123" s="11" t="s">
        <v>208</v>
      </c>
      <c r="Z123" s="15">
        <v>84.4</v>
      </c>
      <c r="AC123" s="109" t="s">
        <v>380</v>
      </c>
      <c r="AD123" s="123">
        <v>86.7</v>
      </c>
      <c r="AF123" s="149" t="s">
        <v>191</v>
      </c>
      <c r="AG123" s="137">
        <v>87.5</v>
      </c>
      <c r="AI123" s="109" t="s">
        <v>104</v>
      </c>
      <c r="AJ123" s="137">
        <v>90.9</v>
      </c>
      <c r="AL123" s="109" t="s">
        <v>357</v>
      </c>
      <c r="AM123" s="146">
        <v>92.6</v>
      </c>
      <c r="AO123" s="109" t="s">
        <v>163</v>
      </c>
      <c r="AP123" s="146">
        <v>85.2</v>
      </c>
      <c r="AS123" s="149" t="s">
        <v>154</v>
      </c>
      <c r="AT123" s="137">
        <v>86.4</v>
      </c>
      <c r="AX123" s="149" t="s">
        <v>211</v>
      </c>
      <c r="AY123" s="191">
        <v>88.5</v>
      </c>
      <c r="BA123" s="149" t="s">
        <v>357</v>
      </c>
      <c r="BB123" s="209">
        <v>94.4</v>
      </c>
      <c r="BD123" s="149" t="s">
        <v>105</v>
      </c>
      <c r="BE123" s="191">
        <v>87</v>
      </c>
      <c r="BG123" s="149" t="s">
        <v>249</v>
      </c>
      <c r="BH123" s="209">
        <v>88.4</v>
      </c>
      <c r="BJ123" s="149" t="s">
        <v>31</v>
      </c>
      <c r="BK123" s="233">
        <v>90.2</v>
      </c>
      <c r="BM123" s="149" t="s">
        <v>352</v>
      </c>
      <c r="BN123" s="233">
        <v>94.9</v>
      </c>
      <c r="BP123" s="149" t="s">
        <v>120</v>
      </c>
      <c r="BQ123" s="233">
        <v>90.7</v>
      </c>
      <c r="BS123" s="149" t="s">
        <v>361</v>
      </c>
      <c r="BT123" s="233">
        <v>98.9</v>
      </c>
      <c r="BV123" s="29" t="s">
        <v>243</v>
      </c>
      <c r="BW123" s="263">
        <v>1.098901098901099</v>
      </c>
      <c r="BY123" s="29" t="s">
        <v>351</v>
      </c>
      <c r="BZ123" s="263">
        <v>0</v>
      </c>
      <c r="CB123" s="149" t="s">
        <v>154</v>
      </c>
      <c r="CC123" s="209">
        <v>89.2</v>
      </c>
      <c r="CE123" s="253" t="s">
        <v>39</v>
      </c>
      <c r="CF123" s="279">
        <v>0.66530194472876159</v>
      </c>
      <c r="CI123" s="109" t="s">
        <v>256</v>
      </c>
      <c r="CJ123" s="295">
        <v>92</v>
      </c>
      <c r="CL123" s="109" t="s">
        <v>361</v>
      </c>
      <c r="CM123" s="303">
        <v>98.9</v>
      </c>
      <c r="CO123" s="109" t="s">
        <v>12</v>
      </c>
      <c r="CP123" s="191">
        <v>91</v>
      </c>
      <c r="CS123" s="149" t="s">
        <v>33</v>
      </c>
      <c r="CT123" s="331">
        <v>92.8</v>
      </c>
      <c r="CW123" s="109" t="s">
        <v>197</v>
      </c>
      <c r="CX123" s="331">
        <v>100</v>
      </c>
      <c r="DB123" s="253" t="s">
        <v>232</v>
      </c>
      <c r="DC123" s="263">
        <v>1.0101010101010102</v>
      </c>
      <c r="DI123" s="253" t="s">
        <v>351</v>
      </c>
      <c r="DJ123" s="263">
        <v>0</v>
      </c>
      <c r="DP123" s="149" t="s">
        <v>251</v>
      </c>
      <c r="DQ123" s="331">
        <v>91.5</v>
      </c>
      <c r="DV123" s="253" t="s">
        <v>323</v>
      </c>
      <c r="DW123" s="281">
        <v>0.65460146322680013</v>
      </c>
      <c r="EA123" s="346" t="s">
        <v>79</v>
      </c>
      <c r="EB123" s="353">
        <v>93</v>
      </c>
      <c r="EE123" s="355" t="s">
        <v>57</v>
      </c>
      <c r="EF123" s="358">
        <v>100</v>
      </c>
      <c r="EI123" s="346" t="s">
        <v>114</v>
      </c>
      <c r="EJ123" s="362">
        <v>0.90090090090090091</v>
      </c>
      <c r="EM123" s="250" t="s">
        <v>57</v>
      </c>
      <c r="EN123" s="362">
        <v>0</v>
      </c>
      <c r="EQ123" s="346" t="s">
        <v>281</v>
      </c>
      <c r="ER123" s="303">
        <v>91.7</v>
      </c>
      <c r="EU123" s="346" t="s">
        <v>219</v>
      </c>
      <c r="EV123" s="378">
        <v>0.65861690450054877</v>
      </c>
      <c r="FA123" s="346" t="s">
        <v>196</v>
      </c>
      <c r="FB123" s="383">
        <v>93.75</v>
      </c>
      <c r="FD123" s="355" t="s">
        <v>258</v>
      </c>
      <c r="FE123" s="383">
        <v>100</v>
      </c>
      <c r="FG123" s="346" t="s">
        <v>325</v>
      </c>
      <c r="FH123" s="381">
        <v>92.2</v>
      </c>
      <c r="FK123" s="346" t="s">
        <v>45</v>
      </c>
      <c r="FL123" s="410">
        <v>93.7</v>
      </c>
      <c r="FN123" s="355" t="s">
        <v>177</v>
      </c>
      <c r="FO123" s="410">
        <v>100</v>
      </c>
      <c r="FQ123" s="355" t="s">
        <v>297</v>
      </c>
      <c r="FR123" s="421">
        <v>0.8</v>
      </c>
      <c r="FT123" s="361" t="s">
        <v>283</v>
      </c>
      <c r="FU123" s="367">
        <v>0</v>
      </c>
      <c r="FW123" s="346" t="s">
        <v>251</v>
      </c>
      <c r="FX123" s="410">
        <v>92.5</v>
      </c>
      <c r="FZ123" s="346" t="s">
        <v>190</v>
      </c>
      <c r="GA123" s="437">
        <v>0.7</v>
      </c>
      <c r="GD123" s="462" t="s">
        <v>35</v>
      </c>
      <c r="GE123" s="448">
        <v>93.6</v>
      </c>
      <c r="GG123" s="462" t="s">
        <v>243</v>
      </c>
      <c r="GH123" s="480" t="s">
        <v>371</v>
      </c>
      <c r="GJ123" s="346" t="s">
        <v>160</v>
      </c>
      <c r="GK123" s="421">
        <v>0.8</v>
      </c>
      <c r="GM123" s="346" t="s">
        <v>183</v>
      </c>
      <c r="GN123" s="484">
        <v>0</v>
      </c>
      <c r="GP123" s="462" t="s">
        <v>109</v>
      </c>
      <c r="GQ123" s="503">
        <v>92.5</v>
      </c>
      <c r="GS123" s="346" t="s">
        <v>121</v>
      </c>
      <c r="GT123" s="508">
        <v>1.8315018315018317</v>
      </c>
      <c r="GV123" s="462" t="s">
        <v>309</v>
      </c>
      <c r="GW123" s="479">
        <v>93.8</v>
      </c>
      <c r="GY123" s="462" t="s">
        <v>271</v>
      </c>
      <c r="GZ123" s="529" t="s">
        <v>371</v>
      </c>
      <c r="HB123" s="535" t="s">
        <v>216</v>
      </c>
      <c r="HC123" s="383">
        <v>92.8</v>
      </c>
      <c r="HG123" s="462" t="s">
        <v>66</v>
      </c>
      <c r="HH123" s="383">
        <v>93.8</v>
      </c>
      <c r="HJ123" s="462" t="s">
        <v>271</v>
      </c>
      <c r="HK123" s="383" t="s">
        <v>371</v>
      </c>
      <c r="HM123" s="346" t="s">
        <v>297</v>
      </c>
      <c r="HN123" s="421">
        <v>1.6</v>
      </c>
      <c r="HP123" s="346" t="s">
        <v>185</v>
      </c>
      <c r="HQ123" s="421">
        <v>0</v>
      </c>
      <c r="HS123" s="535" t="s">
        <v>648</v>
      </c>
      <c r="HT123" s="383">
        <v>92.9</v>
      </c>
      <c r="HV123" s="346" t="s">
        <v>61</v>
      </c>
      <c r="HW123" s="508">
        <v>0.8</v>
      </c>
      <c r="HY123" s="346" t="s">
        <v>187</v>
      </c>
      <c r="HZ123" s="421">
        <v>0.3</v>
      </c>
      <c r="IB123" s="346" t="s">
        <v>55</v>
      </c>
      <c r="IC123" s="421">
        <v>0</v>
      </c>
      <c r="IE123" s="346" t="s">
        <v>210</v>
      </c>
      <c r="IF123" s="508">
        <v>0.6</v>
      </c>
      <c r="IH123" s="576" t="s">
        <v>26</v>
      </c>
      <c r="II123" s="610">
        <v>93.3</v>
      </c>
      <c r="IK123" s="576" t="s">
        <v>108</v>
      </c>
      <c r="IL123" s="596" t="s">
        <v>371</v>
      </c>
      <c r="IN123" s="621" t="s">
        <v>157</v>
      </c>
      <c r="IO123" s="635">
        <v>0</v>
      </c>
      <c r="IQ123" s="621" t="s">
        <v>93</v>
      </c>
      <c r="IR123" s="635">
        <v>0</v>
      </c>
      <c r="IT123" s="621" t="s">
        <v>274</v>
      </c>
      <c r="IU123" s="652">
        <v>91.9</v>
      </c>
      <c r="IW123" s="621" t="s">
        <v>194</v>
      </c>
      <c r="IX123" s="635">
        <v>0.6</v>
      </c>
      <c r="IZ123" s="576" t="s">
        <v>59</v>
      </c>
      <c r="JA123" s="610">
        <v>92.8</v>
      </c>
      <c r="JC123" s="664" t="s">
        <v>271</v>
      </c>
      <c r="JD123" s="596" t="s">
        <v>371</v>
      </c>
      <c r="JF123" s="621" t="s">
        <v>340</v>
      </c>
      <c r="JG123" s="596">
        <v>0</v>
      </c>
      <c r="JI123" s="621" t="s">
        <v>285</v>
      </c>
      <c r="JJ123" s="596">
        <v>0</v>
      </c>
      <c r="JL123" s="621" t="s">
        <v>323</v>
      </c>
      <c r="JM123" s="596">
        <v>91.1</v>
      </c>
      <c r="JO123" s="621" t="s">
        <v>156</v>
      </c>
      <c r="JP123" s="596">
        <v>0.6</v>
      </c>
      <c r="JR123" s="576" t="s">
        <v>21</v>
      </c>
      <c r="JS123" s="610">
        <v>93.3</v>
      </c>
      <c r="JU123" s="664" t="s">
        <v>271</v>
      </c>
      <c r="JV123" s="610" t="s">
        <v>371</v>
      </c>
      <c r="JX123" s="621" t="s">
        <v>67</v>
      </c>
      <c r="JY123" s="596">
        <v>0</v>
      </c>
      <c r="KA123" s="621" t="s">
        <v>6</v>
      </c>
      <c r="KB123" s="596" t="s">
        <v>371</v>
      </c>
      <c r="KD123" s="621" t="s">
        <v>250</v>
      </c>
      <c r="KE123" s="596">
        <v>90.9</v>
      </c>
      <c r="KG123" s="621" t="s">
        <v>37</v>
      </c>
      <c r="KH123" s="596">
        <v>0.4</v>
      </c>
      <c r="KJ123" s="576" t="s">
        <v>327</v>
      </c>
      <c r="KK123" s="610">
        <v>93.8</v>
      </c>
      <c r="KM123" s="664" t="s">
        <v>48</v>
      </c>
      <c r="KN123" s="610" t="s">
        <v>371</v>
      </c>
      <c r="KP123" s="621" t="s">
        <v>36</v>
      </c>
      <c r="KQ123" s="596">
        <v>0</v>
      </c>
      <c r="KS123" s="621" t="s">
        <v>236</v>
      </c>
      <c r="KT123" s="596" t="s">
        <v>371</v>
      </c>
      <c r="KV123" s="621" t="s">
        <v>152</v>
      </c>
      <c r="KW123" s="596">
        <v>91.4</v>
      </c>
      <c r="KY123" s="621" t="s">
        <v>314</v>
      </c>
      <c r="KZ123" s="596">
        <v>0.5</v>
      </c>
      <c r="LB123" s="576" t="s">
        <v>132</v>
      </c>
      <c r="LC123" s="610">
        <v>94.6</v>
      </c>
      <c r="LE123" s="664" t="s">
        <v>30</v>
      </c>
      <c r="LF123" s="610" t="s">
        <v>371</v>
      </c>
      <c r="LH123" s="621" t="s">
        <v>59</v>
      </c>
      <c r="LI123" s="596">
        <v>92.5</v>
      </c>
    </row>
    <row r="124" spans="1:321" ht="52.8" x14ac:dyDescent="0.3">
      <c r="A124" s="8" t="s">
        <v>115</v>
      </c>
      <c r="B124" s="15">
        <v>85.294117647058826</v>
      </c>
      <c r="D124" s="21" t="s">
        <v>355</v>
      </c>
      <c r="E124" s="15">
        <v>88.157894736842096</v>
      </c>
      <c r="G124" s="29" t="s">
        <v>194</v>
      </c>
      <c r="H124" s="32">
        <v>1.1049723756906076</v>
      </c>
      <c r="J124" s="37" t="s">
        <v>49</v>
      </c>
      <c r="K124" s="42">
        <v>0</v>
      </c>
      <c r="M124" s="11" t="s">
        <v>53</v>
      </c>
      <c r="N124" s="15">
        <v>84.356973193077707</v>
      </c>
      <c r="P124" s="29" t="s">
        <v>26</v>
      </c>
      <c r="Q124" s="80">
        <v>0.78247261345852892</v>
      </c>
      <c r="S124" s="8" t="s">
        <v>100</v>
      </c>
      <c r="T124" s="15">
        <v>86.238532110091754</v>
      </c>
      <c r="U124" s="101"/>
      <c r="V124" s="21" t="s">
        <v>352</v>
      </c>
      <c r="W124" s="15">
        <v>91.304347826086953</v>
      </c>
      <c r="Y124" s="11" t="s">
        <v>283</v>
      </c>
      <c r="Z124" s="15">
        <v>84.4</v>
      </c>
      <c r="AC124" s="109" t="s">
        <v>150</v>
      </c>
      <c r="AD124" s="123">
        <v>86.5</v>
      </c>
      <c r="AF124" s="149" t="s">
        <v>63</v>
      </c>
      <c r="AG124" s="137">
        <v>87.5</v>
      </c>
      <c r="AI124" s="109" t="s">
        <v>347</v>
      </c>
      <c r="AJ124" s="137">
        <v>90.3</v>
      </c>
      <c r="AL124" s="109" t="s">
        <v>352</v>
      </c>
      <c r="AM124" s="146">
        <v>92.5</v>
      </c>
      <c r="AO124" s="109" t="s">
        <v>75</v>
      </c>
      <c r="AP124" s="146">
        <v>85.1</v>
      </c>
      <c r="AS124" s="149" t="s">
        <v>90</v>
      </c>
      <c r="AT124" s="137">
        <v>86.3</v>
      </c>
      <c r="AX124" s="149" t="s">
        <v>188</v>
      </c>
      <c r="AY124" s="191">
        <v>88.4</v>
      </c>
      <c r="BA124" s="149" t="s">
        <v>35</v>
      </c>
      <c r="BB124" s="209">
        <v>94.1</v>
      </c>
      <c r="BD124" s="149" t="s">
        <v>154</v>
      </c>
      <c r="BE124" s="191">
        <v>87</v>
      </c>
      <c r="BG124" s="149" t="s">
        <v>134</v>
      </c>
      <c r="BH124" s="209">
        <v>88.3</v>
      </c>
      <c r="BJ124" s="149" t="s">
        <v>105</v>
      </c>
      <c r="BK124" s="233">
        <v>90</v>
      </c>
      <c r="BM124" s="149" t="s">
        <v>361</v>
      </c>
      <c r="BN124" s="233">
        <v>94.7</v>
      </c>
      <c r="BP124" s="110" t="s">
        <v>494</v>
      </c>
      <c r="BQ124" s="233">
        <v>90.6</v>
      </c>
      <c r="BS124" s="149" t="s">
        <v>279</v>
      </c>
      <c r="BT124" s="233">
        <v>97.4</v>
      </c>
      <c r="BV124" s="29" t="s">
        <v>279</v>
      </c>
      <c r="BW124" s="263">
        <v>1.1111111111111112</v>
      </c>
      <c r="BY124" s="29" t="s">
        <v>276</v>
      </c>
      <c r="BZ124" s="263">
        <v>0</v>
      </c>
      <c r="CB124" s="149" t="s">
        <v>199</v>
      </c>
      <c r="CC124" s="209">
        <v>89.2</v>
      </c>
      <c r="CE124" s="29" t="s">
        <v>66</v>
      </c>
      <c r="CF124" s="281">
        <v>0.66815144766146994</v>
      </c>
      <c r="CI124" s="109" t="s">
        <v>21</v>
      </c>
      <c r="CJ124" s="295">
        <v>91.9</v>
      </c>
      <c r="CL124" s="109" t="s">
        <v>357</v>
      </c>
      <c r="CM124" s="303">
        <v>98.8</v>
      </c>
      <c r="CO124" s="109" t="s">
        <v>62</v>
      </c>
      <c r="CP124" s="191">
        <v>90.9</v>
      </c>
      <c r="CS124" s="149" t="s">
        <v>103</v>
      </c>
      <c r="CT124" s="331">
        <v>92.7</v>
      </c>
      <c r="CW124" s="109" t="s">
        <v>177</v>
      </c>
      <c r="CX124" s="331">
        <v>100</v>
      </c>
      <c r="DB124" s="253" t="s">
        <v>73</v>
      </c>
      <c r="DC124" s="263">
        <v>1.0204081632653061</v>
      </c>
      <c r="DI124" s="253" t="s">
        <v>276</v>
      </c>
      <c r="DJ124" s="263">
        <v>0</v>
      </c>
      <c r="DP124" s="149" t="s">
        <v>62</v>
      </c>
      <c r="DQ124" s="331">
        <v>91.4</v>
      </c>
      <c r="DV124" s="253" t="s">
        <v>66</v>
      </c>
      <c r="DW124" s="281">
        <v>0.66225165562913912</v>
      </c>
      <c r="EA124" s="346" t="s">
        <v>314</v>
      </c>
      <c r="EB124" s="353">
        <v>92.8</v>
      </c>
      <c r="EE124" s="355" t="s">
        <v>21</v>
      </c>
      <c r="EF124" s="358">
        <v>100</v>
      </c>
      <c r="EI124" s="346" t="s">
        <v>45</v>
      </c>
      <c r="EJ124" s="362">
        <v>0.85470085470085477</v>
      </c>
      <c r="EM124" s="250" t="s">
        <v>115</v>
      </c>
      <c r="EN124" s="362">
        <v>0</v>
      </c>
      <c r="EQ124" s="346" t="s">
        <v>325</v>
      </c>
      <c r="ER124" s="303">
        <v>91.7</v>
      </c>
      <c r="EU124" s="346" t="s">
        <v>226</v>
      </c>
      <c r="EV124" s="378">
        <v>0.66093853271645742</v>
      </c>
      <c r="FA124" s="346" t="s">
        <v>264</v>
      </c>
      <c r="FB124" s="383">
        <v>93.650793650793645</v>
      </c>
      <c r="FD124" s="355" t="s">
        <v>272</v>
      </c>
      <c r="FE124" s="383">
        <v>100</v>
      </c>
      <c r="FG124" s="346" t="s">
        <v>60</v>
      </c>
      <c r="FH124" s="381">
        <v>92.2</v>
      </c>
      <c r="FK124" s="346" t="s">
        <v>176</v>
      </c>
      <c r="FL124" s="410">
        <v>93.6</v>
      </c>
      <c r="FN124" s="355" t="s">
        <v>116</v>
      </c>
      <c r="FO124" s="410">
        <v>100</v>
      </c>
      <c r="FQ124" s="355" t="s">
        <v>103</v>
      </c>
      <c r="FR124" s="421">
        <v>0.8</v>
      </c>
      <c r="FT124" s="361" t="s">
        <v>57</v>
      </c>
      <c r="FU124" s="367">
        <v>0</v>
      </c>
      <c r="FW124" s="346" t="s">
        <v>54</v>
      </c>
      <c r="FX124" s="410">
        <v>92.4</v>
      </c>
      <c r="FZ124" s="346" t="s">
        <v>293</v>
      </c>
      <c r="GA124" s="437">
        <v>0.7</v>
      </c>
      <c r="GD124" s="462" t="s">
        <v>150</v>
      </c>
      <c r="GE124" s="448">
        <v>93.5</v>
      </c>
      <c r="GG124" s="462" t="s">
        <v>48</v>
      </c>
      <c r="GH124" s="480" t="s">
        <v>371</v>
      </c>
      <c r="GJ124" s="346" t="s">
        <v>319</v>
      </c>
      <c r="GK124" s="421">
        <v>0.8</v>
      </c>
      <c r="GM124" s="346" t="s">
        <v>104</v>
      </c>
      <c r="GN124" s="484">
        <v>0</v>
      </c>
      <c r="GP124" s="462" t="s">
        <v>188</v>
      </c>
      <c r="GQ124" s="503">
        <v>92.5</v>
      </c>
      <c r="GS124" s="346" t="s">
        <v>271</v>
      </c>
      <c r="GT124" s="508">
        <v>2.2486772486772484</v>
      </c>
      <c r="GV124" s="462" t="s">
        <v>41</v>
      </c>
      <c r="GW124" s="479">
        <v>93.8</v>
      </c>
      <c r="GY124" s="462" t="s">
        <v>236</v>
      </c>
      <c r="GZ124" s="529" t="s">
        <v>371</v>
      </c>
      <c r="HB124" s="535" t="s">
        <v>40</v>
      </c>
      <c r="HC124" s="383">
        <v>92.7</v>
      </c>
      <c r="HG124" s="462" t="s">
        <v>135</v>
      </c>
      <c r="HH124" s="383">
        <v>93.6</v>
      </c>
      <c r="HJ124" s="462" t="s">
        <v>236</v>
      </c>
      <c r="HK124" s="383" t="s">
        <v>371</v>
      </c>
      <c r="HM124" s="346" t="s">
        <v>91</v>
      </c>
      <c r="HN124" s="421">
        <v>0.8</v>
      </c>
      <c r="HP124" s="346" t="s">
        <v>263</v>
      </c>
      <c r="HQ124" s="421">
        <v>0</v>
      </c>
      <c r="HS124" s="535" t="s">
        <v>57</v>
      </c>
      <c r="HT124" s="383">
        <v>92.9</v>
      </c>
      <c r="HV124" s="346" t="s">
        <v>298</v>
      </c>
      <c r="HW124" s="508">
        <v>0.6</v>
      </c>
      <c r="HY124" s="346" t="s">
        <v>299</v>
      </c>
      <c r="HZ124" s="421">
        <v>0.5</v>
      </c>
      <c r="IB124" s="566" t="s">
        <v>260</v>
      </c>
      <c r="IC124" s="421">
        <v>0</v>
      </c>
      <c r="IE124" s="346" t="s">
        <v>294</v>
      </c>
      <c r="IF124" s="508">
        <v>0.6</v>
      </c>
      <c r="IH124" s="576" t="s">
        <v>42</v>
      </c>
      <c r="II124" s="610">
        <v>93.3</v>
      </c>
      <c r="IK124" s="576" t="s">
        <v>64</v>
      </c>
      <c r="IL124" s="596" t="s">
        <v>371</v>
      </c>
      <c r="IN124" s="621" t="s">
        <v>160</v>
      </c>
      <c r="IO124" s="635">
        <v>0</v>
      </c>
      <c r="IQ124" s="621" t="s">
        <v>433</v>
      </c>
      <c r="IR124" s="635">
        <v>0</v>
      </c>
      <c r="IT124" s="621" t="s">
        <v>581</v>
      </c>
      <c r="IU124" s="652">
        <v>91.9</v>
      </c>
      <c r="IW124" s="621" t="s">
        <v>211</v>
      </c>
      <c r="IX124" s="635">
        <v>0.6</v>
      </c>
      <c r="IZ124" s="576" t="s">
        <v>302</v>
      </c>
      <c r="JA124" s="610">
        <v>92.5</v>
      </c>
      <c r="JC124" s="664" t="s">
        <v>236</v>
      </c>
      <c r="JD124" s="596" t="s">
        <v>371</v>
      </c>
      <c r="JF124" s="621" t="s">
        <v>124</v>
      </c>
      <c r="JG124" s="596">
        <v>0</v>
      </c>
      <c r="JI124" s="621" t="s">
        <v>342</v>
      </c>
      <c r="JJ124" s="596">
        <v>0</v>
      </c>
      <c r="JL124" s="621" t="s">
        <v>63</v>
      </c>
      <c r="JM124" s="596">
        <v>91</v>
      </c>
      <c r="JO124" s="621" t="s">
        <v>104</v>
      </c>
      <c r="JP124" s="596">
        <v>0.6</v>
      </c>
      <c r="JR124" s="576" t="s">
        <v>662</v>
      </c>
      <c r="JS124" s="610">
        <v>93.3</v>
      </c>
      <c r="JU124" s="664" t="s">
        <v>236</v>
      </c>
      <c r="JV124" s="610" t="s">
        <v>371</v>
      </c>
      <c r="JX124" s="621" t="s">
        <v>380</v>
      </c>
      <c r="JY124" s="596">
        <v>0</v>
      </c>
      <c r="KA124" s="621" t="s">
        <v>48</v>
      </c>
      <c r="KB124" s="596" t="s">
        <v>371</v>
      </c>
      <c r="KD124" s="621" t="s">
        <v>323</v>
      </c>
      <c r="KE124" s="596">
        <v>90.9</v>
      </c>
      <c r="KG124" s="621" t="s">
        <v>117</v>
      </c>
      <c r="KH124" s="596">
        <v>0.4</v>
      </c>
      <c r="KJ124" s="576" t="s">
        <v>376</v>
      </c>
      <c r="KK124" s="610">
        <v>93.8</v>
      </c>
      <c r="KM124" s="664" t="s">
        <v>271</v>
      </c>
      <c r="KN124" s="610" t="s">
        <v>371</v>
      </c>
      <c r="KP124" s="621" t="s">
        <v>98</v>
      </c>
      <c r="KQ124" s="596">
        <v>0</v>
      </c>
      <c r="KS124" s="621" t="s">
        <v>13</v>
      </c>
      <c r="KT124" s="596" t="s">
        <v>371</v>
      </c>
      <c r="KV124" s="621" t="s">
        <v>96</v>
      </c>
      <c r="KW124" s="596">
        <v>91.3</v>
      </c>
      <c r="KY124" s="621" t="s">
        <v>259</v>
      </c>
      <c r="KZ124" s="596">
        <v>0.5</v>
      </c>
      <c r="LB124" s="576" t="s">
        <v>43</v>
      </c>
      <c r="LC124" s="610">
        <v>94.4</v>
      </c>
      <c r="LE124" s="664" t="s">
        <v>48</v>
      </c>
      <c r="LF124" s="610" t="s">
        <v>371</v>
      </c>
      <c r="LH124" s="621" t="s">
        <v>14</v>
      </c>
      <c r="LI124" s="596">
        <v>92.3</v>
      </c>
    </row>
    <row r="125" spans="1:321" ht="66" x14ac:dyDescent="0.3">
      <c r="A125" s="8" t="s">
        <v>116</v>
      </c>
      <c r="B125" s="15">
        <v>85.241730279898221</v>
      </c>
      <c r="D125" s="21" t="s">
        <v>356</v>
      </c>
      <c r="E125" s="15">
        <v>88.059701492537314</v>
      </c>
      <c r="G125" s="29" t="s">
        <v>318</v>
      </c>
      <c r="H125" s="32">
        <v>1.1494252873563218</v>
      </c>
      <c r="J125" s="37" t="s">
        <v>50</v>
      </c>
      <c r="K125" s="42">
        <v>0</v>
      </c>
      <c r="M125" s="11" t="s">
        <v>194</v>
      </c>
      <c r="N125" s="15">
        <v>84.22330097087378</v>
      </c>
      <c r="P125" s="29" t="s">
        <v>175</v>
      </c>
      <c r="Q125" s="79">
        <v>0.78266104756170995</v>
      </c>
      <c r="S125" s="8" t="s">
        <v>95</v>
      </c>
      <c r="T125" s="15">
        <v>86.138613861386133</v>
      </c>
      <c r="U125" s="101"/>
      <c r="V125" s="21" t="s">
        <v>350</v>
      </c>
      <c r="W125" s="15">
        <v>91.111111111111114</v>
      </c>
      <c r="Y125" s="11" t="s">
        <v>13</v>
      </c>
      <c r="Z125" s="15">
        <v>84.3</v>
      </c>
      <c r="AC125" s="109" t="s">
        <v>102</v>
      </c>
      <c r="AD125" s="123">
        <v>86.4</v>
      </c>
      <c r="AF125" s="149" t="s">
        <v>172</v>
      </c>
      <c r="AG125" s="137">
        <v>87.5</v>
      </c>
      <c r="AI125" s="109" t="s">
        <v>263</v>
      </c>
      <c r="AJ125" s="137">
        <v>88.9</v>
      </c>
      <c r="AL125" s="109" t="s">
        <v>361</v>
      </c>
      <c r="AM125" s="146">
        <v>92.3</v>
      </c>
      <c r="AO125" s="109" t="s">
        <v>188</v>
      </c>
      <c r="AP125" s="146">
        <v>85.1</v>
      </c>
      <c r="AS125" s="149" t="s">
        <v>277</v>
      </c>
      <c r="AT125" s="137">
        <v>86.2</v>
      </c>
      <c r="AX125" s="149" t="s">
        <v>120</v>
      </c>
      <c r="AY125" s="191">
        <v>88.3</v>
      </c>
      <c r="BA125" s="149" t="s">
        <v>114</v>
      </c>
      <c r="BB125" s="209">
        <v>93.8</v>
      </c>
      <c r="BD125" s="149" t="s">
        <v>32</v>
      </c>
      <c r="BE125" s="191">
        <v>87</v>
      </c>
      <c r="BG125" s="149" t="s">
        <v>166</v>
      </c>
      <c r="BH125" s="209">
        <v>88.2</v>
      </c>
      <c r="BJ125" s="149" t="s">
        <v>93</v>
      </c>
      <c r="BK125" s="233">
        <v>89.9</v>
      </c>
      <c r="BM125" s="149" t="s">
        <v>279</v>
      </c>
      <c r="BN125" s="233">
        <v>94.6</v>
      </c>
      <c r="BP125" s="149" t="s">
        <v>108</v>
      </c>
      <c r="BQ125" s="233">
        <v>90.6</v>
      </c>
      <c r="BS125" s="149" t="s">
        <v>346</v>
      </c>
      <c r="BT125" s="233">
        <v>97.3</v>
      </c>
      <c r="BV125" s="29" t="s">
        <v>291</v>
      </c>
      <c r="BW125" s="263">
        <v>1.1194029850746268</v>
      </c>
      <c r="BY125" s="29" t="s">
        <v>169</v>
      </c>
      <c r="BZ125" s="263">
        <v>0</v>
      </c>
      <c r="CB125" s="149" t="s">
        <v>30</v>
      </c>
      <c r="CC125" s="209">
        <v>89.1</v>
      </c>
      <c r="CE125" s="29" t="s">
        <v>299</v>
      </c>
      <c r="CF125" s="281">
        <v>0.67093626105519977</v>
      </c>
      <c r="CI125" s="109" t="s">
        <v>48</v>
      </c>
      <c r="CJ125" s="295">
        <v>91.8</v>
      </c>
      <c r="CL125" s="109" t="s">
        <v>351</v>
      </c>
      <c r="CM125" s="303">
        <v>98.2</v>
      </c>
      <c r="CO125" s="109" t="s">
        <v>188</v>
      </c>
      <c r="CP125" s="191">
        <v>90.9</v>
      </c>
      <c r="CS125" s="149" t="s">
        <v>314</v>
      </c>
      <c r="CT125" s="331">
        <v>92.6</v>
      </c>
      <c r="CW125" s="109" t="s">
        <v>116</v>
      </c>
      <c r="CX125" s="331">
        <v>100</v>
      </c>
      <c r="DB125" s="253" t="s">
        <v>177</v>
      </c>
      <c r="DC125" s="263">
        <v>1.0204081632653061</v>
      </c>
      <c r="DI125" s="253" t="s">
        <v>39</v>
      </c>
      <c r="DJ125" s="263">
        <v>0</v>
      </c>
      <c r="DP125" s="149" t="s">
        <v>53</v>
      </c>
      <c r="DQ125" s="331">
        <v>91.4</v>
      </c>
      <c r="DV125" s="253" t="s">
        <v>112</v>
      </c>
      <c r="DW125" s="281">
        <v>0.66287878787878785</v>
      </c>
      <c r="EA125" s="346" t="s">
        <v>126</v>
      </c>
      <c r="EB125" s="353">
        <v>92.8</v>
      </c>
      <c r="EE125" s="355" t="s">
        <v>197</v>
      </c>
      <c r="EF125" s="358">
        <v>100</v>
      </c>
      <c r="EI125" s="346" t="s">
        <v>216</v>
      </c>
      <c r="EJ125" s="362">
        <v>1.0101010101010102</v>
      </c>
      <c r="EM125" s="250" t="s">
        <v>111</v>
      </c>
      <c r="EN125" s="362">
        <v>0</v>
      </c>
      <c r="EQ125" s="346" t="s">
        <v>104</v>
      </c>
      <c r="ER125" s="303">
        <v>91.6</v>
      </c>
      <c r="EU125" s="346" t="s">
        <v>38</v>
      </c>
      <c r="EV125" s="378">
        <v>0.66401062416998669</v>
      </c>
      <c r="FA125" s="346" t="s">
        <v>115</v>
      </c>
      <c r="FB125" s="383">
        <v>93.377483443708613</v>
      </c>
      <c r="FD125" s="355" t="s">
        <v>232</v>
      </c>
      <c r="FE125" s="383">
        <v>100</v>
      </c>
      <c r="FG125" s="355" t="s">
        <v>272</v>
      </c>
      <c r="FH125" s="381">
        <v>92.2</v>
      </c>
      <c r="FK125" s="346" t="s">
        <v>101</v>
      </c>
      <c r="FL125" s="410">
        <v>93.5</v>
      </c>
      <c r="FN125" s="355" t="s">
        <v>258</v>
      </c>
      <c r="FO125" s="410">
        <v>100</v>
      </c>
      <c r="FQ125" s="355" t="s">
        <v>228</v>
      </c>
      <c r="FR125" s="421">
        <v>0.8</v>
      </c>
      <c r="FT125" s="361" t="s">
        <v>183</v>
      </c>
      <c r="FU125" s="367">
        <v>0</v>
      </c>
      <c r="FW125" s="346" t="s">
        <v>237</v>
      </c>
      <c r="FX125" s="410">
        <v>92.4</v>
      </c>
      <c r="FZ125" s="346" t="s">
        <v>221</v>
      </c>
      <c r="GA125" s="437">
        <v>0.7</v>
      </c>
      <c r="GD125" s="462" t="s">
        <v>225</v>
      </c>
      <c r="GE125" s="448">
        <v>93.3</v>
      </c>
      <c r="GG125" s="462" t="s">
        <v>271</v>
      </c>
      <c r="GH125" s="480" t="s">
        <v>371</v>
      </c>
      <c r="GJ125" s="346" t="s">
        <v>259</v>
      </c>
      <c r="GK125" s="421">
        <v>0.8</v>
      </c>
      <c r="GM125" s="346" t="s">
        <v>283</v>
      </c>
      <c r="GN125" s="484">
        <v>0</v>
      </c>
      <c r="GP125" s="462" t="s">
        <v>283</v>
      </c>
      <c r="GQ125" s="503">
        <v>92.5</v>
      </c>
      <c r="GS125" s="346" t="s">
        <v>143</v>
      </c>
      <c r="GT125" s="508">
        <v>0.15432098765432098</v>
      </c>
      <c r="GV125" s="462" t="s">
        <v>73</v>
      </c>
      <c r="GW125" s="479">
        <v>93.6</v>
      </c>
      <c r="GY125" s="462" t="s">
        <v>13</v>
      </c>
      <c r="GZ125" s="529" t="s">
        <v>371</v>
      </c>
      <c r="HB125" s="535" t="s">
        <v>135</v>
      </c>
      <c r="HC125" s="383">
        <v>92.6</v>
      </c>
      <c r="HG125" s="462" t="s">
        <v>41</v>
      </c>
      <c r="HH125" s="383">
        <v>93.6</v>
      </c>
      <c r="HJ125" s="462" t="s">
        <v>13</v>
      </c>
      <c r="HK125" s="383" t="s">
        <v>371</v>
      </c>
      <c r="HM125" s="346" t="s">
        <v>314</v>
      </c>
      <c r="HN125" s="421">
        <v>0.8</v>
      </c>
      <c r="HP125" s="346" t="s">
        <v>353</v>
      </c>
      <c r="HQ125" s="421">
        <v>0</v>
      </c>
      <c r="HS125" s="535" t="s">
        <v>225</v>
      </c>
      <c r="HT125" s="383">
        <v>92.7</v>
      </c>
      <c r="HV125" s="346" t="s">
        <v>313</v>
      </c>
      <c r="HW125" s="508">
        <v>0.7</v>
      </c>
      <c r="HY125" s="346" t="s">
        <v>262</v>
      </c>
      <c r="HZ125" s="421">
        <v>0.5</v>
      </c>
      <c r="IB125" s="566" t="s">
        <v>185</v>
      </c>
      <c r="IC125" s="421">
        <v>0</v>
      </c>
      <c r="IE125" s="346" t="s">
        <v>234</v>
      </c>
      <c r="IF125" s="508">
        <v>0.7</v>
      </c>
      <c r="IH125" s="576" t="s">
        <v>298</v>
      </c>
      <c r="II125" s="610">
        <v>93.2</v>
      </c>
      <c r="IK125" s="576" t="s">
        <v>432</v>
      </c>
      <c r="IL125" s="596" t="s">
        <v>371</v>
      </c>
      <c r="IN125" s="621" t="s">
        <v>316</v>
      </c>
      <c r="IO125" s="635">
        <v>0</v>
      </c>
      <c r="IQ125" s="621" t="s">
        <v>341</v>
      </c>
      <c r="IR125" s="635">
        <v>0</v>
      </c>
      <c r="IT125" s="621" t="s">
        <v>109</v>
      </c>
      <c r="IU125" s="652">
        <v>91.8</v>
      </c>
      <c r="IW125" s="621" t="s">
        <v>293</v>
      </c>
      <c r="IX125" s="635">
        <v>0.6</v>
      </c>
      <c r="IZ125" s="576" t="s">
        <v>81</v>
      </c>
      <c r="JA125" s="610">
        <v>92.4</v>
      </c>
      <c r="JC125" s="664" t="s">
        <v>13</v>
      </c>
      <c r="JD125" s="596" t="s">
        <v>371</v>
      </c>
      <c r="JF125" s="621" t="s">
        <v>160</v>
      </c>
      <c r="JG125" s="596">
        <v>0</v>
      </c>
      <c r="JI125" s="621" t="s">
        <v>111</v>
      </c>
      <c r="JJ125" s="596">
        <v>0</v>
      </c>
      <c r="JL125" s="621" t="s">
        <v>167</v>
      </c>
      <c r="JM125" s="596">
        <v>91</v>
      </c>
      <c r="JO125" s="621" t="s">
        <v>123</v>
      </c>
      <c r="JP125" s="596">
        <v>0.6</v>
      </c>
      <c r="JR125" s="576" t="s">
        <v>79</v>
      </c>
      <c r="JS125" s="610">
        <v>93.2</v>
      </c>
      <c r="JU125" s="664" t="s">
        <v>13</v>
      </c>
      <c r="JV125" s="610" t="s">
        <v>371</v>
      </c>
      <c r="JX125" s="621" t="s">
        <v>50</v>
      </c>
      <c r="JY125" s="596">
        <v>0</v>
      </c>
      <c r="KA125" s="621" t="s">
        <v>271</v>
      </c>
      <c r="KB125" s="596" t="s">
        <v>371</v>
      </c>
      <c r="KD125" s="621" t="s">
        <v>302</v>
      </c>
      <c r="KE125" s="596">
        <v>90.8</v>
      </c>
      <c r="KG125" s="621" t="s">
        <v>263</v>
      </c>
      <c r="KH125" s="596">
        <v>0.5</v>
      </c>
      <c r="KJ125" s="576" t="s">
        <v>53</v>
      </c>
      <c r="KK125" s="610">
        <v>93.8</v>
      </c>
      <c r="KM125" s="664" t="s">
        <v>236</v>
      </c>
      <c r="KN125" s="610" t="s">
        <v>371</v>
      </c>
      <c r="KP125" s="621" t="s">
        <v>228</v>
      </c>
      <c r="KQ125" s="596">
        <v>0</v>
      </c>
      <c r="KS125" s="621" t="s">
        <v>77</v>
      </c>
      <c r="KT125" s="596" t="s">
        <v>371</v>
      </c>
      <c r="KV125" s="621" t="s">
        <v>201</v>
      </c>
      <c r="KW125" s="596">
        <v>91.3</v>
      </c>
      <c r="KY125" s="621" t="s">
        <v>158</v>
      </c>
      <c r="KZ125" s="596">
        <v>0.5</v>
      </c>
      <c r="LB125" s="576" t="s">
        <v>277</v>
      </c>
      <c r="LC125" s="610">
        <v>94.3</v>
      </c>
      <c r="LE125" s="664" t="s">
        <v>271</v>
      </c>
      <c r="LF125" s="610" t="s">
        <v>371</v>
      </c>
      <c r="LH125" s="621" t="s">
        <v>24</v>
      </c>
      <c r="LI125" s="596">
        <v>92.3</v>
      </c>
    </row>
    <row r="126" spans="1:321" ht="52.8" x14ac:dyDescent="0.3">
      <c r="A126" s="8" t="s">
        <v>117</v>
      </c>
      <c r="B126" s="15">
        <v>85.161290322580641</v>
      </c>
      <c r="D126" s="21" t="s">
        <v>160</v>
      </c>
      <c r="E126" s="15">
        <v>87.5</v>
      </c>
      <c r="G126" s="29" t="s">
        <v>284</v>
      </c>
      <c r="H126" s="32">
        <v>1.1695906432748537</v>
      </c>
      <c r="J126" s="37" t="s">
        <v>107</v>
      </c>
      <c r="K126" s="42">
        <v>0</v>
      </c>
      <c r="M126" s="11" t="s">
        <v>245</v>
      </c>
      <c r="N126" s="15">
        <v>84.206586826347305</v>
      </c>
      <c r="P126" s="29" t="s">
        <v>66</v>
      </c>
      <c r="Q126" s="79">
        <v>0.78299776286353473</v>
      </c>
      <c r="S126" s="8" t="s">
        <v>121</v>
      </c>
      <c r="T126" s="15">
        <v>86</v>
      </c>
      <c r="U126" s="101"/>
      <c r="V126" s="21" t="s">
        <v>354</v>
      </c>
      <c r="W126" s="15">
        <v>90.322580645161281</v>
      </c>
      <c r="Y126" s="11" t="s">
        <v>163</v>
      </c>
      <c r="Z126" s="15">
        <v>84.3</v>
      </c>
      <c r="AC126" s="109" t="s">
        <v>120</v>
      </c>
      <c r="AD126" s="123">
        <v>86.4</v>
      </c>
      <c r="AF126" s="149" t="s">
        <v>234</v>
      </c>
      <c r="AG126" s="137">
        <v>87.5</v>
      </c>
      <c r="AI126" s="109" t="s">
        <v>283</v>
      </c>
      <c r="AJ126" s="137">
        <v>88.9</v>
      </c>
      <c r="AL126" s="109" t="s">
        <v>276</v>
      </c>
      <c r="AM126" s="146">
        <v>92.1</v>
      </c>
      <c r="AO126" s="109" t="s">
        <v>214</v>
      </c>
      <c r="AP126" s="146">
        <v>85.1</v>
      </c>
      <c r="AS126" s="149" t="s">
        <v>64</v>
      </c>
      <c r="AT126" s="137">
        <v>86.2</v>
      </c>
      <c r="AX126" s="149" t="s">
        <v>177</v>
      </c>
      <c r="AY126" s="191">
        <v>88.3</v>
      </c>
      <c r="BA126" s="149" t="s">
        <v>244</v>
      </c>
      <c r="BB126" s="209">
        <v>93.5</v>
      </c>
      <c r="BD126" s="149" t="s">
        <v>47</v>
      </c>
      <c r="BE126" s="191">
        <v>86.9</v>
      </c>
      <c r="BG126" s="149" t="s">
        <v>150</v>
      </c>
      <c r="BH126" s="209">
        <v>88.2</v>
      </c>
      <c r="BJ126" s="149" t="s">
        <v>117</v>
      </c>
      <c r="BK126" s="233">
        <v>89.8</v>
      </c>
      <c r="BM126" s="149" t="s">
        <v>35</v>
      </c>
      <c r="BN126" s="233">
        <v>94.1</v>
      </c>
      <c r="BP126" s="149" t="s">
        <v>117</v>
      </c>
      <c r="BQ126" s="233">
        <v>90.5</v>
      </c>
      <c r="BS126" s="149" t="s">
        <v>342</v>
      </c>
      <c r="BT126" s="233">
        <v>97.1</v>
      </c>
      <c r="BV126" s="29" t="s">
        <v>41</v>
      </c>
      <c r="BW126" s="263">
        <v>1.1363636363636365</v>
      </c>
      <c r="BY126" s="29" t="s">
        <v>39</v>
      </c>
      <c r="BZ126" s="263">
        <v>0</v>
      </c>
      <c r="CB126" s="149" t="s">
        <v>27</v>
      </c>
      <c r="CC126" s="209">
        <v>89.1</v>
      </c>
      <c r="CE126" s="29" t="s">
        <v>65</v>
      </c>
      <c r="CF126" s="281">
        <v>0.67476383265856954</v>
      </c>
      <c r="CI126" s="109" t="s">
        <v>59</v>
      </c>
      <c r="CJ126" s="295">
        <v>91.8</v>
      </c>
      <c r="CL126" s="109" t="s">
        <v>279</v>
      </c>
      <c r="CM126" s="303">
        <v>97.7</v>
      </c>
      <c r="CO126" s="109" t="s">
        <v>194</v>
      </c>
      <c r="CP126" s="191">
        <v>90.7</v>
      </c>
      <c r="CS126" s="149" t="s">
        <v>157</v>
      </c>
      <c r="CT126" s="331">
        <v>92.6</v>
      </c>
      <c r="CW126" s="109" t="s">
        <v>258</v>
      </c>
      <c r="CX126" s="331">
        <v>100</v>
      </c>
      <c r="DB126" s="253" t="s">
        <v>212</v>
      </c>
      <c r="DC126" s="263">
        <v>1.0309278350515463</v>
      </c>
      <c r="DI126" s="253" t="s">
        <v>375</v>
      </c>
      <c r="DJ126" s="263">
        <v>0</v>
      </c>
      <c r="DP126" s="149" t="s">
        <v>115</v>
      </c>
      <c r="DQ126" s="331">
        <v>91.3</v>
      </c>
      <c r="DV126" s="253" t="s">
        <v>221</v>
      </c>
      <c r="DW126" s="281">
        <v>0.66603235014272122</v>
      </c>
      <c r="EA126" s="346" t="s">
        <v>37</v>
      </c>
      <c r="EB126" s="353">
        <v>92.7</v>
      </c>
      <c r="EE126" s="355" t="s">
        <v>177</v>
      </c>
      <c r="EF126" s="358">
        <v>100</v>
      </c>
      <c r="EI126" s="346" t="s">
        <v>65</v>
      </c>
      <c r="EJ126" s="362">
        <v>1.0101010101010102</v>
      </c>
      <c r="EM126" s="250" t="s">
        <v>183</v>
      </c>
      <c r="EN126" s="362">
        <v>0</v>
      </c>
      <c r="EQ126" s="346" t="s">
        <v>181</v>
      </c>
      <c r="ER126" s="303">
        <v>91.6</v>
      </c>
      <c r="EU126" s="346" t="s">
        <v>31</v>
      </c>
      <c r="EV126" s="378">
        <v>0.66577896138482018</v>
      </c>
      <c r="FA126" s="346" t="s">
        <v>237</v>
      </c>
      <c r="FB126" s="383">
        <v>93.269230769230774</v>
      </c>
      <c r="FD126" s="355" t="s">
        <v>136</v>
      </c>
      <c r="FE126" s="383">
        <v>100</v>
      </c>
      <c r="FG126" s="346" t="s">
        <v>237</v>
      </c>
      <c r="FH126" s="381">
        <v>92.1</v>
      </c>
      <c r="FK126" s="346" t="s">
        <v>222</v>
      </c>
      <c r="FL126" s="410">
        <v>93.5</v>
      </c>
      <c r="FN126" s="355" t="s">
        <v>272</v>
      </c>
      <c r="FO126" s="410">
        <v>100</v>
      </c>
      <c r="FQ126" s="355" t="s">
        <v>160</v>
      </c>
      <c r="FR126" s="421">
        <v>0.8</v>
      </c>
      <c r="FT126" s="361" t="s">
        <v>96</v>
      </c>
      <c r="FU126" s="367">
        <v>0</v>
      </c>
      <c r="FW126" s="346" t="s">
        <v>73</v>
      </c>
      <c r="FX126" s="410">
        <v>92.3</v>
      </c>
      <c r="FZ126" s="346" t="s">
        <v>27</v>
      </c>
      <c r="GA126" s="437">
        <v>0.7</v>
      </c>
      <c r="GD126" s="462" t="s">
        <v>214</v>
      </c>
      <c r="GE126" s="448">
        <v>93.3</v>
      </c>
      <c r="GG126" s="462" t="s">
        <v>236</v>
      </c>
      <c r="GH126" s="480" t="s">
        <v>371</v>
      </c>
      <c r="GJ126" s="346" t="s">
        <v>103</v>
      </c>
      <c r="GK126" s="485">
        <v>0.8</v>
      </c>
      <c r="GM126" s="346" t="s">
        <v>96</v>
      </c>
      <c r="GN126" s="484">
        <v>0</v>
      </c>
      <c r="GP126" s="462" t="s">
        <v>123</v>
      </c>
      <c r="GQ126" s="503">
        <v>92.4</v>
      </c>
      <c r="GS126" s="346" t="s">
        <v>154</v>
      </c>
      <c r="GT126" s="508">
        <v>0.95477386934673369</v>
      </c>
      <c r="GV126" s="462" t="s">
        <v>35</v>
      </c>
      <c r="GW126" s="479">
        <v>93.5</v>
      </c>
      <c r="GY126" s="462" t="s">
        <v>77</v>
      </c>
      <c r="GZ126" s="529" t="s">
        <v>371</v>
      </c>
      <c r="HB126" s="535" t="s">
        <v>196</v>
      </c>
      <c r="HC126" s="383">
        <v>92.6</v>
      </c>
      <c r="HG126" s="462" t="s">
        <v>228</v>
      </c>
      <c r="HH126" s="383">
        <v>93.6</v>
      </c>
      <c r="HJ126" s="462" t="s">
        <v>77</v>
      </c>
      <c r="HK126" s="383" t="s">
        <v>371</v>
      </c>
      <c r="HM126" s="346" t="s">
        <v>163</v>
      </c>
      <c r="HN126" s="421">
        <v>0.8</v>
      </c>
      <c r="HP126" s="346" t="s">
        <v>351</v>
      </c>
      <c r="HQ126" s="421">
        <v>0</v>
      </c>
      <c r="HS126" s="535" t="s">
        <v>30</v>
      </c>
      <c r="HT126" s="383">
        <v>92.7</v>
      </c>
      <c r="HV126" s="346" t="s">
        <v>105</v>
      </c>
      <c r="HW126" s="508">
        <v>0.6</v>
      </c>
      <c r="HY126" s="346" t="s">
        <v>197</v>
      </c>
      <c r="HZ126" s="421">
        <v>0.5</v>
      </c>
      <c r="IB126" s="566" t="s">
        <v>263</v>
      </c>
      <c r="IC126" s="421">
        <v>0</v>
      </c>
      <c r="IE126" s="346" t="s">
        <v>312</v>
      </c>
      <c r="IF126" s="508">
        <v>0.7</v>
      </c>
      <c r="IH126" s="576" t="s">
        <v>27</v>
      </c>
      <c r="II126" s="610">
        <v>93.2</v>
      </c>
      <c r="IK126" s="576" t="s">
        <v>14</v>
      </c>
      <c r="IL126" s="596" t="s">
        <v>371</v>
      </c>
      <c r="IN126" s="621" t="s">
        <v>172</v>
      </c>
      <c r="IO126" s="635">
        <v>0</v>
      </c>
      <c r="IQ126" s="621" t="s">
        <v>285</v>
      </c>
      <c r="IR126" s="635">
        <v>0</v>
      </c>
      <c r="IT126" s="621" t="s">
        <v>232</v>
      </c>
      <c r="IU126" s="652">
        <v>91.8</v>
      </c>
      <c r="IW126" s="621" t="s">
        <v>103</v>
      </c>
      <c r="IX126" s="635">
        <v>0.6</v>
      </c>
      <c r="IZ126" s="576" t="s">
        <v>271</v>
      </c>
      <c r="JA126" s="610">
        <v>92.3</v>
      </c>
      <c r="JC126" s="664" t="s">
        <v>77</v>
      </c>
      <c r="JD126" s="596" t="s">
        <v>371</v>
      </c>
      <c r="JF126" s="621" t="s">
        <v>316</v>
      </c>
      <c r="JG126" s="596">
        <v>0</v>
      </c>
      <c r="JI126" s="621" t="s">
        <v>175</v>
      </c>
      <c r="JJ126" s="596">
        <v>0</v>
      </c>
      <c r="JL126" s="621" t="s">
        <v>309</v>
      </c>
      <c r="JM126" s="596">
        <v>90.9</v>
      </c>
      <c r="JO126" s="621" t="s">
        <v>80</v>
      </c>
      <c r="JP126" s="596">
        <v>0.6</v>
      </c>
      <c r="JR126" s="576" t="s">
        <v>61</v>
      </c>
      <c r="JS126" s="610">
        <v>93.2</v>
      </c>
      <c r="JU126" s="664" t="s">
        <v>77</v>
      </c>
      <c r="JV126" s="610" t="s">
        <v>371</v>
      </c>
      <c r="JX126" s="621" t="s">
        <v>144</v>
      </c>
      <c r="JY126" s="596">
        <v>0</v>
      </c>
      <c r="KA126" s="621" t="s">
        <v>236</v>
      </c>
      <c r="KB126" s="596" t="s">
        <v>371</v>
      </c>
      <c r="KD126" s="621" t="s">
        <v>296</v>
      </c>
      <c r="KE126" s="596">
        <v>90.7</v>
      </c>
      <c r="KG126" s="621" t="s">
        <v>276</v>
      </c>
      <c r="KH126" s="596">
        <v>0.4</v>
      </c>
      <c r="KJ126" s="576" t="s">
        <v>193</v>
      </c>
      <c r="KK126" s="610">
        <v>93.6</v>
      </c>
      <c r="KM126" s="664" t="s">
        <v>13</v>
      </c>
      <c r="KN126" s="610" t="s">
        <v>371</v>
      </c>
      <c r="KP126" s="621" t="s">
        <v>340</v>
      </c>
      <c r="KQ126" s="596">
        <v>0</v>
      </c>
      <c r="KS126" s="621" t="s">
        <v>32</v>
      </c>
      <c r="KT126" s="596" t="s">
        <v>371</v>
      </c>
      <c r="KV126" s="621" t="s">
        <v>323</v>
      </c>
      <c r="KW126" s="596">
        <v>91.3</v>
      </c>
      <c r="KY126" s="621" t="s">
        <v>74</v>
      </c>
      <c r="KZ126" s="596">
        <v>0.6</v>
      </c>
      <c r="LB126" s="576" t="s">
        <v>63</v>
      </c>
      <c r="LC126" s="610">
        <v>94.2</v>
      </c>
      <c r="LE126" s="664" t="s">
        <v>236</v>
      </c>
      <c r="LF126" s="610" t="s">
        <v>371</v>
      </c>
      <c r="LH126" s="621" t="s">
        <v>259</v>
      </c>
      <c r="LI126" s="596">
        <v>92.3</v>
      </c>
    </row>
    <row r="127" spans="1:321" ht="39.6" x14ac:dyDescent="0.3">
      <c r="A127" s="8" t="s">
        <v>118</v>
      </c>
      <c r="B127" s="15">
        <v>85.123966942148769</v>
      </c>
      <c r="D127" s="21" t="s">
        <v>357</v>
      </c>
      <c r="E127" s="15">
        <v>87.012987012987011</v>
      </c>
      <c r="G127" s="29" t="s">
        <v>271</v>
      </c>
      <c r="H127" s="32">
        <v>1.2048192771084338</v>
      </c>
      <c r="J127" s="37" t="s">
        <v>215</v>
      </c>
      <c r="K127" s="42">
        <v>0</v>
      </c>
      <c r="M127" s="11" t="s">
        <v>35</v>
      </c>
      <c r="N127" s="15">
        <v>84.040319193616128</v>
      </c>
      <c r="P127" s="29" t="s">
        <v>122</v>
      </c>
      <c r="Q127" s="79">
        <v>0.78387458006718924</v>
      </c>
      <c r="S127" s="8" t="s">
        <v>380</v>
      </c>
      <c r="T127" s="15">
        <v>85.964912280701753</v>
      </c>
      <c r="U127" s="101"/>
      <c r="V127" s="21" t="s">
        <v>104</v>
      </c>
      <c r="W127" s="15">
        <v>90</v>
      </c>
      <c r="Y127" s="11" t="s">
        <v>305</v>
      </c>
      <c r="Z127" s="15">
        <v>84.2</v>
      </c>
      <c r="AC127" s="109" t="s">
        <v>581</v>
      </c>
      <c r="AD127" s="123">
        <v>86.3</v>
      </c>
      <c r="AF127" s="149" t="s">
        <v>79</v>
      </c>
      <c r="AG127" s="137">
        <v>87.5</v>
      </c>
      <c r="AI127" s="109" t="s">
        <v>362</v>
      </c>
      <c r="AJ127" s="137">
        <v>88.2</v>
      </c>
      <c r="AL127" s="109" t="s">
        <v>353</v>
      </c>
      <c r="AM127" s="146">
        <v>91.7</v>
      </c>
      <c r="AO127" s="109" t="s">
        <v>64</v>
      </c>
      <c r="AP127" s="146">
        <v>85</v>
      </c>
      <c r="AS127" s="149" t="s">
        <v>283</v>
      </c>
      <c r="AT127" s="137">
        <v>86.2</v>
      </c>
      <c r="AX127" s="149" t="s">
        <v>107</v>
      </c>
      <c r="AY127" s="191">
        <v>88.3</v>
      </c>
      <c r="BA127" s="149" t="s">
        <v>351</v>
      </c>
      <c r="BB127" s="209">
        <v>93.4</v>
      </c>
      <c r="BD127" s="149" t="s">
        <v>127</v>
      </c>
      <c r="BE127" s="191">
        <v>86.9</v>
      </c>
      <c r="BG127" s="149" t="s">
        <v>173</v>
      </c>
      <c r="BH127" s="209">
        <v>88.1</v>
      </c>
      <c r="BJ127" s="149" t="s">
        <v>56</v>
      </c>
      <c r="BK127" s="233">
        <v>89.8</v>
      </c>
      <c r="BM127" s="149" t="s">
        <v>350</v>
      </c>
      <c r="BN127" s="233">
        <v>93.5</v>
      </c>
      <c r="BP127" s="149" t="s">
        <v>51</v>
      </c>
      <c r="BQ127" s="233">
        <v>90.5</v>
      </c>
      <c r="BS127" s="149" t="s">
        <v>357</v>
      </c>
      <c r="BT127" s="233">
        <v>96.2</v>
      </c>
      <c r="BV127" s="29" t="s">
        <v>289</v>
      </c>
      <c r="BW127" s="263">
        <v>1.1627906976744187</v>
      </c>
      <c r="BY127" s="29" t="s">
        <v>375</v>
      </c>
      <c r="BZ127" s="263">
        <v>0</v>
      </c>
      <c r="CB127" s="149" t="s">
        <v>87</v>
      </c>
      <c r="CC127" s="209">
        <v>89.1</v>
      </c>
      <c r="CE127" s="29" t="s">
        <v>26</v>
      </c>
      <c r="CF127" s="281">
        <v>0.67567567567567566</v>
      </c>
      <c r="CI127" s="109" t="s">
        <v>316</v>
      </c>
      <c r="CJ127" s="295">
        <v>91.7</v>
      </c>
      <c r="CL127" s="109" t="s">
        <v>350</v>
      </c>
      <c r="CM127" s="303">
        <v>97.5</v>
      </c>
      <c r="CO127" s="109" t="s">
        <v>283</v>
      </c>
      <c r="CP127" s="191">
        <v>90.7</v>
      </c>
      <c r="CS127" s="149" t="s">
        <v>200</v>
      </c>
      <c r="CT127" s="331">
        <v>92.6</v>
      </c>
      <c r="CW127" s="109" t="s">
        <v>347</v>
      </c>
      <c r="CX127" s="331">
        <v>100</v>
      </c>
      <c r="DB127" s="253" t="s">
        <v>65</v>
      </c>
      <c r="DC127" s="263">
        <v>1.0869565217391304</v>
      </c>
      <c r="DI127" s="253" t="s">
        <v>114</v>
      </c>
      <c r="DJ127" s="263">
        <v>0</v>
      </c>
      <c r="DP127" s="149" t="s">
        <v>288</v>
      </c>
      <c r="DQ127" s="331">
        <v>91.2</v>
      </c>
      <c r="DV127" s="253" t="s">
        <v>37</v>
      </c>
      <c r="DW127" s="281">
        <v>0.6741573033707865</v>
      </c>
      <c r="EA127" s="346" t="s">
        <v>288</v>
      </c>
      <c r="EB127" s="353">
        <v>92.6</v>
      </c>
      <c r="EE127" s="355" t="s">
        <v>116</v>
      </c>
      <c r="EF127" s="358">
        <v>100</v>
      </c>
      <c r="EI127" s="346" t="s">
        <v>73</v>
      </c>
      <c r="EJ127" s="362">
        <v>1</v>
      </c>
      <c r="EM127" s="250" t="s">
        <v>299</v>
      </c>
      <c r="EN127" s="362">
        <v>0</v>
      </c>
      <c r="EQ127" s="346" t="s">
        <v>138</v>
      </c>
      <c r="ER127" s="303">
        <v>91.6</v>
      </c>
      <c r="EU127" s="346" t="s">
        <v>208</v>
      </c>
      <c r="EV127" s="378">
        <v>0.67294751009421261</v>
      </c>
      <c r="FA127" s="346" t="s">
        <v>26</v>
      </c>
      <c r="FB127" s="383">
        <v>93.333333333333329</v>
      </c>
      <c r="FD127" s="355" t="s">
        <v>143</v>
      </c>
      <c r="FE127" s="383">
        <v>100</v>
      </c>
      <c r="FG127" s="346" t="s">
        <v>144</v>
      </c>
      <c r="FH127" s="381">
        <v>92.1</v>
      </c>
      <c r="FK127" s="346" t="s">
        <v>67</v>
      </c>
      <c r="FL127" s="410">
        <v>93.5</v>
      </c>
      <c r="FN127" s="355" t="s">
        <v>232</v>
      </c>
      <c r="FO127" s="410">
        <v>100</v>
      </c>
      <c r="FQ127" s="355" t="s">
        <v>183</v>
      </c>
      <c r="FR127" s="421">
        <v>0.9</v>
      </c>
      <c r="FT127" s="361" t="s">
        <v>303</v>
      </c>
      <c r="FU127" s="367">
        <v>0</v>
      </c>
      <c r="FW127" s="346" t="s">
        <v>254</v>
      </c>
      <c r="FX127" s="410">
        <v>92.3</v>
      </c>
      <c r="FZ127" s="346" t="s">
        <v>278</v>
      </c>
      <c r="GA127" s="437">
        <v>0.7</v>
      </c>
      <c r="GD127" s="462" t="s">
        <v>79</v>
      </c>
      <c r="GE127" s="448">
        <v>93.2</v>
      </c>
      <c r="GG127" s="462" t="s">
        <v>13</v>
      </c>
      <c r="GH127" s="480" t="s">
        <v>371</v>
      </c>
      <c r="GJ127" s="346" t="s">
        <v>254</v>
      </c>
      <c r="GK127" s="421">
        <v>0.9</v>
      </c>
      <c r="GM127" s="346" t="s">
        <v>347</v>
      </c>
      <c r="GN127" s="484">
        <v>0</v>
      </c>
      <c r="GP127" s="462" t="s">
        <v>149</v>
      </c>
      <c r="GQ127" s="503">
        <v>92.4</v>
      </c>
      <c r="GS127" s="346" t="s">
        <v>236</v>
      </c>
      <c r="GT127" s="508">
        <v>2.5459688826025459</v>
      </c>
      <c r="GV127" s="462" t="s">
        <v>115</v>
      </c>
      <c r="GW127" s="479">
        <v>93.5</v>
      </c>
      <c r="GY127" s="462" t="s">
        <v>32</v>
      </c>
      <c r="GZ127" s="529" t="s">
        <v>371</v>
      </c>
      <c r="HB127" s="535" t="s">
        <v>325</v>
      </c>
      <c r="HC127" s="383">
        <v>92.6</v>
      </c>
      <c r="HG127" s="462" t="s">
        <v>14</v>
      </c>
      <c r="HH127" s="383">
        <v>93.5</v>
      </c>
      <c r="HJ127" s="462" t="s">
        <v>32</v>
      </c>
      <c r="HK127" s="383" t="s">
        <v>371</v>
      </c>
      <c r="HM127" s="346" t="s">
        <v>188</v>
      </c>
      <c r="HN127" s="421">
        <v>0.8</v>
      </c>
      <c r="HP127" s="346" t="s">
        <v>276</v>
      </c>
      <c r="HQ127" s="421">
        <v>0</v>
      </c>
      <c r="HS127" s="535" t="s">
        <v>40</v>
      </c>
      <c r="HT127" s="383">
        <v>92.5</v>
      </c>
      <c r="HV127" s="346" t="s">
        <v>433</v>
      </c>
      <c r="HW127" s="508">
        <v>0.7</v>
      </c>
      <c r="HY127" s="346" t="s">
        <v>74</v>
      </c>
      <c r="HZ127" s="421">
        <v>0.6</v>
      </c>
      <c r="IB127" s="566" t="s">
        <v>353</v>
      </c>
      <c r="IC127" s="421">
        <v>0</v>
      </c>
      <c r="IE127" s="346" t="s">
        <v>309</v>
      </c>
      <c r="IF127" s="508">
        <v>0.7</v>
      </c>
      <c r="IH127" s="576" t="s">
        <v>139</v>
      </c>
      <c r="II127" s="610">
        <v>93.2</v>
      </c>
      <c r="IK127" s="576" t="s">
        <v>146</v>
      </c>
      <c r="IL127" s="596" t="s">
        <v>371</v>
      </c>
      <c r="IN127" s="621" t="s">
        <v>90</v>
      </c>
      <c r="IO127" s="635">
        <v>0</v>
      </c>
      <c r="IQ127" s="621" t="s">
        <v>342</v>
      </c>
      <c r="IR127" s="635">
        <v>0</v>
      </c>
      <c r="IT127" s="621" t="s">
        <v>96</v>
      </c>
      <c r="IU127" s="652">
        <v>91.7</v>
      </c>
      <c r="IW127" s="621" t="s">
        <v>84</v>
      </c>
      <c r="IX127" s="635">
        <v>0.6</v>
      </c>
      <c r="IZ127" s="576" t="s">
        <v>127</v>
      </c>
      <c r="JA127" s="610">
        <v>92.3</v>
      </c>
      <c r="JC127" s="664" t="s">
        <v>32</v>
      </c>
      <c r="JD127" s="596" t="s">
        <v>371</v>
      </c>
      <c r="JF127" s="621" t="s">
        <v>167</v>
      </c>
      <c r="JG127" s="596">
        <v>0</v>
      </c>
      <c r="JI127" s="621" t="s">
        <v>33</v>
      </c>
      <c r="JJ127" s="596">
        <v>0</v>
      </c>
      <c r="JL127" s="621" t="s">
        <v>9</v>
      </c>
      <c r="JM127" s="596">
        <v>90.9</v>
      </c>
      <c r="JO127" s="621" t="s">
        <v>217</v>
      </c>
      <c r="JP127" s="596">
        <v>0.6</v>
      </c>
      <c r="JR127" s="576" t="s">
        <v>293</v>
      </c>
      <c r="JS127" s="610">
        <v>93.1</v>
      </c>
      <c r="JU127" s="664" t="s">
        <v>32</v>
      </c>
      <c r="JV127" s="610" t="s">
        <v>371</v>
      </c>
      <c r="JX127" s="621" t="s">
        <v>170</v>
      </c>
      <c r="JY127" s="596">
        <v>0</v>
      </c>
      <c r="KA127" s="621" t="s">
        <v>13</v>
      </c>
      <c r="KB127" s="596" t="s">
        <v>371</v>
      </c>
      <c r="KD127" s="621" t="s">
        <v>285</v>
      </c>
      <c r="KE127" s="596">
        <v>90.7</v>
      </c>
      <c r="KG127" s="621" t="s">
        <v>39</v>
      </c>
      <c r="KH127" s="596">
        <v>0.5</v>
      </c>
      <c r="KJ127" s="576" t="s">
        <v>309</v>
      </c>
      <c r="KK127" s="610">
        <v>93.5</v>
      </c>
      <c r="KM127" s="664" t="s">
        <v>77</v>
      </c>
      <c r="KN127" s="610" t="s">
        <v>371</v>
      </c>
      <c r="KP127" s="621" t="s">
        <v>124</v>
      </c>
      <c r="KQ127" s="596">
        <v>0</v>
      </c>
      <c r="KS127" s="621" t="s">
        <v>285</v>
      </c>
      <c r="KT127" s="596" t="s">
        <v>371</v>
      </c>
      <c r="KV127" s="621" t="s">
        <v>293</v>
      </c>
      <c r="KW127" s="596">
        <v>91.2</v>
      </c>
      <c r="KY127" s="621" t="s">
        <v>78</v>
      </c>
      <c r="KZ127" s="596">
        <v>0.6</v>
      </c>
      <c r="LB127" s="576" t="s">
        <v>193</v>
      </c>
      <c r="LC127" s="610">
        <v>94.1</v>
      </c>
      <c r="LE127" s="664" t="s">
        <v>13</v>
      </c>
      <c r="LF127" s="610" t="s">
        <v>371</v>
      </c>
      <c r="LH127" s="621" t="s">
        <v>236</v>
      </c>
      <c r="LI127" s="596">
        <v>92.2</v>
      </c>
    </row>
    <row r="128" spans="1:321" ht="43.2" x14ac:dyDescent="0.3">
      <c r="A128" s="8" t="s">
        <v>119</v>
      </c>
      <c r="B128" s="15">
        <v>85</v>
      </c>
      <c r="D128" s="21" t="s">
        <v>293</v>
      </c>
      <c r="E128" s="15">
        <v>85.714285714285708</v>
      </c>
      <c r="G128" s="29" t="s">
        <v>44</v>
      </c>
      <c r="H128" s="32">
        <v>1.2195121951219512</v>
      </c>
      <c r="J128" s="37" t="s">
        <v>256</v>
      </c>
      <c r="K128" s="42">
        <v>0</v>
      </c>
      <c r="M128" s="11" t="s">
        <v>315</v>
      </c>
      <c r="N128" s="15">
        <v>83.959044368600672</v>
      </c>
      <c r="P128" s="29" t="s">
        <v>22</v>
      </c>
      <c r="Q128" s="79">
        <v>0.78740157480314954</v>
      </c>
      <c r="S128" s="8" t="s">
        <v>104</v>
      </c>
      <c r="T128" s="15">
        <v>85.9375</v>
      </c>
      <c r="U128" s="101"/>
      <c r="V128" s="21" t="s">
        <v>263</v>
      </c>
      <c r="W128" s="15">
        <v>88.888888888888886</v>
      </c>
      <c r="Y128" s="11" t="s">
        <v>35</v>
      </c>
      <c r="Z128" s="15">
        <v>84.2</v>
      </c>
      <c r="AC128" s="109" t="s">
        <v>160</v>
      </c>
      <c r="AD128" s="123">
        <v>86.3</v>
      </c>
      <c r="AF128" s="149" t="s">
        <v>55</v>
      </c>
      <c r="AG128" s="137">
        <v>87.5</v>
      </c>
      <c r="AI128" s="109" t="s">
        <v>356</v>
      </c>
      <c r="AJ128" s="137">
        <v>88</v>
      </c>
      <c r="AL128" s="109" t="s">
        <v>349</v>
      </c>
      <c r="AM128" s="146">
        <v>91.5</v>
      </c>
      <c r="AO128" s="109" t="s">
        <v>165</v>
      </c>
      <c r="AP128" s="146">
        <v>84.9</v>
      </c>
      <c r="AS128" s="149" t="s">
        <v>50</v>
      </c>
      <c r="AT128" s="137">
        <v>85.9</v>
      </c>
      <c r="AX128" s="149" t="s">
        <v>134</v>
      </c>
      <c r="AY128" s="191">
        <v>88.2</v>
      </c>
      <c r="BA128" s="149" t="s">
        <v>104</v>
      </c>
      <c r="BB128" s="209">
        <v>92.3</v>
      </c>
      <c r="BD128" s="149" t="s">
        <v>173</v>
      </c>
      <c r="BE128" s="191">
        <v>86.8</v>
      </c>
      <c r="BG128" s="149" t="s">
        <v>107</v>
      </c>
      <c r="BH128" s="209">
        <v>88.1</v>
      </c>
      <c r="BJ128" s="149" t="s">
        <v>211</v>
      </c>
      <c r="BK128" s="233">
        <v>89.7</v>
      </c>
      <c r="BM128" s="149" t="s">
        <v>385</v>
      </c>
      <c r="BN128" s="233">
        <v>93.3</v>
      </c>
      <c r="BP128" s="149" t="s">
        <v>27</v>
      </c>
      <c r="BQ128" s="233">
        <v>90.5</v>
      </c>
      <c r="BS128" s="149" t="s">
        <v>116</v>
      </c>
      <c r="BT128" s="233">
        <v>95.8</v>
      </c>
      <c r="BV128" s="29" t="s">
        <v>108</v>
      </c>
      <c r="BW128" s="263">
        <v>1.1764705882352942</v>
      </c>
      <c r="BY128" s="29" t="s">
        <v>114</v>
      </c>
      <c r="BZ128" s="263">
        <v>0</v>
      </c>
      <c r="CB128" s="149" t="s">
        <v>146</v>
      </c>
      <c r="CC128" s="209">
        <v>89</v>
      </c>
      <c r="CE128" s="29" t="s">
        <v>44</v>
      </c>
      <c r="CF128" s="281">
        <v>0.68195908245505277</v>
      </c>
      <c r="CI128" s="109" t="s">
        <v>314</v>
      </c>
      <c r="CJ128" s="295">
        <v>91.7</v>
      </c>
      <c r="CL128" s="109" t="s">
        <v>346</v>
      </c>
      <c r="CM128" s="303">
        <v>97.4</v>
      </c>
      <c r="CO128" s="109" t="s">
        <v>115</v>
      </c>
      <c r="CP128" s="191">
        <v>90.6</v>
      </c>
      <c r="CS128" s="149" t="s">
        <v>317</v>
      </c>
      <c r="CT128" s="331">
        <v>92.6</v>
      </c>
      <c r="CW128" s="109" t="s">
        <v>232</v>
      </c>
      <c r="CX128" s="331">
        <v>100</v>
      </c>
      <c r="DB128" s="253" t="s">
        <v>262</v>
      </c>
      <c r="DC128" s="263">
        <v>1.0928961748633881</v>
      </c>
      <c r="DI128" s="253" t="s">
        <v>41</v>
      </c>
      <c r="DJ128" s="263">
        <v>0</v>
      </c>
      <c r="DP128" s="149" t="s">
        <v>59</v>
      </c>
      <c r="DQ128" s="331">
        <v>91.2</v>
      </c>
      <c r="DV128" s="253" t="s">
        <v>161</v>
      </c>
      <c r="DW128" s="281">
        <v>0.67796610169491522</v>
      </c>
      <c r="EA128" s="346" t="s">
        <v>181</v>
      </c>
      <c r="EB128" s="353">
        <v>92.6</v>
      </c>
      <c r="EE128" s="355" t="s">
        <v>258</v>
      </c>
      <c r="EF128" s="358">
        <v>100</v>
      </c>
      <c r="EI128" s="346" t="s">
        <v>62</v>
      </c>
      <c r="EJ128" s="362">
        <v>0.99009900990099009</v>
      </c>
      <c r="EM128" s="250" t="s">
        <v>303</v>
      </c>
      <c r="EN128" s="362">
        <v>0</v>
      </c>
      <c r="EQ128" s="346" t="s">
        <v>53</v>
      </c>
      <c r="ER128" s="303">
        <v>91.6</v>
      </c>
      <c r="EU128" s="346" t="s">
        <v>80</v>
      </c>
      <c r="EV128" s="378">
        <v>0.67447639332623355</v>
      </c>
      <c r="FA128" s="346" t="s">
        <v>150</v>
      </c>
      <c r="FB128" s="383">
        <v>93.181818181818173</v>
      </c>
      <c r="FD128" s="355" t="s">
        <v>357</v>
      </c>
      <c r="FE128" s="383">
        <v>98.7</v>
      </c>
      <c r="FG128" s="346" t="s">
        <v>92</v>
      </c>
      <c r="FH128" s="381">
        <v>92.1</v>
      </c>
      <c r="FK128" s="346" t="s">
        <v>264</v>
      </c>
      <c r="FL128" s="410">
        <v>93.4</v>
      </c>
      <c r="FN128" s="355" t="s">
        <v>136</v>
      </c>
      <c r="FO128" s="410">
        <v>100</v>
      </c>
      <c r="FQ128" s="355" t="s">
        <v>279</v>
      </c>
      <c r="FR128" s="421">
        <v>0.9</v>
      </c>
      <c r="FT128" s="361" t="s">
        <v>111</v>
      </c>
      <c r="FU128" s="367">
        <v>0</v>
      </c>
      <c r="FW128" s="346" t="s">
        <v>44</v>
      </c>
      <c r="FX128" s="410">
        <v>92.3</v>
      </c>
      <c r="FZ128" s="346" t="s">
        <v>22</v>
      </c>
      <c r="GA128" s="437">
        <v>0.7</v>
      </c>
      <c r="GD128" s="462" t="s">
        <v>97</v>
      </c>
      <c r="GE128" s="448">
        <v>93.2</v>
      </c>
      <c r="GG128" s="462" t="s">
        <v>77</v>
      </c>
      <c r="GH128" s="480" t="s">
        <v>371</v>
      </c>
      <c r="GJ128" s="346" t="s">
        <v>194</v>
      </c>
      <c r="GK128" s="421">
        <v>0.9</v>
      </c>
      <c r="GM128" s="346" t="s">
        <v>303</v>
      </c>
      <c r="GN128" s="484">
        <v>0</v>
      </c>
      <c r="GP128" s="462" t="s">
        <v>256</v>
      </c>
      <c r="GQ128" s="503">
        <v>92.4</v>
      </c>
      <c r="GS128" s="346" t="s">
        <v>131</v>
      </c>
      <c r="GT128" s="508">
        <v>0.72062084257206205</v>
      </c>
      <c r="GV128" s="462" t="s">
        <v>199</v>
      </c>
      <c r="GW128" s="479">
        <v>93.5</v>
      </c>
      <c r="GY128" s="462" t="s">
        <v>379</v>
      </c>
      <c r="GZ128" s="529" t="s">
        <v>371</v>
      </c>
      <c r="HB128" s="535" t="s">
        <v>225</v>
      </c>
      <c r="HC128" s="383">
        <v>92.5</v>
      </c>
      <c r="HG128" s="462" t="s">
        <v>337</v>
      </c>
      <c r="HH128" s="383">
        <v>93.4</v>
      </c>
      <c r="HJ128" s="462" t="s">
        <v>379</v>
      </c>
      <c r="HK128" s="383" t="s">
        <v>371</v>
      </c>
      <c r="HM128" s="346" t="s">
        <v>216</v>
      </c>
      <c r="HN128" s="421">
        <v>0.8</v>
      </c>
      <c r="HP128" s="346" t="s">
        <v>39</v>
      </c>
      <c r="HQ128" s="421">
        <v>0</v>
      </c>
      <c r="HS128" s="535" t="s">
        <v>323</v>
      </c>
      <c r="HT128" s="383">
        <v>92.4</v>
      </c>
      <c r="HV128" s="346" t="s">
        <v>166</v>
      </c>
      <c r="HW128" s="508">
        <v>0.8</v>
      </c>
      <c r="HY128" s="346" t="s">
        <v>116</v>
      </c>
      <c r="HZ128" s="421">
        <v>0.6</v>
      </c>
      <c r="IB128" s="566" t="s">
        <v>351</v>
      </c>
      <c r="IC128" s="421">
        <v>0</v>
      </c>
      <c r="IE128" s="346" t="s">
        <v>141</v>
      </c>
      <c r="IF128" s="508">
        <v>0.7</v>
      </c>
      <c r="IH128" s="576" t="s">
        <v>340</v>
      </c>
      <c r="II128" s="610">
        <v>93.2</v>
      </c>
      <c r="IK128" s="576" t="s">
        <v>62</v>
      </c>
      <c r="IL128" s="596" t="s">
        <v>371</v>
      </c>
      <c r="IN128" s="621" t="s">
        <v>43</v>
      </c>
      <c r="IO128" s="635">
        <v>0</v>
      </c>
      <c r="IQ128" s="621" t="s">
        <v>111</v>
      </c>
      <c r="IR128" s="635">
        <v>0</v>
      </c>
      <c r="IT128" s="621" t="s">
        <v>312</v>
      </c>
      <c r="IU128" s="652">
        <v>91.7</v>
      </c>
      <c r="IW128" s="621" t="s">
        <v>72</v>
      </c>
      <c r="IX128" s="635">
        <v>0.6</v>
      </c>
      <c r="IZ128" s="576" t="s">
        <v>37</v>
      </c>
      <c r="JA128" s="610">
        <v>92.3</v>
      </c>
      <c r="JC128" s="664" t="s">
        <v>285</v>
      </c>
      <c r="JD128" s="596" t="s">
        <v>371</v>
      </c>
      <c r="JF128" s="621" t="s">
        <v>43</v>
      </c>
      <c r="JG128" s="596">
        <v>0</v>
      </c>
      <c r="JI128" s="621" t="s">
        <v>194</v>
      </c>
      <c r="JJ128" s="596">
        <v>0</v>
      </c>
      <c r="JL128" s="621" t="s">
        <v>159</v>
      </c>
      <c r="JM128" s="596">
        <v>90.9</v>
      </c>
      <c r="JO128" s="621" t="s">
        <v>173</v>
      </c>
      <c r="JP128" s="596">
        <v>0.6</v>
      </c>
      <c r="JR128" s="576" t="s">
        <v>31</v>
      </c>
      <c r="JS128" s="610">
        <v>93</v>
      </c>
      <c r="JU128" s="664" t="s">
        <v>285</v>
      </c>
      <c r="JV128" s="610" t="s">
        <v>371</v>
      </c>
      <c r="JX128" s="621" t="s">
        <v>302</v>
      </c>
      <c r="JY128" s="596">
        <v>0</v>
      </c>
      <c r="KA128" s="621" t="s">
        <v>77</v>
      </c>
      <c r="KB128" s="596" t="s">
        <v>371</v>
      </c>
      <c r="KD128" s="621" t="s">
        <v>84</v>
      </c>
      <c r="KE128" s="596">
        <v>90.7</v>
      </c>
      <c r="KG128" s="621" t="s">
        <v>147</v>
      </c>
      <c r="KH128" s="596">
        <v>0.5</v>
      </c>
      <c r="KJ128" s="576" t="s">
        <v>250</v>
      </c>
      <c r="KK128" s="610">
        <v>93.4</v>
      </c>
      <c r="KM128" s="664" t="s">
        <v>32</v>
      </c>
      <c r="KN128" s="610" t="s">
        <v>371</v>
      </c>
      <c r="KP128" s="621" t="s">
        <v>316</v>
      </c>
      <c r="KQ128" s="596">
        <v>0</v>
      </c>
      <c r="KS128" s="621" t="s">
        <v>5</v>
      </c>
      <c r="KT128" s="596" t="s">
        <v>371</v>
      </c>
      <c r="KV128" s="621" t="s">
        <v>177</v>
      </c>
      <c r="KW128" s="596">
        <v>91.1</v>
      </c>
      <c r="KY128" s="621" t="s">
        <v>113</v>
      </c>
      <c r="KZ128" s="596">
        <v>0.6</v>
      </c>
      <c r="LB128" s="576" t="s">
        <v>170</v>
      </c>
      <c r="LC128" s="610">
        <v>94.1</v>
      </c>
      <c r="LE128" s="664" t="s">
        <v>77</v>
      </c>
      <c r="LF128" s="610" t="s">
        <v>371</v>
      </c>
      <c r="LH128" s="621" t="s">
        <v>58</v>
      </c>
      <c r="LI128" s="596">
        <v>92.2</v>
      </c>
    </row>
    <row r="129" spans="1:321" ht="88.2" x14ac:dyDescent="0.3">
      <c r="A129" s="8" t="s">
        <v>120</v>
      </c>
      <c r="B129" s="15">
        <v>84.883720930232556</v>
      </c>
      <c r="D129" s="21" t="s">
        <v>283</v>
      </c>
      <c r="E129" s="15">
        <v>85.714285714285708</v>
      </c>
      <c r="G129" s="29" t="s">
        <v>69</v>
      </c>
      <c r="H129" s="32">
        <v>1.2345679012345678</v>
      </c>
      <c r="J129" s="37" t="s">
        <v>182</v>
      </c>
      <c r="K129" s="42">
        <v>0</v>
      </c>
      <c r="M129" s="11" t="s">
        <v>164</v>
      </c>
      <c r="N129" s="15">
        <v>83.878370625358585</v>
      </c>
      <c r="P129" s="29" t="s">
        <v>246</v>
      </c>
      <c r="Q129" s="79">
        <v>0.79825834542815666</v>
      </c>
      <c r="S129" s="8" t="s">
        <v>112</v>
      </c>
      <c r="T129" s="15">
        <v>85.714285714285708</v>
      </c>
      <c r="U129" s="101"/>
      <c r="V129" s="21" t="s">
        <v>356</v>
      </c>
      <c r="W129" s="15">
        <v>87.692307692307693</v>
      </c>
      <c r="Y129" s="11" t="s">
        <v>312</v>
      </c>
      <c r="Z129" s="15">
        <v>84.1</v>
      </c>
      <c r="AC129" s="109" t="s">
        <v>95</v>
      </c>
      <c r="AD129" s="123">
        <v>86.3</v>
      </c>
      <c r="AF129" s="149" t="s">
        <v>128</v>
      </c>
      <c r="AG129" s="137">
        <v>87.4</v>
      </c>
      <c r="AI129" s="109" t="s">
        <v>361</v>
      </c>
      <c r="AJ129" s="137">
        <v>87.6</v>
      </c>
      <c r="AL129" s="109" t="s">
        <v>350</v>
      </c>
      <c r="AM129" s="146">
        <v>91.3</v>
      </c>
      <c r="AO129" s="109" t="s">
        <v>150</v>
      </c>
      <c r="AP129" s="146">
        <v>84.9</v>
      </c>
      <c r="AS129" s="149" t="s">
        <v>198</v>
      </c>
      <c r="AT129" s="137">
        <v>85.8</v>
      </c>
      <c r="AX129" s="149" t="s">
        <v>143</v>
      </c>
      <c r="AY129" s="191">
        <v>88.2</v>
      </c>
      <c r="BA129" s="149" t="s">
        <v>350</v>
      </c>
      <c r="BB129" s="209">
        <v>91.7</v>
      </c>
      <c r="BD129" s="149" t="s">
        <v>39</v>
      </c>
      <c r="BE129" s="191">
        <v>86.8</v>
      </c>
      <c r="BG129" s="149" t="s">
        <v>62</v>
      </c>
      <c r="BH129" s="209">
        <v>88</v>
      </c>
      <c r="BJ129" s="149" t="s">
        <v>81</v>
      </c>
      <c r="BK129" s="233">
        <v>89.7</v>
      </c>
      <c r="BM129" s="149" t="s">
        <v>260</v>
      </c>
      <c r="BN129" s="233">
        <v>93.3</v>
      </c>
      <c r="BP129" s="149" t="s">
        <v>163</v>
      </c>
      <c r="BQ129" s="233">
        <v>90.4</v>
      </c>
      <c r="BS129" s="149" t="s">
        <v>244</v>
      </c>
      <c r="BT129" s="233">
        <v>95.5</v>
      </c>
      <c r="BV129" s="29" t="s">
        <v>40</v>
      </c>
      <c r="BW129" s="263">
        <v>1.1904761904761905</v>
      </c>
      <c r="BY129" s="29" t="s">
        <v>41</v>
      </c>
      <c r="BZ129" s="263">
        <v>0</v>
      </c>
      <c r="CB129" s="149" t="s">
        <v>103</v>
      </c>
      <c r="CC129" s="209">
        <v>89</v>
      </c>
      <c r="CE129" s="29" t="s">
        <v>148</v>
      </c>
      <c r="CF129" s="281">
        <v>0.6889763779527559</v>
      </c>
      <c r="CI129" s="109" t="s">
        <v>81</v>
      </c>
      <c r="CJ129" s="295">
        <v>91.7</v>
      </c>
      <c r="CL129" s="109" t="s">
        <v>345</v>
      </c>
      <c r="CM129" s="303">
        <v>97.3</v>
      </c>
      <c r="CO129" s="109" t="s">
        <v>164</v>
      </c>
      <c r="CP129" s="191">
        <v>90.6</v>
      </c>
      <c r="CS129" s="149" t="s">
        <v>268</v>
      </c>
      <c r="CT129" s="331">
        <v>92.5</v>
      </c>
      <c r="CW129" s="109" t="s">
        <v>136</v>
      </c>
      <c r="CX129" s="331">
        <v>100</v>
      </c>
      <c r="DB129" s="253" t="s">
        <v>119</v>
      </c>
      <c r="DC129" s="263">
        <v>1.1235955056179776</v>
      </c>
      <c r="DI129" s="253" t="s">
        <v>11</v>
      </c>
      <c r="DJ129" s="263">
        <v>0</v>
      </c>
      <c r="DP129" s="149" t="s">
        <v>321</v>
      </c>
      <c r="DQ129" s="331">
        <v>91.2</v>
      </c>
      <c r="DV129" s="253" t="s">
        <v>65</v>
      </c>
      <c r="DW129" s="281">
        <v>0.67888662593346916</v>
      </c>
      <c r="EA129" s="346" t="s">
        <v>59</v>
      </c>
      <c r="EB129" s="353">
        <v>92.5</v>
      </c>
      <c r="EE129" s="355" t="s">
        <v>347</v>
      </c>
      <c r="EF129" s="358">
        <v>100</v>
      </c>
      <c r="EI129" s="346" t="s">
        <v>283</v>
      </c>
      <c r="EJ129" s="362">
        <v>0.98039215686274506</v>
      </c>
      <c r="EM129" s="250" t="s">
        <v>197</v>
      </c>
      <c r="EN129" s="362">
        <v>0</v>
      </c>
      <c r="EQ129" s="346" t="s">
        <v>182</v>
      </c>
      <c r="ER129" s="303">
        <v>91.6</v>
      </c>
      <c r="EU129" s="346" t="s">
        <v>37</v>
      </c>
      <c r="EV129" s="378">
        <v>0.68104426787741201</v>
      </c>
      <c r="FA129" s="346" t="s">
        <v>103</v>
      </c>
      <c r="FB129" s="383">
        <v>93.233082706766908</v>
      </c>
      <c r="FD129" s="355" t="s">
        <v>345</v>
      </c>
      <c r="FE129" s="383">
        <v>98.6</v>
      </c>
      <c r="FG129" s="346" t="s">
        <v>247</v>
      </c>
      <c r="FH129" s="381">
        <v>92.1</v>
      </c>
      <c r="FK129" s="346" t="s">
        <v>103</v>
      </c>
      <c r="FL129" s="410">
        <v>93.3</v>
      </c>
      <c r="FN129" s="355" t="s">
        <v>357</v>
      </c>
      <c r="FO129" s="410">
        <v>98.6</v>
      </c>
      <c r="FQ129" s="355" t="s">
        <v>194</v>
      </c>
      <c r="FR129" s="421">
        <v>0.9</v>
      </c>
      <c r="FT129" s="361" t="s">
        <v>197</v>
      </c>
      <c r="FU129" s="367">
        <v>0</v>
      </c>
      <c r="FW129" s="346" t="s">
        <v>102</v>
      </c>
      <c r="FX129" s="410">
        <v>92.2</v>
      </c>
      <c r="FZ129" s="346" t="s">
        <v>325</v>
      </c>
      <c r="GA129" s="437">
        <v>0.7</v>
      </c>
      <c r="GD129" s="462" t="s">
        <v>67</v>
      </c>
      <c r="GE129" s="448">
        <v>93.2</v>
      </c>
      <c r="GG129" s="462" t="s">
        <v>32</v>
      </c>
      <c r="GH129" s="480" t="s">
        <v>371</v>
      </c>
      <c r="GJ129" s="346" t="s">
        <v>144</v>
      </c>
      <c r="GK129" s="421">
        <v>0.9</v>
      </c>
      <c r="GM129" s="346" t="s">
        <v>111</v>
      </c>
      <c r="GN129" s="484">
        <v>0</v>
      </c>
      <c r="GP129" s="462" t="s">
        <v>269</v>
      </c>
      <c r="GQ129" s="503">
        <v>92.3</v>
      </c>
      <c r="GS129" s="346" t="s">
        <v>13</v>
      </c>
      <c r="GT129" s="508">
        <v>1.5135422198619224</v>
      </c>
      <c r="GV129" s="462" t="s">
        <v>90</v>
      </c>
      <c r="GW129" s="479">
        <v>93.5</v>
      </c>
      <c r="GY129" s="462" t="s">
        <v>5</v>
      </c>
      <c r="GZ129" s="529" t="s">
        <v>371</v>
      </c>
      <c r="HB129" s="535" t="s">
        <v>128</v>
      </c>
      <c r="HC129" s="383">
        <v>92.4</v>
      </c>
      <c r="HG129" s="462" t="s">
        <v>269</v>
      </c>
      <c r="HH129" s="383">
        <v>93.3</v>
      </c>
      <c r="HJ129" s="462" t="s">
        <v>5</v>
      </c>
      <c r="HK129" s="383" t="s">
        <v>371</v>
      </c>
      <c r="HM129" s="346" t="s">
        <v>18</v>
      </c>
      <c r="HN129" s="421">
        <v>0.8</v>
      </c>
      <c r="HP129" s="346" t="s">
        <v>359</v>
      </c>
      <c r="HQ129" s="421">
        <v>0</v>
      </c>
      <c r="HS129" s="535" t="s">
        <v>216</v>
      </c>
      <c r="HT129" s="383">
        <v>92.3</v>
      </c>
      <c r="HV129" s="346" t="s">
        <v>157</v>
      </c>
      <c r="HW129" s="508">
        <v>0.7</v>
      </c>
      <c r="HY129" s="346" t="s">
        <v>291</v>
      </c>
      <c r="HZ129" s="421">
        <v>0.7</v>
      </c>
      <c r="IB129" s="566" t="s">
        <v>276</v>
      </c>
      <c r="IC129" s="421">
        <v>0</v>
      </c>
      <c r="IE129" s="346" t="s">
        <v>267</v>
      </c>
      <c r="IF129" s="508">
        <v>0.7</v>
      </c>
      <c r="IH129" s="576" t="s">
        <v>98</v>
      </c>
      <c r="II129" s="610">
        <v>93.2</v>
      </c>
      <c r="IK129" s="576" t="s">
        <v>40</v>
      </c>
      <c r="IL129" s="596" t="s">
        <v>371</v>
      </c>
      <c r="IN129" s="621" t="s">
        <v>102</v>
      </c>
      <c r="IO129" s="635">
        <v>0</v>
      </c>
      <c r="IQ129" s="621" t="s">
        <v>175</v>
      </c>
      <c r="IR129" s="635">
        <v>0</v>
      </c>
      <c r="IT129" s="621" t="s">
        <v>67</v>
      </c>
      <c r="IU129" s="652">
        <v>91.6</v>
      </c>
      <c r="IW129" s="621" t="s">
        <v>206</v>
      </c>
      <c r="IX129" s="635">
        <v>0.6</v>
      </c>
      <c r="IZ129" s="576" t="s">
        <v>274</v>
      </c>
      <c r="JA129" s="610">
        <v>92.3</v>
      </c>
      <c r="JC129" s="664" t="s">
        <v>5</v>
      </c>
      <c r="JD129" s="596" t="s">
        <v>371</v>
      </c>
      <c r="JF129" s="621" t="s">
        <v>102</v>
      </c>
      <c r="JG129" s="596">
        <v>0</v>
      </c>
      <c r="JI129" s="621" t="s">
        <v>345</v>
      </c>
      <c r="JJ129" s="596">
        <v>0</v>
      </c>
      <c r="JL129" s="621" t="s">
        <v>216</v>
      </c>
      <c r="JM129" s="596">
        <v>90.8</v>
      </c>
      <c r="JO129" s="621" t="s">
        <v>63</v>
      </c>
      <c r="JP129" s="596">
        <v>0.6</v>
      </c>
      <c r="JR129" s="576" t="s">
        <v>166</v>
      </c>
      <c r="JS129" s="610">
        <v>93</v>
      </c>
      <c r="JU129" s="664" t="s">
        <v>5</v>
      </c>
      <c r="JV129" s="610" t="s">
        <v>371</v>
      </c>
      <c r="JX129" s="621" t="s">
        <v>99</v>
      </c>
      <c r="JY129" s="596">
        <v>0</v>
      </c>
      <c r="KA129" s="621" t="s">
        <v>32</v>
      </c>
      <c r="KB129" s="596" t="s">
        <v>371</v>
      </c>
      <c r="KD129" s="621" t="s">
        <v>325</v>
      </c>
      <c r="KE129" s="596">
        <v>90.7</v>
      </c>
      <c r="KG129" s="621" t="s">
        <v>274</v>
      </c>
      <c r="KH129" s="596">
        <v>0.4</v>
      </c>
      <c r="KJ129" s="576" t="s">
        <v>101</v>
      </c>
      <c r="KK129" s="610">
        <v>93.3</v>
      </c>
      <c r="KM129" s="664" t="s">
        <v>285</v>
      </c>
      <c r="KN129" s="610" t="s">
        <v>371</v>
      </c>
      <c r="KP129" s="621" t="s">
        <v>381</v>
      </c>
      <c r="KQ129" s="596">
        <v>0</v>
      </c>
      <c r="KS129" s="621" t="s">
        <v>108</v>
      </c>
      <c r="KT129" s="596" t="s">
        <v>371</v>
      </c>
      <c r="KV129" s="621" t="s">
        <v>227</v>
      </c>
      <c r="KW129" s="596">
        <v>90.9</v>
      </c>
      <c r="KY129" s="621" t="s">
        <v>313</v>
      </c>
      <c r="KZ129" s="596">
        <v>0.6</v>
      </c>
      <c r="LB129" s="576" t="s">
        <v>18</v>
      </c>
      <c r="LC129" s="610">
        <v>94.1</v>
      </c>
      <c r="LE129" s="713" t="s">
        <v>853</v>
      </c>
      <c r="LF129" s="715" t="s">
        <v>371</v>
      </c>
      <c r="LH129" s="621" t="s">
        <v>245</v>
      </c>
      <c r="LI129" s="596">
        <v>92.2</v>
      </c>
    </row>
    <row r="130" spans="1:321" ht="52.8" x14ac:dyDescent="0.3">
      <c r="A130" s="8" t="s">
        <v>121</v>
      </c>
      <c r="B130" s="15">
        <v>84.761904761904759</v>
      </c>
      <c r="D130" s="21" t="s">
        <v>93</v>
      </c>
      <c r="E130" s="15">
        <v>83.333333333333343</v>
      </c>
      <c r="G130" s="29" t="s">
        <v>19</v>
      </c>
      <c r="H130" s="32">
        <v>1.2345679012345678</v>
      </c>
      <c r="J130" s="37" t="s">
        <v>386</v>
      </c>
      <c r="K130" s="42">
        <v>0</v>
      </c>
      <c r="M130" s="11" t="s">
        <v>163</v>
      </c>
      <c r="N130" s="15">
        <v>83.861349235929922</v>
      </c>
      <c r="P130" s="29" t="s">
        <v>119</v>
      </c>
      <c r="Q130" s="79">
        <v>0.79863091842555622</v>
      </c>
      <c r="S130" s="8" t="s">
        <v>46</v>
      </c>
      <c r="T130" s="15">
        <v>85.714285714285708</v>
      </c>
      <c r="U130" s="101"/>
      <c r="V130" s="21" t="s">
        <v>355</v>
      </c>
      <c r="W130" s="15">
        <v>85.91549295774648</v>
      </c>
      <c r="Y130" s="11" t="s">
        <v>205</v>
      </c>
      <c r="Z130" s="15">
        <v>84.1</v>
      </c>
      <c r="AC130" s="109" t="s">
        <v>121</v>
      </c>
      <c r="AD130" s="123">
        <v>86.3</v>
      </c>
      <c r="AF130" s="149" t="s">
        <v>188</v>
      </c>
      <c r="AG130" s="137">
        <v>87.3</v>
      </c>
      <c r="AI130" s="109" t="s">
        <v>431</v>
      </c>
      <c r="AJ130" s="137">
        <v>87.5</v>
      </c>
      <c r="AL130" s="109" t="s">
        <v>351</v>
      </c>
      <c r="AM130" s="146">
        <v>90</v>
      </c>
      <c r="AO130" s="109" t="s">
        <v>147</v>
      </c>
      <c r="AP130" s="146">
        <v>84.8</v>
      </c>
      <c r="AS130" s="149" t="s">
        <v>174</v>
      </c>
      <c r="AT130" s="137">
        <v>85.6</v>
      </c>
      <c r="AX130" s="149" t="s">
        <v>231</v>
      </c>
      <c r="AY130" s="191">
        <v>88.1</v>
      </c>
      <c r="BA130" s="149" t="s">
        <v>283</v>
      </c>
      <c r="BB130" s="209">
        <v>90.9</v>
      </c>
      <c r="BD130" s="149" t="s">
        <v>166</v>
      </c>
      <c r="BE130" s="191">
        <v>86.7</v>
      </c>
      <c r="BG130" s="149" t="s">
        <v>143</v>
      </c>
      <c r="BH130" s="209">
        <v>87.8</v>
      </c>
      <c r="BJ130" s="149" t="s">
        <v>36</v>
      </c>
      <c r="BK130" s="233">
        <v>89.6</v>
      </c>
      <c r="BM130" s="149" t="s">
        <v>349</v>
      </c>
      <c r="BN130" s="233">
        <v>92.9</v>
      </c>
      <c r="BP130" s="149" t="s">
        <v>16</v>
      </c>
      <c r="BQ130" s="233">
        <v>90.3</v>
      </c>
      <c r="BS130" s="149" t="s">
        <v>344</v>
      </c>
      <c r="BT130" s="233">
        <v>95.5</v>
      </c>
      <c r="BV130" s="29" t="s">
        <v>47</v>
      </c>
      <c r="BW130" s="263">
        <v>1.2195121951219512</v>
      </c>
      <c r="BY130" s="29" t="s">
        <v>11</v>
      </c>
      <c r="BZ130" s="263">
        <v>0</v>
      </c>
      <c r="CB130" s="149" t="s">
        <v>163</v>
      </c>
      <c r="CC130" s="209">
        <v>88.9</v>
      </c>
      <c r="CE130" s="29" t="s">
        <v>311</v>
      </c>
      <c r="CF130" s="281">
        <v>0.69044879171461448</v>
      </c>
      <c r="CI130" s="109" t="s">
        <v>61</v>
      </c>
      <c r="CJ130" s="295">
        <v>91.6</v>
      </c>
      <c r="CL130" s="109" t="s">
        <v>342</v>
      </c>
      <c r="CM130" s="303">
        <v>97.2</v>
      </c>
      <c r="CO130" s="109" t="s">
        <v>288</v>
      </c>
      <c r="CP130" s="191">
        <v>90.5</v>
      </c>
      <c r="CS130" s="149" t="s">
        <v>126</v>
      </c>
      <c r="CT130" s="331">
        <v>92.5</v>
      </c>
      <c r="CW130" s="109" t="s">
        <v>357</v>
      </c>
      <c r="CX130" s="331">
        <v>98.7</v>
      </c>
      <c r="DB130" s="253" t="s">
        <v>87</v>
      </c>
      <c r="DC130" s="263">
        <v>1.1363636363636365</v>
      </c>
      <c r="DI130" s="253" t="s">
        <v>49</v>
      </c>
      <c r="DJ130" s="263">
        <v>0</v>
      </c>
      <c r="DP130" s="149" t="s">
        <v>101</v>
      </c>
      <c r="DQ130" s="331">
        <v>91.2</v>
      </c>
      <c r="DV130" s="253" t="s">
        <v>6</v>
      </c>
      <c r="DW130" s="281">
        <v>0.69284064665127021</v>
      </c>
      <c r="EA130" s="346" t="s">
        <v>56</v>
      </c>
      <c r="EB130" s="353">
        <v>92.5</v>
      </c>
      <c r="EE130" s="355" t="s">
        <v>232</v>
      </c>
      <c r="EF130" s="358">
        <v>100</v>
      </c>
      <c r="EI130" s="346" t="s">
        <v>279</v>
      </c>
      <c r="EJ130" s="362">
        <v>0.99667774086378735</v>
      </c>
      <c r="EM130" s="250" t="s">
        <v>96</v>
      </c>
      <c r="EN130" s="362">
        <v>0</v>
      </c>
      <c r="EQ130" s="346" t="s">
        <v>62</v>
      </c>
      <c r="ER130" s="303">
        <v>91.5</v>
      </c>
      <c r="EU130" s="346" t="s">
        <v>337</v>
      </c>
      <c r="EV130" s="378">
        <v>0.6854531607006854</v>
      </c>
      <c r="FA130" s="346" t="s">
        <v>177</v>
      </c>
      <c r="FB130" s="383">
        <v>93.103448275862064</v>
      </c>
      <c r="FD130" s="355" t="s">
        <v>342</v>
      </c>
      <c r="FE130" s="383">
        <v>98.4</v>
      </c>
      <c r="FG130" s="346" t="s">
        <v>251</v>
      </c>
      <c r="FH130" s="381">
        <v>92.1</v>
      </c>
      <c r="FK130" s="346" t="s">
        <v>303</v>
      </c>
      <c r="FL130" s="410">
        <v>93.2</v>
      </c>
      <c r="FN130" s="355" t="s">
        <v>351</v>
      </c>
      <c r="FO130" s="410">
        <v>98.1</v>
      </c>
      <c r="FQ130" s="355" t="s">
        <v>114</v>
      </c>
      <c r="FR130" s="421">
        <v>0.9</v>
      </c>
      <c r="FT130" s="361" t="s">
        <v>35</v>
      </c>
      <c r="FU130" s="367">
        <v>0</v>
      </c>
      <c r="FW130" s="346" t="s">
        <v>144</v>
      </c>
      <c r="FX130" s="410">
        <v>92.1</v>
      </c>
      <c r="FZ130" s="346" t="s">
        <v>247</v>
      </c>
      <c r="GA130" s="437">
        <v>0.7</v>
      </c>
      <c r="GD130" s="462" t="s">
        <v>45</v>
      </c>
      <c r="GE130" s="448">
        <v>93.2</v>
      </c>
      <c r="GG130" s="462" t="s">
        <v>379</v>
      </c>
      <c r="GH130" s="480" t="s">
        <v>371</v>
      </c>
      <c r="GJ130" s="346" t="s">
        <v>45</v>
      </c>
      <c r="GK130" s="421">
        <v>0.9</v>
      </c>
      <c r="GM130" s="346" t="s">
        <v>35</v>
      </c>
      <c r="GN130" s="484">
        <v>0</v>
      </c>
      <c r="GP130" s="462" t="s">
        <v>56</v>
      </c>
      <c r="GQ130" s="503">
        <v>92.3</v>
      </c>
      <c r="GS130" s="346" t="s">
        <v>127</v>
      </c>
      <c r="GT130" s="508">
        <v>1.0733452593917709</v>
      </c>
      <c r="GV130" s="462" t="s">
        <v>66</v>
      </c>
      <c r="GW130" s="479">
        <v>93.5</v>
      </c>
      <c r="GY130" s="462" t="s">
        <v>108</v>
      </c>
      <c r="GZ130" s="529" t="s">
        <v>371</v>
      </c>
      <c r="HB130" s="535" t="s">
        <v>648</v>
      </c>
      <c r="HC130" s="383">
        <v>92.4</v>
      </c>
      <c r="HG130" s="462" t="s">
        <v>182</v>
      </c>
      <c r="HH130" s="383">
        <v>93.3</v>
      </c>
      <c r="HJ130" s="462" t="s">
        <v>108</v>
      </c>
      <c r="HK130" s="383" t="s">
        <v>371</v>
      </c>
      <c r="HM130" s="346" t="s">
        <v>215</v>
      </c>
      <c r="HN130" s="421">
        <v>0.9</v>
      </c>
      <c r="HP130" s="346" t="s">
        <v>358</v>
      </c>
      <c r="HQ130" s="421">
        <v>2.7</v>
      </c>
      <c r="HS130" s="535" t="s">
        <v>55</v>
      </c>
      <c r="HT130" s="383">
        <v>92.3</v>
      </c>
      <c r="HV130" s="346" t="s">
        <v>309</v>
      </c>
      <c r="HW130" s="508">
        <v>0.8</v>
      </c>
      <c r="HY130" s="346" t="s">
        <v>235</v>
      </c>
      <c r="HZ130" s="421">
        <v>0.7</v>
      </c>
      <c r="IB130" s="566" t="s">
        <v>39</v>
      </c>
      <c r="IC130" s="421">
        <v>0</v>
      </c>
      <c r="IE130" s="346" t="s">
        <v>298</v>
      </c>
      <c r="IF130" s="508">
        <v>0.7</v>
      </c>
      <c r="IH130" s="576" t="s">
        <v>57</v>
      </c>
      <c r="II130" s="610">
        <v>93.2</v>
      </c>
      <c r="IK130" s="576" t="s">
        <v>291</v>
      </c>
      <c r="IL130" s="596" t="s">
        <v>371</v>
      </c>
      <c r="IN130" s="621" t="s">
        <v>321</v>
      </c>
      <c r="IO130" s="635">
        <v>0</v>
      </c>
      <c r="IQ130" s="621" t="s">
        <v>346</v>
      </c>
      <c r="IR130" s="635">
        <v>0</v>
      </c>
      <c r="IT130" s="621" t="s">
        <v>207</v>
      </c>
      <c r="IU130" s="652">
        <v>91.6</v>
      </c>
      <c r="IW130" s="621" t="s">
        <v>247</v>
      </c>
      <c r="IX130" s="635">
        <v>0.6</v>
      </c>
      <c r="IZ130" s="576" t="s">
        <v>381</v>
      </c>
      <c r="JA130" s="610">
        <v>92.3</v>
      </c>
      <c r="JC130" s="664" t="s">
        <v>108</v>
      </c>
      <c r="JD130" s="596" t="s">
        <v>371</v>
      </c>
      <c r="JF130" s="621" t="s">
        <v>321</v>
      </c>
      <c r="JG130" s="596">
        <v>0</v>
      </c>
      <c r="JI130" s="621" t="s">
        <v>356</v>
      </c>
      <c r="JJ130" s="596">
        <v>0</v>
      </c>
      <c r="JL130" s="621" t="s">
        <v>243</v>
      </c>
      <c r="JM130" s="596">
        <v>90.7</v>
      </c>
      <c r="JO130" s="621" t="s">
        <v>17</v>
      </c>
      <c r="JP130" s="596">
        <v>0.6</v>
      </c>
      <c r="JR130" s="576" t="s">
        <v>34</v>
      </c>
      <c r="JS130" s="610">
        <v>92.9</v>
      </c>
      <c r="JU130" s="664" t="s">
        <v>108</v>
      </c>
      <c r="JV130" s="610" t="s">
        <v>371</v>
      </c>
      <c r="JX130" s="621" t="s">
        <v>19</v>
      </c>
      <c r="JY130" s="596">
        <v>0</v>
      </c>
      <c r="KA130" s="621" t="s">
        <v>379</v>
      </c>
      <c r="KB130" s="596" t="s">
        <v>371</v>
      </c>
      <c r="KD130" s="621" t="s">
        <v>254</v>
      </c>
      <c r="KE130" s="596">
        <v>90.6</v>
      </c>
      <c r="KG130" s="621" t="s">
        <v>182</v>
      </c>
      <c r="KH130" s="596">
        <v>0.5</v>
      </c>
      <c r="KJ130" s="576" t="s">
        <v>54</v>
      </c>
      <c r="KK130" s="610">
        <v>93.1</v>
      </c>
      <c r="KM130" s="664" t="s">
        <v>5</v>
      </c>
      <c r="KN130" s="610" t="s">
        <v>371</v>
      </c>
      <c r="KP130" s="621" t="s">
        <v>150</v>
      </c>
      <c r="KQ130" s="596">
        <v>0</v>
      </c>
      <c r="KS130" s="621" t="s">
        <v>64</v>
      </c>
      <c r="KT130" s="596" t="s">
        <v>371</v>
      </c>
      <c r="KV130" s="621" t="s">
        <v>245</v>
      </c>
      <c r="KW130" s="596">
        <v>90.9</v>
      </c>
      <c r="KY130" s="621" t="s">
        <v>201</v>
      </c>
      <c r="KZ130" s="596">
        <v>0.6</v>
      </c>
      <c r="LB130" s="576" t="s">
        <v>184</v>
      </c>
      <c r="LC130" s="610">
        <v>94.1</v>
      </c>
      <c r="LE130" s="664" t="s">
        <v>32</v>
      </c>
      <c r="LF130" s="610" t="s">
        <v>371</v>
      </c>
      <c r="LH130" s="621" t="s">
        <v>83</v>
      </c>
      <c r="LI130" s="596">
        <v>92.1</v>
      </c>
    </row>
    <row r="131" spans="1:321" ht="102.6" x14ac:dyDescent="0.3">
      <c r="A131" s="8" t="s">
        <v>122</v>
      </c>
      <c r="B131" s="15">
        <v>84.705882352941174</v>
      </c>
      <c r="D131" s="21" t="s">
        <v>308</v>
      </c>
      <c r="E131" s="15">
        <v>83.333333333333343</v>
      </c>
      <c r="G131" s="29" t="s">
        <v>218</v>
      </c>
      <c r="H131" s="32">
        <v>1.2658227848101267</v>
      </c>
      <c r="J131" s="37" t="s">
        <v>307</v>
      </c>
      <c r="K131" s="42">
        <v>0</v>
      </c>
      <c r="M131" s="11" t="s">
        <v>198</v>
      </c>
      <c r="N131" s="15">
        <v>83.82861091914306</v>
      </c>
      <c r="P131" s="29" t="s">
        <v>255</v>
      </c>
      <c r="Q131" s="79">
        <v>0.79941860465116288</v>
      </c>
      <c r="S131" s="8" t="s">
        <v>120</v>
      </c>
      <c r="T131" s="15">
        <v>85.714285714285708</v>
      </c>
      <c r="U131" s="101"/>
      <c r="V131" s="21" t="s">
        <v>293</v>
      </c>
      <c r="W131" s="15">
        <v>85.714285714285708</v>
      </c>
      <c r="Y131" s="11" t="s">
        <v>105</v>
      </c>
      <c r="Z131" s="15">
        <v>84.1</v>
      </c>
      <c r="AC131" s="109" t="s">
        <v>63</v>
      </c>
      <c r="AD131" s="123">
        <v>86.2</v>
      </c>
      <c r="AF131" s="149" t="s">
        <v>176</v>
      </c>
      <c r="AG131" s="137">
        <v>87.1</v>
      </c>
      <c r="AI131" s="109" t="s">
        <v>354</v>
      </c>
      <c r="AJ131" s="137">
        <v>87.5</v>
      </c>
      <c r="AL131" s="109" t="s">
        <v>104</v>
      </c>
      <c r="AM131" s="146">
        <v>88.9</v>
      </c>
      <c r="AO131" s="109" t="s">
        <v>134</v>
      </c>
      <c r="AP131" s="146">
        <v>84.8</v>
      </c>
      <c r="AS131" s="149" t="s">
        <v>197</v>
      </c>
      <c r="AT131" s="137">
        <v>85.6</v>
      </c>
      <c r="AX131" s="149" t="s">
        <v>172</v>
      </c>
      <c r="AY131" s="191">
        <v>88.1</v>
      </c>
      <c r="BA131" s="149" t="s">
        <v>349</v>
      </c>
      <c r="BB131" s="209">
        <v>90.5</v>
      </c>
      <c r="BD131" s="149" t="s">
        <v>152</v>
      </c>
      <c r="BE131" s="191">
        <v>86.7</v>
      </c>
      <c r="BG131" s="149" t="s">
        <v>293</v>
      </c>
      <c r="BH131" s="209">
        <v>87.7</v>
      </c>
      <c r="BJ131" s="149" t="s">
        <v>18</v>
      </c>
      <c r="BK131" s="233">
        <v>89.6</v>
      </c>
      <c r="BM131" s="149" t="s">
        <v>362</v>
      </c>
      <c r="BN131" s="233">
        <v>92.3</v>
      </c>
      <c r="BP131" s="149" t="s">
        <v>256</v>
      </c>
      <c r="BQ131" s="233">
        <v>90.2</v>
      </c>
      <c r="BS131" s="149" t="s">
        <v>345</v>
      </c>
      <c r="BT131" s="233">
        <v>95.4</v>
      </c>
      <c r="BV131" s="29" t="s">
        <v>68</v>
      </c>
      <c r="BW131" s="263">
        <v>1.2345679012345678</v>
      </c>
      <c r="BY131" s="29" t="s">
        <v>49</v>
      </c>
      <c r="BZ131" s="263">
        <v>0</v>
      </c>
      <c r="CB131" s="149" t="s">
        <v>55</v>
      </c>
      <c r="CC131" s="209">
        <v>88.9</v>
      </c>
      <c r="CE131" s="29" t="s">
        <v>234</v>
      </c>
      <c r="CF131" s="281">
        <v>0.69084628670120896</v>
      </c>
      <c r="CI131" s="109" t="s">
        <v>126</v>
      </c>
      <c r="CJ131" s="295">
        <v>91.4</v>
      </c>
      <c r="CL131" s="109" t="s">
        <v>276</v>
      </c>
      <c r="CM131" s="303">
        <v>96.4</v>
      </c>
      <c r="CO131" s="109" t="s">
        <v>265</v>
      </c>
      <c r="CP131" s="191">
        <v>90.5</v>
      </c>
      <c r="CS131" s="149" t="s">
        <v>81</v>
      </c>
      <c r="CT131" s="331">
        <v>92.4</v>
      </c>
      <c r="CW131" s="109" t="s">
        <v>342</v>
      </c>
      <c r="CX131" s="331">
        <v>98.6</v>
      </c>
      <c r="DB131" s="253" t="s">
        <v>63</v>
      </c>
      <c r="DC131" s="263">
        <v>1.1494252873563218</v>
      </c>
      <c r="DI131" s="253" t="s">
        <v>50</v>
      </c>
      <c r="DJ131" s="263">
        <v>0</v>
      </c>
      <c r="DP131" s="149" t="s">
        <v>311</v>
      </c>
      <c r="DQ131" s="331">
        <v>91.1</v>
      </c>
      <c r="DV131" s="253" t="s">
        <v>311</v>
      </c>
      <c r="DW131" s="281">
        <v>0.69524913093858631</v>
      </c>
      <c r="EA131" s="346" t="s">
        <v>62</v>
      </c>
      <c r="EB131" s="353">
        <v>92.3</v>
      </c>
      <c r="EE131" s="355" t="s">
        <v>136</v>
      </c>
      <c r="EF131" s="358">
        <v>100</v>
      </c>
      <c r="EI131" s="346" t="s">
        <v>274</v>
      </c>
      <c r="EJ131" s="362">
        <v>1.1363636363636365</v>
      </c>
      <c r="EM131" s="250" t="s">
        <v>284</v>
      </c>
      <c r="EN131" s="362">
        <v>0</v>
      </c>
      <c r="EQ131" s="346" t="s">
        <v>38</v>
      </c>
      <c r="ER131" s="303">
        <v>91.4</v>
      </c>
      <c r="EU131" s="346" t="s">
        <v>252</v>
      </c>
      <c r="EV131" s="378">
        <v>0.69541029207232274</v>
      </c>
      <c r="FA131" s="346" t="s">
        <v>146</v>
      </c>
      <c r="FB131" s="383">
        <v>93.055555555555557</v>
      </c>
      <c r="FD131" s="355" t="s">
        <v>351</v>
      </c>
      <c r="FE131" s="383">
        <v>98</v>
      </c>
      <c r="FG131" s="346" t="s">
        <v>102</v>
      </c>
      <c r="FH131" s="381">
        <v>91.9</v>
      </c>
      <c r="FK131" s="346" t="s">
        <v>79</v>
      </c>
      <c r="FL131" s="410">
        <v>93.2</v>
      </c>
      <c r="FN131" s="355" t="s">
        <v>345</v>
      </c>
      <c r="FO131" s="410">
        <v>97.2</v>
      </c>
      <c r="FQ131" s="355" t="s">
        <v>144</v>
      </c>
      <c r="FR131" s="421">
        <v>0.9</v>
      </c>
      <c r="FT131" s="361" t="s">
        <v>347</v>
      </c>
      <c r="FU131" s="367">
        <v>0</v>
      </c>
      <c r="FW131" s="346" t="s">
        <v>325</v>
      </c>
      <c r="FX131" s="410">
        <v>92</v>
      </c>
      <c r="FZ131" s="346" t="s">
        <v>323</v>
      </c>
      <c r="GA131" s="437">
        <v>0.7</v>
      </c>
      <c r="GD131" s="462" t="s">
        <v>303</v>
      </c>
      <c r="GE131" s="448">
        <v>93.1</v>
      </c>
      <c r="GG131" s="462" t="s">
        <v>5</v>
      </c>
      <c r="GH131" s="480" t="s">
        <v>371</v>
      </c>
      <c r="GJ131" s="346" t="s">
        <v>232</v>
      </c>
      <c r="GK131" s="421">
        <v>0.9</v>
      </c>
      <c r="GM131" s="346" t="s">
        <v>93</v>
      </c>
      <c r="GN131" s="484">
        <v>0</v>
      </c>
      <c r="GP131" s="462" t="s">
        <v>234</v>
      </c>
      <c r="GQ131" s="503">
        <v>92.2</v>
      </c>
      <c r="GS131" s="346" t="s">
        <v>192</v>
      </c>
      <c r="GT131" s="508">
        <v>1.0880829015544042</v>
      </c>
      <c r="GV131" s="462" t="s">
        <v>182</v>
      </c>
      <c r="GW131" s="479">
        <v>93.4</v>
      </c>
      <c r="GY131" s="462" t="s">
        <v>64</v>
      </c>
      <c r="GZ131" s="529" t="s">
        <v>371</v>
      </c>
      <c r="HB131" s="535" t="s">
        <v>177</v>
      </c>
      <c r="HC131" s="383">
        <v>92.4</v>
      </c>
      <c r="HG131" s="462" t="s">
        <v>316</v>
      </c>
      <c r="HH131" s="383">
        <v>93.3</v>
      </c>
      <c r="HJ131" s="462" t="s">
        <v>14</v>
      </c>
      <c r="HK131" s="383" t="s">
        <v>371</v>
      </c>
      <c r="HM131" s="346" t="s">
        <v>275</v>
      </c>
      <c r="HN131" s="421">
        <v>0.9</v>
      </c>
      <c r="HP131" s="346" t="s">
        <v>375</v>
      </c>
      <c r="HQ131" s="421">
        <v>0</v>
      </c>
      <c r="HS131" s="535" t="s">
        <v>274</v>
      </c>
      <c r="HT131" s="383">
        <v>92.3</v>
      </c>
      <c r="HV131" s="346" t="s">
        <v>122</v>
      </c>
      <c r="HW131" s="508">
        <v>0.9</v>
      </c>
      <c r="HY131" s="346" t="s">
        <v>134</v>
      </c>
      <c r="HZ131" s="421">
        <v>0.7</v>
      </c>
      <c r="IB131" s="566" t="s">
        <v>359</v>
      </c>
      <c r="IC131" s="421">
        <v>0</v>
      </c>
      <c r="IE131" s="346" t="s">
        <v>200</v>
      </c>
      <c r="IF131" s="508">
        <v>0.7</v>
      </c>
      <c r="IH131" s="576" t="s">
        <v>302</v>
      </c>
      <c r="II131" s="610">
        <v>93.1</v>
      </c>
      <c r="IK131" s="579" t="s">
        <v>70</v>
      </c>
      <c r="IL131" s="598" t="s">
        <v>371</v>
      </c>
      <c r="IN131" s="621" t="s">
        <v>189</v>
      </c>
      <c r="IO131" s="635">
        <v>0</v>
      </c>
      <c r="IQ131" s="621" t="s">
        <v>33</v>
      </c>
      <c r="IR131" s="635">
        <v>0</v>
      </c>
      <c r="IT131" s="621" t="s">
        <v>74</v>
      </c>
      <c r="IU131" s="652">
        <v>91.6</v>
      </c>
      <c r="IW131" s="621" t="s">
        <v>110</v>
      </c>
      <c r="IX131" s="635">
        <v>0.6</v>
      </c>
      <c r="IZ131" s="576" t="s">
        <v>111</v>
      </c>
      <c r="JA131" s="610">
        <v>92.2</v>
      </c>
      <c r="JC131" s="664" t="s">
        <v>64</v>
      </c>
      <c r="JD131" s="596" t="s">
        <v>371</v>
      </c>
      <c r="JF131" s="621" t="s">
        <v>744</v>
      </c>
      <c r="JG131" s="596">
        <v>0</v>
      </c>
      <c r="JI131" s="621" t="s">
        <v>55</v>
      </c>
      <c r="JJ131" s="596">
        <v>0</v>
      </c>
      <c r="JL131" s="621" t="s">
        <v>199</v>
      </c>
      <c r="JM131" s="596">
        <v>90.7</v>
      </c>
      <c r="JO131" s="621" t="s">
        <v>204</v>
      </c>
      <c r="JP131" s="596">
        <v>0.6</v>
      </c>
      <c r="JR131" s="579" t="s">
        <v>579</v>
      </c>
      <c r="JS131" s="611">
        <v>92.9</v>
      </c>
      <c r="JU131" s="664" t="s">
        <v>64</v>
      </c>
      <c r="JV131" s="610" t="s">
        <v>371</v>
      </c>
      <c r="JX131" s="621" t="s">
        <v>329</v>
      </c>
      <c r="JY131" s="596">
        <v>0</v>
      </c>
      <c r="KA131" s="621" t="s">
        <v>5</v>
      </c>
      <c r="KB131" s="596" t="s">
        <v>371</v>
      </c>
      <c r="KD131" s="621" t="s">
        <v>159</v>
      </c>
      <c r="KE131" s="596">
        <v>90.5</v>
      </c>
      <c r="KG131" s="621" t="s">
        <v>19</v>
      </c>
      <c r="KH131" s="596">
        <v>0.5</v>
      </c>
      <c r="KJ131" s="576" t="s">
        <v>284</v>
      </c>
      <c r="KK131" s="610">
        <v>93.1</v>
      </c>
      <c r="KM131" s="664" t="s">
        <v>108</v>
      </c>
      <c r="KN131" s="610" t="s">
        <v>371</v>
      </c>
      <c r="KP131" s="621" t="s">
        <v>90</v>
      </c>
      <c r="KQ131" s="596">
        <v>0</v>
      </c>
      <c r="KS131" s="621" t="s">
        <v>14</v>
      </c>
      <c r="KT131" s="596" t="s">
        <v>371</v>
      </c>
      <c r="KV131" s="621" t="s">
        <v>329</v>
      </c>
      <c r="KW131" s="596">
        <v>90.9</v>
      </c>
      <c r="KY131" s="621" t="s">
        <v>143</v>
      </c>
      <c r="KZ131" s="596">
        <v>0.6</v>
      </c>
      <c r="LB131" s="576" t="s">
        <v>83</v>
      </c>
      <c r="LC131" s="610">
        <v>94</v>
      </c>
      <c r="LE131" s="664" t="s">
        <v>285</v>
      </c>
      <c r="LF131" s="610" t="s">
        <v>371</v>
      </c>
      <c r="LH131" s="621" t="s">
        <v>61</v>
      </c>
      <c r="LI131" s="596">
        <v>92</v>
      </c>
    </row>
    <row r="132" spans="1:321" ht="52.8" x14ac:dyDescent="0.3">
      <c r="A132" s="8" t="s">
        <v>123</v>
      </c>
      <c r="B132" s="15">
        <v>84.615384615384613</v>
      </c>
      <c r="D132" s="21" t="s">
        <v>358</v>
      </c>
      <c r="E132" s="15">
        <v>82.89473684210526</v>
      </c>
      <c r="G132" s="29" t="s">
        <v>94</v>
      </c>
      <c r="H132" s="32">
        <v>1.2820512820512819</v>
      </c>
      <c r="J132" s="37" t="s">
        <v>284</v>
      </c>
      <c r="K132" s="42">
        <v>0</v>
      </c>
      <c r="M132" s="11" t="s">
        <v>232</v>
      </c>
      <c r="N132" s="15">
        <v>83.714511041009459</v>
      </c>
      <c r="P132" s="29" t="s">
        <v>237</v>
      </c>
      <c r="Q132" s="79">
        <v>0.80160320641282556</v>
      </c>
      <c r="S132" s="8" t="s">
        <v>191</v>
      </c>
      <c r="T132" s="15">
        <v>85.714285714285708</v>
      </c>
      <c r="U132" s="101"/>
      <c r="V132" s="21" t="s">
        <v>359</v>
      </c>
      <c r="W132" s="15">
        <v>85.714285714285708</v>
      </c>
      <c r="Y132" s="11" t="s">
        <v>77</v>
      </c>
      <c r="Z132" s="15">
        <v>84.1</v>
      </c>
      <c r="AC132" s="109" t="s">
        <v>58</v>
      </c>
      <c r="AD132" s="123">
        <v>86</v>
      </c>
      <c r="AF132" s="149" t="s">
        <v>581</v>
      </c>
      <c r="AG132" s="137">
        <v>87.1</v>
      </c>
      <c r="AI132" s="109" t="s">
        <v>293</v>
      </c>
      <c r="AJ132" s="137">
        <v>87.5</v>
      </c>
      <c r="AL132" s="109" t="s">
        <v>283</v>
      </c>
      <c r="AM132" s="146">
        <v>88.9</v>
      </c>
      <c r="AO132" s="109" t="s">
        <v>174</v>
      </c>
      <c r="AP132" s="146">
        <v>84.6</v>
      </c>
      <c r="AS132" s="149" t="s">
        <v>150</v>
      </c>
      <c r="AT132" s="137">
        <v>85.4</v>
      </c>
      <c r="AX132" s="149" t="s">
        <v>190</v>
      </c>
      <c r="AY132" s="191">
        <v>87.9</v>
      </c>
      <c r="BA132" s="149" t="s">
        <v>362</v>
      </c>
      <c r="BB132" s="209">
        <v>90</v>
      </c>
      <c r="BD132" s="149" t="s">
        <v>248</v>
      </c>
      <c r="BE132" s="191">
        <v>86.7</v>
      </c>
      <c r="BG132" s="149" t="s">
        <v>18</v>
      </c>
      <c r="BH132" s="209">
        <v>87.7</v>
      </c>
      <c r="BJ132" s="149" t="s">
        <v>156</v>
      </c>
      <c r="BK132" s="233">
        <v>89.5</v>
      </c>
      <c r="BM132" s="149" t="s">
        <v>348</v>
      </c>
      <c r="BN132" s="233">
        <v>91.8</v>
      </c>
      <c r="BP132" s="149" t="s">
        <v>223</v>
      </c>
      <c r="BQ132" s="233">
        <v>90.1</v>
      </c>
      <c r="BS132" s="149" t="s">
        <v>35</v>
      </c>
      <c r="BT132" s="233">
        <v>95.2</v>
      </c>
      <c r="BV132" s="29" t="s">
        <v>172</v>
      </c>
      <c r="BW132" s="263">
        <v>1.2658227848101267</v>
      </c>
      <c r="BY132" s="29" t="s">
        <v>50</v>
      </c>
      <c r="BZ132" s="263">
        <v>0</v>
      </c>
      <c r="CB132" s="149" t="s">
        <v>249</v>
      </c>
      <c r="CC132" s="209">
        <v>88.9</v>
      </c>
      <c r="CE132" s="29" t="s">
        <v>235</v>
      </c>
      <c r="CF132" s="281">
        <v>0.69177555726364337</v>
      </c>
      <c r="CI132" s="109" t="s">
        <v>160</v>
      </c>
      <c r="CJ132" s="295">
        <v>91.3</v>
      </c>
      <c r="CL132" s="109" t="s">
        <v>244</v>
      </c>
      <c r="CM132" s="303">
        <v>96.3</v>
      </c>
      <c r="CO132" s="109" t="s">
        <v>143</v>
      </c>
      <c r="CP132" s="191">
        <v>90.5</v>
      </c>
      <c r="CS132" s="149" t="s">
        <v>156</v>
      </c>
      <c r="CT132" s="331">
        <v>92.3</v>
      </c>
      <c r="CW132" s="109" t="s">
        <v>351</v>
      </c>
      <c r="CX132" s="331">
        <v>98.2</v>
      </c>
      <c r="DB132" s="253" t="s">
        <v>11</v>
      </c>
      <c r="DC132" s="263">
        <v>1.1904761904761905</v>
      </c>
      <c r="DI132" s="253" t="s">
        <v>215</v>
      </c>
      <c r="DJ132" s="263">
        <v>0</v>
      </c>
      <c r="DP132" s="149" t="s">
        <v>239</v>
      </c>
      <c r="DQ132" s="331">
        <v>91.1</v>
      </c>
      <c r="DV132" s="253" t="s">
        <v>96</v>
      </c>
      <c r="DW132" s="281">
        <v>0.69593147751605988</v>
      </c>
      <c r="EA132" s="346" t="s">
        <v>102</v>
      </c>
      <c r="EB132" s="353">
        <v>92.3</v>
      </c>
      <c r="EE132" s="355" t="s">
        <v>345</v>
      </c>
      <c r="EF132" s="358">
        <v>98.7</v>
      </c>
      <c r="EI132" s="346" t="s">
        <v>300</v>
      </c>
      <c r="EJ132" s="362">
        <v>1.1111111111111112</v>
      </c>
      <c r="EM132" s="250" t="s">
        <v>347</v>
      </c>
      <c r="EN132" s="362">
        <v>0</v>
      </c>
      <c r="EQ132" s="346" t="s">
        <v>115</v>
      </c>
      <c r="ER132" s="303">
        <v>91.4</v>
      </c>
      <c r="EU132" s="346" t="s">
        <v>57</v>
      </c>
      <c r="EV132" s="378">
        <v>0.70460704607046065</v>
      </c>
      <c r="FA132" s="346" t="s">
        <v>132</v>
      </c>
      <c r="FB132" s="383">
        <v>93.023255813953483</v>
      </c>
      <c r="FD132" s="355" t="s">
        <v>362</v>
      </c>
      <c r="FE132" s="383">
        <v>97.2</v>
      </c>
      <c r="FG132" s="346" t="s">
        <v>38</v>
      </c>
      <c r="FH132" s="381">
        <v>91.7</v>
      </c>
      <c r="FK132" s="346" t="s">
        <v>15</v>
      </c>
      <c r="FL132" s="410">
        <v>93.2</v>
      </c>
      <c r="FN132" s="355" t="s">
        <v>355</v>
      </c>
      <c r="FO132" s="410">
        <v>96.9</v>
      </c>
      <c r="FQ132" s="355" t="s">
        <v>220</v>
      </c>
      <c r="FR132" s="421">
        <v>0.9</v>
      </c>
      <c r="FT132" s="361" t="s">
        <v>215</v>
      </c>
      <c r="FU132" s="367">
        <v>0</v>
      </c>
      <c r="FW132" s="346" t="s">
        <v>128</v>
      </c>
      <c r="FX132" s="410">
        <v>91.9</v>
      </c>
      <c r="FZ132" s="346" t="s">
        <v>124</v>
      </c>
      <c r="GA132" s="437">
        <v>0.7</v>
      </c>
      <c r="GD132" s="462" t="s">
        <v>122</v>
      </c>
      <c r="GE132" s="448">
        <v>93.1</v>
      </c>
      <c r="GG132" s="462" t="s">
        <v>108</v>
      </c>
      <c r="GH132" s="480" t="s">
        <v>371</v>
      </c>
      <c r="GJ132" s="346" t="s">
        <v>301</v>
      </c>
      <c r="GK132" s="421">
        <v>1</v>
      </c>
      <c r="GM132" s="346" t="s">
        <v>197</v>
      </c>
      <c r="GN132" s="484">
        <v>0</v>
      </c>
      <c r="GP132" s="462" t="s">
        <v>144</v>
      </c>
      <c r="GQ132" s="503">
        <v>92.2</v>
      </c>
      <c r="GS132" s="346" t="s">
        <v>77</v>
      </c>
      <c r="GT132" s="508">
        <v>3.1170805879371515</v>
      </c>
      <c r="GV132" s="462" t="s">
        <v>14</v>
      </c>
      <c r="GW132" s="479">
        <v>93.2</v>
      </c>
      <c r="GY132" s="462" t="s">
        <v>14</v>
      </c>
      <c r="GZ132" s="529" t="s">
        <v>371</v>
      </c>
      <c r="HB132" s="535" t="s">
        <v>57</v>
      </c>
      <c r="HC132" s="383">
        <v>92.3</v>
      </c>
      <c r="HG132" s="462" t="s">
        <v>90</v>
      </c>
      <c r="HH132" s="383">
        <v>93.3</v>
      </c>
      <c r="HJ132" s="462" t="s">
        <v>146</v>
      </c>
      <c r="HK132" s="383" t="s">
        <v>371</v>
      </c>
      <c r="HM132" s="346" t="s">
        <v>254</v>
      </c>
      <c r="HN132" s="421">
        <v>0.9</v>
      </c>
      <c r="HP132" s="346" t="s">
        <v>114</v>
      </c>
      <c r="HQ132" s="421">
        <v>0</v>
      </c>
      <c r="HS132" s="535" t="s">
        <v>177</v>
      </c>
      <c r="HT132" s="383">
        <v>92.3</v>
      </c>
      <c r="HV132" s="346" t="s">
        <v>377</v>
      </c>
      <c r="HW132" s="508">
        <v>0.8</v>
      </c>
      <c r="HY132" s="346" t="s">
        <v>78</v>
      </c>
      <c r="HZ132" s="421">
        <v>0.8</v>
      </c>
      <c r="IB132" s="566" t="s">
        <v>358</v>
      </c>
      <c r="IC132" s="421">
        <v>0</v>
      </c>
      <c r="IE132" s="346" t="s">
        <v>269</v>
      </c>
      <c r="IF132" s="508">
        <v>0.7</v>
      </c>
      <c r="IH132" s="576" t="s">
        <v>277</v>
      </c>
      <c r="II132" s="610">
        <v>93.1</v>
      </c>
      <c r="IK132" s="576" t="s">
        <v>310</v>
      </c>
      <c r="IL132" s="596" t="s">
        <v>371</v>
      </c>
      <c r="IN132" s="621" t="s">
        <v>319</v>
      </c>
      <c r="IO132" s="635">
        <v>0</v>
      </c>
      <c r="IQ132" s="621" t="s">
        <v>194</v>
      </c>
      <c r="IR132" s="635">
        <v>0</v>
      </c>
      <c r="IT132" s="621" t="s">
        <v>265</v>
      </c>
      <c r="IU132" s="652">
        <v>91.5</v>
      </c>
      <c r="IW132" s="621" t="s">
        <v>220</v>
      </c>
      <c r="IX132" s="635">
        <v>0.6</v>
      </c>
      <c r="IZ132" s="576" t="s">
        <v>21</v>
      </c>
      <c r="JA132" s="610">
        <v>92.2</v>
      </c>
      <c r="JC132" s="664" t="s">
        <v>432</v>
      </c>
      <c r="JD132" s="596" t="s">
        <v>371</v>
      </c>
      <c r="JF132" s="621" t="s">
        <v>259</v>
      </c>
      <c r="JG132" s="596">
        <v>0</v>
      </c>
      <c r="JI132" s="621" t="s">
        <v>103</v>
      </c>
      <c r="JJ132" s="596">
        <v>0</v>
      </c>
      <c r="JL132" s="621" t="s">
        <v>147</v>
      </c>
      <c r="JM132" s="596">
        <v>90.7</v>
      </c>
      <c r="JO132" s="621" t="s">
        <v>432</v>
      </c>
      <c r="JP132" s="596">
        <v>0.6</v>
      </c>
      <c r="JR132" s="576" t="s">
        <v>274</v>
      </c>
      <c r="JS132" s="610">
        <v>92.9</v>
      </c>
      <c r="JU132" s="664" t="s">
        <v>14</v>
      </c>
      <c r="JV132" s="610" t="s">
        <v>371</v>
      </c>
      <c r="JX132" s="621" t="s">
        <v>24</v>
      </c>
      <c r="JY132" s="596">
        <v>0</v>
      </c>
      <c r="KA132" s="621" t="s">
        <v>108</v>
      </c>
      <c r="KB132" s="596" t="s">
        <v>371</v>
      </c>
      <c r="KD132" s="621" t="s">
        <v>32</v>
      </c>
      <c r="KE132" s="596">
        <v>90.5</v>
      </c>
      <c r="KG132" s="621" t="s">
        <v>24</v>
      </c>
      <c r="KH132" s="596">
        <v>0.4</v>
      </c>
      <c r="KJ132" s="576" t="s">
        <v>14</v>
      </c>
      <c r="KK132" s="610">
        <v>92.9</v>
      </c>
      <c r="KM132" s="664" t="s">
        <v>64</v>
      </c>
      <c r="KN132" s="610" t="s">
        <v>371</v>
      </c>
      <c r="KP132" s="621" t="s">
        <v>134</v>
      </c>
      <c r="KQ132" s="596">
        <v>0</v>
      </c>
      <c r="KS132" s="621" t="s">
        <v>146</v>
      </c>
      <c r="KT132" s="596" t="s">
        <v>371</v>
      </c>
      <c r="KV132" s="621" t="s">
        <v>254</v>
      </c>
      <c r="KW132" s="596">
        <v>90.7</v>
      </c>
      <c r="KY132" s="621" t="s">
        <v>208</v>
      </c>
      <c r="KZ132" s="596">
        <v>0.6</v>
      </c>
      <c r="LB132" s="576" t="s">
        <v>238</v>
      </c>
      <c r="LC132" s="610">
        <v>94</v>
      </c>
      <c r="LE132" s="664" t="s">
        <v>5</v>
      </c>
      <c r="LF132" s="610" t="s">
        <v>371</v>
      </c>
      <c r="LH132" s="621" t="s">
        <v>742</v>
      </c>
      <c r="LI132" s="596">
        <v>91.9</v>
      </c>
    </row>
    <row r="133" spans="1:321" ht="43.2" x14ac:dyDescent="0.3">
      <c r="A133" s="8" t="s">
        <v>124</v>
      </c>
      <c r="B133" s="15">
        <v>84.615384615384613</v>
      </c>
      <c r="D133" s="21" t="s">
        <v>359</v>
      </c>
      <c r="E133" s="15">
        <v>82.716049382716051</v>
      </c>
      <c r="G133" s="29" t="s">
        <v>289</v>
      </c>
      <c r="H133" s="32">
        <v>1.2820512820512819</v>
      </c>
      <c r="J133" s="37" t="s">
        <v>168</v>
      </c>
      <c r="K133" s="42">
        <v>0</v>
      </c>
      <c r="M133" s="11" t="s">
        <v>52</v>
      </c>
      <c r="N133" s="15">
        <v>83.704572098475978</v>
      </c>
      <c r="P133" s="29" t="s">
        <v>212</v>
      </c>
      <c r="Q133" s="79">
        <v>0.80896079651524588</v>
      </c>
      <c r="S133" s="8" t="s">
        <v>122</v>
      </c>
      <c r="T133" s="15">
        <v>85.714285714285708</v>
      </c>
      <c r="U133" s="101"/>
      <c r="V133" s="21" t="s">
        <v>160</v>
      </c>
      <c r="W133" s="15">
        <v>85.714285714285708</v>
      </c>
      <c r="Y133" s="11" t="s">
        <v>214</v>
      </c>
      <c r="Z133" s="15">
        <v>84</v>
      </c>
      <c r="AC133" s="109" t="s">
        <v>104</v>
      </c>
      <c r="AD133" s="123">
        <v>85.9</v>
      </c>
      <c r="AF133" s="149" t="s">
        <v>100</v>
      </c>
      <c r="AG133" s="137">
        <v>87</v>
      </c>
      <c r="AI133" s="109" t="s">
        <v>355</v>
      </c>
      <c r="AJ133" s="137">
        <v>87.3</v>
      </c>
      <c r="AL133" s="109" t="s">
        <v>356</v>
      </c>
      <c r="AM133" s="146">
        <v>88.4</v>
      </c>
      <c r="AO133" s="109" t="s">
        <v>221</v>
      </c>
      <c r="AP133" s="146">
        <v>84.6</v>
      </c>
      <c r="AS133" s="149" t="s">
        <v>163</v>
      </c>
      <c r="AT133" s="137">
        <v>85.3</v>
      </c>
      <c r="AX133" s="149" t="s">
        <v>96</v>
      </c>
      <c r="AY133" s="191">
        <v>87.9</v>
      </c>
      <c r="BA133" s="149" t="s">
        <v>367</v>
      </c>
      <c r="BB133" s="209">
        <v>89.7</v>
      </c>
      <c r="BD133" s="149" t="s">
        <v>338</v>
      </c>
      <c r="BE133" s="191">
        <v>86.6</v>
      </c>
      <c r="BG133" s="149" t="s">
        <v>87</v>
      </c>
      <c r="BH133" s="209">
        <v>87.7</v>
      </c>
      <c r="BJ133" s="149" t="s">
        <v>107</v>
      </c>
      <c r="BK133" s="233">
        <v>89.5</v>
      </c>
      <c r="BM133" s="149" t="s">
        <v>114</v>
      </c>
      <c r="BN133" s="233">
        <v>91.7</v>
      </c>
      <c r="BP133" s="149" t="s">
        <v>38</v>
      </c>
      <c r="BQ133" s="233">
        <v>90</v>
      </c>
      <c r="BS133" s="149" t="s">
        <v>350</v>
      </c>
      <c r="BT133" s="233">
        <v>95.1</v>
      </c>
      <c r="BV133" s="29" t="s">
        <v>77</v>
      </c>
      <c r="BW133" s="263">
        <v>1.2658227848101267</v>
      </c>
      <c r="BY133" s="29" t="s">
        <v>215</v>
      </c>
      <c r="BZ133" s="263">
        <v>0</v>
      </c>
      <c r="CB133" s="149" t="s">
        <v>104</v>
      </c>
      <c r="CC133" s="209">
        <v>88.8</v>
      </c>
      <c r="CE133" s="29" t="s">
        <v>320</v>
      </c>
      <c r="CF133" s="281">
        <v>0.69767441860465118</v>
      </c>
      <c r="CI133" s="109" t="s">
        <v>279</v>
      </c>
      <c r="CJ133" s="295">
        <v>91.3</v>
      </c>
      <c r="CL133" s="109" t="s">
        <v>349</v>
      </c>
      <c r="CM133" s="303">
        <v>96.3</v>
      </c>
      <c r="CO133" s="109" t="s">
        <v>310</v>
      </c>
      <c r="CP133" s="191">
        <v>90.5</v>
      </c>
      <c r="CS133" s="149" t="s">
        <v>31</v>
      </c>
      <c r="CT133" s="331">
        <v>92.2</v>
      </c>
      <c r="CW133" s="109" t="s">
        <v>350</v>
      </c>
      <c r="CX133" s="331">
        <v>97.5</v>
      </c>
      <c r="DB133" s="253" t="s">
        <v>274</v>
      </c>
      <c r="DC133" s="263">
        <v>1.2048192771084338</v>
      </c>
      <c r="DI133" s="253" t="s">
        <v>256</v>
      </c>
      <c r="DJ133" s="263">
        <v>0</v>
      </c>
      <c r="DP133" s="149" t="s">
        <v>281</v>
      </c>
      <c r="DQ133" s="331">
        <v>91</v>
      </c>
      <c r="DV133" s="253" t="s">
        <v>154</v>
      </c>
      <c r="DW133" s="281">
        <v>0.70778564206268957</v>
      </c>
      <c r="EA133" s="346" t="s">
        <v>95</v>
      </c>
      <c r="EB133" s="353">
        <v>92.2</v>
      </c>
      <c r="EE133" s="355" t="s">
        <v>357</v>
      </c>
      <c r="EF133" s="358">
        <v>98.6</v>
      </c>
      <c r="EI133" s="346" t="s">
        <v>185</v>
      </c>
      <c r="EJ133" s="362">
        <v>1.098901098901099</v>
      </c>
      <c r="EM133" s="250" t="s">
        <v>35</v>
      </c>
      <c r="EN133" s="362">
        <v>0</v>
      </c>
      <c r="EQ133" s="346" t="s">
        <v>279</v>
      </c>
      <c r="ER133" s="303">
        <v>91.4</v>
      </c>
      <c r="EU133" s="346" t="s">
        <v>154</v>
      </c>
      <c r="EV133" s="378">
        <v>0.71283095723014256</v>
      </c>
      <c r="FA133" s="346" t="s">
        <v>45</v>
      </c>
      <c r="FB133" s="383">
        <v>93</v>
      </c>
      <c r="FD133" s="355" t="s">
        <v>346</v>
      </c>
      <c r="FE133" s="383">
        <v>97.2</v>
      </c>
      <c r="FG133" s="346" t="s">
        <v>115</v>
      </c>
      <c r="FH133" s="381">
        <v>91.7</v>
      </c>
      <c r="FK133" s="346" t="s">
        <v>203</v>
      </c>
      <c r="FL133" s="410">
        <v>93.1</v>
      </c>
      <c r="FN133" s="355" t="s">
        <v>362</v>
      </c>
      <c r="FO133" s="410">
        <v>96.6</v>
      </c>
      <c r="FQ133" s="355" t="s">
        <v>140</v>
      </c>
      <c r="FR133" s="421">
        <v>0.9</v>
      </c>
      <c r="FT133" s="361" t="s">
        <v>284</v>
      </c>
      <c r="FU133" s="367">
        <v>0</v>
      </c>
      <c r="FW133" s="346" t="s">
        <v>188</v>
      </c>
      <c r="FX133" s="410">
        <v>91.9</v>
      </c>
      <c r="FZ133" s="346" t="s">
        <v>152</v>
      </c>
      <c r="GA133" s="437">
        <v>0.7</v>
      </c>
      <c r="GD133" s="462" t="s">
        <v>81</v>
      </c>
      <c r="GE133" s="448">
        <v>93</v>
      </c>
      <c r="GG133" s="462" t="s">
        <v>64</v>
      </c>
      <c r="GH133" s="480" t="s">
        <v>371</v>
      </c>
      <c r="GJ133" s="346" t="s">
        <v>38</v>
      </c>
      <c r="GK133" s="421">
        <v>1</v>
      </c>
      <c r="GM133" s="346" t="s">
        <v>307</v>
      </c>
      <c r="GN133" s="484">
        <v>0</v>
      </c>
      <c r="GP133" s="462" t="s">
        <v>237</v>
      </c>
      <c r="GQ133" s="503">
        <v>92.1</v>
      </c>
      <c r="GS133" s="346" t="s">
        <v>212</v>
      </c>
      <c r="GT133" s="508">
        <v>1.0198878123406425</v>
      </c>
      <c r="GV133" s="462" t="s">
        <v>292</v>
      </c>
      <c r="GW133" s="479">
        <v>93.2</v>
      </c>
      <c r="GY133" s="462" t="s">
        <v>146</v>
      </c>
      <c r="GZ133" s="529" t="s">
        <v>371</v>
      </c>
      <c r="HB133" s="535" t="s">
        <v>241</v>
      </c>
      <c r="HC133" s="383">
        <v>92.2</v>
      </c>
      <c r="HG133" s="462" t="s">
        <v>188</v>
      </c>
      <c r="HH133" s="383">
        <v>93.2</v>
      </c>
      <c r="HJ133" s="462" t="s">
        <v>62</v>
      </c>
      <c r="HK133" s="383" t="s">
        <v>371</v>
      </c>
      <c r="HM133" s="346" t="s">
        <v>68</v>
      </c>
      <c r="HN133" s="421">
        <v>0.9</v>
      </c>
      <c r="HP133" s="346" t="s">
        <v>41</v>
      </c>
      <c r="HQ133" s="421">
        <v>0</v>
      </c>
      <c r="HS133" s="535" t="s">
        <v>217</v>
      </c>
      <c r="HT133" s="383">
        <v>92.2</v>
      </c>
      <c r="HV133" s="346" t="s">
        <v>114</v>
      </c>
      <c r="HW133" s="508">
        <v>0.7</v>
      </c>
      <c r="HY133" s="346" t="s">
        <v>244</v>
      </c>
      <c r="HZ133" s="421">
        <v>0.8</v>
      </c>
      <c r="IB133" s="346" t="s">
        <v>375</v>
      </c>
      <c r="IC133" s="421">
        <v>0</v>
      </c>
      <c r="IE133" s="346" t="s">
        <v>217</v>
      </c>
      <c r="IF133" s="508">
        <v>0.7</v>
      </c>
      <c r="IH133" s="576" t="s">
        <v>227</v>
      </c>
      <c r="II133" s="610">
        <v>93.1</v>
      </c>
      <c r="IK133" s="576" t="s">
        <v>187</v>
      </c>
      <c r="IL133" s="596" t="s">
        <v>371</v>
      </c>
      <c r="IN133" s="621" t="s">
        <v>259</v>
      </c>
      <c r="IO133" s="635">
        <v>0</v>
      </c>
      <c r="IQ133" s="621" t="s">
        <v>345</v>
      </c>
      <c r="IR133" s="635">
        <v>0</v>
      </c>
      <c r="IT133" s="621" t="s">
        <v>217</v>
      </c>
      <c r="IU133" s="652">
        <v>91.4</v>
      </c>
      <c r="IW133" s="621" t="s">
        <v>323</v>
      </c>
      <c r="IX133" s="635">
        <v>0.6</v>
      </c>
      <c r="IZ133" s="576" t="s">
        <v>207</v>
      </c>
      <c r="JA133" s="610">
        <v>92.2</v>
      </c>
      <c r="JC133" s="664" t="s">
        <v>14</v>
      </c>
      <c r="JD133" s="596" t="s">
        <v>371</v>
      </c>
      <c r="JF133" s="621" t="s">
        <v>177</v>
      </c>
      <c r="JG133" s="596">
        <v>0</v>
      </c>
      <c r="JI133" s="621" t="s">
        <v>365</v>
      </c>
      <c r="JJ133" s="596">
        <v>0</v>
      </c>
      <c r="JL133" s="621" t="s">
        <v>92</v>
      </c>
      <c r="JM133" s="596">
        <v>90.7</v>
      </c>
      <c r="JO133" s="621" t="s">
        <v>194</v>
      </c>
      <c r="JP133" s="596">
        <v>0.6</v>
      </c>
      <c r="JR133" s="576" t="s">
        <v>45</v>
      </c>
      <c r="JS133" s="610">
        <v>92.9</v>
      </c>
      <c r="JU133" s="664" t="s">
        <v>146</v>
      </c>
      <c r="JV133" s="610" t="s">
        <v>371</v>
      </c>
      <c r="JX133" s="621" t="s">
        <v>220</v>
      </c>
      <c r="JY133" s="596">
        <v>0</v>
      </c>
      <c r="KA133" s="621" t="s">
        <v>64</v>
      </c>
      <c r="KB133" s="596" t="s">
        <v>371</v>
      </c>
      <c r="KD133" s="621" t="s">
        <v>286</v>
      </c>
      <c r="KE133" s="596">
        <v>90.5</v>
      </c>
      <c r="KG133" s="621" t="s">
        <v>314</v>
      </c>
      <c r="KH133" s="596">
        <v>0.4</v>
      </c>
      <c r="KJ133" s="576" t="s">
        <v>18</v>
      </c>
      <c r="KK133" s="610">
        <v>92.9</v>
      </c>
      <c r="KM133" s="664" t="s">
        <v>14</v>
      </c>
      <c r="KN133" s="610" t="s">
        <v>371</v>
      </c>
      <c r="KP133" s="621" t="s">
        <v>126</v>
      </c>
      <c r="KQ133" s="596">
        <v>0</v>
      </c>
      <c r="KS133" s="621" t="s">
        <v>62</v>
      </c>
      <c r="KT133" s="596" t="s">
        <v>371</v>
      </c>
      <c r="KV133" s="621" t="s">
        <v>250</v>
      </c>
      <c r="KW133" s="596">
        <v>90.6</v>
      </c>
      <c r="KY133" s="621" t="s">
        <v>204</v>
      </c>
      <c r="KZ133" s="596">
        <v>0.6</v>
      </c>
      <c r="LB133" s="576" t="s">
        <v>53</v>
      </c>
      <c r="LC133" s="610">
        <v>94</v>
      </c>
      <c r="LE133" s="664" t="s">
        <v>108</v>
      </c>
      <c r="LF133" s="610" t="s">
        <v>371</v>
      </c>
      <c r="LH133" s="621" t="s">
        <v>36</v>
      </c>
      <c r="LI133" s="596">
        <v>91.9</v>
      </c>
    </row>
    <row r="134" spans="1:321" ht="43.2" x14ac:dyDescent="0.3">
      <c r="A134" s="8" t="s">
        <v>125</v>
      </c>
      <c r="B134" s="15">
        <v>84.375</v>
      </c>
      <c r="D134" s="21" t="s">
        <v>284</v>
      </c>
      <c r="E134" s="15">
        <v>81.25</v>
      </c>
      <c r="G134" s="29" t="s">
        <v>237</v>
      </c>
      <c r="H134" s="32">
        <v>1.2820512820512819</v>
      </c>
      <c r="J134" s="37" t="s">
        <v>19</v>
      </c>
      <c r="K134" s="42">
        <v>0</v>
      </c>
      <c r="M134" s="11" t="s">
        <v>81</v>
      </c>
      <c r="N134" s="15">
        <v>83.663050414805369</v>
      </c>
      <c r="P134" s="29" t="s">
        <v>35</v>
      </c>
      <c r="Q134" s="79">
        <v>0.80934501460158526</v>
      </c>
      <c r="S134" s="8" t="s">
        <v>142</v>
      </c>
      <c r="T134" s="15">
        <v>85.714285714285708</v>
      </c>
      <c r="U134" s="101"/>
      <c r="V134" s="21" t="s">
        <v>93</v>
      </c>
      <c r="W134" s="15">
        <v>84.210526315789465</v>
      </c>
      <c r="Y134" s="11" t="s">
        <v>245</v>
      </c>
      <c r="Z134" s="15">
        <v>83.9</v>
      </c>
      <c r="AC134" s="109" t="s">
        <v>105</v>
      </c>
      <c r="AD134" s="123">
        <v>85.7</v>
      </c>
      <c r="AF134" s="149" t="s">
        <v>160</v>
      </c>
      <c r="AG134" s="137">
        <v>86.9</v>
      </c>
      <c r="AI134" s="109" t="s">
        <v>276</v>
      </c>
      <c r="AJ134" s="137">
        <v>86.2</v>
      </c>
      <c r="AL134" s="109" t="s">
        <v>365</v>
      </c>
      <c r="AM134" s="146">
        <v>87.2</v>
      </c>
      <c r="AO134" s="109" t="s">
        <v>312</v>
      </c>
      <c r="AP134" s="146">
        <v>84.5</v>
      </c>
      <c r="AS134" s="149" t="s">
        <v>108</v>
      </c>
      <c r="AT134" s="137">
        <v>85.2</v>
      </c>
      <c r="AX134" s="149" t="s">
        <v>227</v>
      </c>
      <c r="AY134" s="191">
        <v>87.9</v>
      </c>
      <c r="BA134" s="149" t="s">
        <v>365</v>
      </c>
      <c r="BB134" s="209">
        <v>87.9</v>
      </c>
      <c r="BD134" s="149" t="s">
        <v>198</v>
      </c>
      <c r="BE134" s="191">
        <v>86.6</v>
      </c>
      <c r="BG134" s="149" t="s">
        <v>262</v>
      </c>
      <c r="BH134" s="209">
        <v>87.7</v>
      </c>
      <c r="BJ134" s="149" t="s">
        <v>140</v>
      </c>
      <c r="BK134" s="233">
        <v>89.5</v>
      </c>
      <c r="BM134" s="149" t="s">
        <v>104</v>
      </c>
      <c r="BN134" s="233">
        <v>90.9</v>
      </c>
      <c r="BP134" s="149" t="s">
        <v>380</v>
      </c>
      <c r="BQ134" s="233">
        <v>90</v>
      </c>
      <c r="BS134" s="149" t="s">
        <v>347</v>
      </c>
      <c r="BT134" s="233">
        <v>95</v>
      </c>
      <c r="BV134" s="29" t="s">
        <v>157</v>
      </c>
      <c r="BW134" s="263">
        <v>1.2658227848101267</v>
      </c>
      <c r="BY134" s="29" t="s">
        <v>256</v>
      </c>
      <c r="BZ134" s="263">
        <v>0</v>
      </c>
      <c r="CB134" s="149" t="s">
        <v>213</v>
      </c>
      <c r="CC134" s="209">
        <v>88.8</v>
      </c>
      <c r="CE134" s="29" t="s">
        <v>99</v>
      </c>
      <c r="CF134" s="281">
        <v>0.70140280561122248</v>
      </c>
      <c r="CI134" s="109" t="s">
        <v>178</v>
      </c>
      <c r="CJ134" s="295">
        <v>91.2</v>
      </c>
      <c r="CL134" s="109" t="s">
        <v>344</v>
      </c>
      <c r="CM134" s="303">
        <v>96.3</v>
      </c>
      <c r="CO134" s="109" t="s">
        <v>228</v>
      </c>
      <c r="CP134" s="191">
        <v>90.5</v>
      </c>
      <c r="CS134" s="149" t="s">
        <v>102</v>
      </c>
      <c r="CT134" s="331">
        <v>92.1</v>
      </c>
      <c r="CW134" s="109" t="s">
        <v>346</v>
      </c>
      <c r="CX134" s="331">
        <v>97.4</v>
      </c>
      <c r="DB134" s="253" t="s">
        <v>185</v>
      </c>
      <c r="DC134" s="263">
        <v>1.2048192771084338</v>
      </c>
      <c r="DI134" s="253" t="s">
        <v>182</v>
      </c>
      <c r="DJ134" s="263">
        <v>0</v>
      </c>
      <c r="DP134" s="149" t="s">
        <v>103</v>
      </c>
      <c r="DQ134" s="331">
        <v>91</v>
      </c>
      <c r="DV134" s="253" t="s">
        <v>302</v>
      </c>
      <c r="DW134" s="281">
        <v>0.7137758743754461</v>
      </c>
      <c r="EA134" s="346" t="s">
        <v>33</v>
      </c>
      <c r="EB134" s="353">
        <v>92.1</v>
      </c>
      <c r="EE134" s="355" t="s">
        <v>342</v>
      </c>
      <c r="EF134" s="358">
        <v>98.4</v>
      </c>
      <c r="EI134" s="346" t="s">
        <v>11</v>
      </c>
      <c r="EJ134" s="362">
        <v>1.098901098901099</v>
      </c>
      <c r="EM134" s="250" t="s">
        <v>244</v>
      </c>
      <c r="EN134" s="362">
        <v>0</v>
      </c>
      <c r="EQ134" s="346" t="s">
        <v>237</v>
      </c>
      <c r="ER134" s="303">
        <v>91.4</v>
      </c>
      <c r="EU134" s="346" t="s">
        <v>221</v>
      </c>
      <c r="EV134" s="378">
        <v>0.71326676176890158</v>
      </c>
      <c r="FA134" s="346" t="s">
        <v>59</v>
      </c>
      <c r="FB134" s="383">
        <v>92.857142857142861</v>
      </c>
      <c r="FD134" s="355" t="s">
        <v>244</v>
      </c>
      <c r="FE134" s="383">
        <v>96.6</v>
      </c>
      <c r="FG134" s="346" t="s">
        <v>274</v>
      </c>
      <c r="FH134" s="381">
        <v>91.7</v>
      </c>
      <c r="FK134" s="346" t="s">
        <v>237</v>
      </c>
      <c r="FL134" s="410">
        <v>93</v>
      </c>
      <c r="FN134" s="355" t="s">
        <v>244</v>
      </c>
      <c r="FO134" s="410">
        <v>96.6</v>
      </c>
      <c r="FQ134" s="355" t="s">
        <v>45</v>
      </c>
      <c r="FR134" s="421">
        <v>0.9</v>
      </c>
      <c r="FT134" s="361" t="s">
        <v>116</v>
      </c>
      <c r="FU134" s="367">
        <v>0</v>
      </c>
      <c r="FW134" s="346" t="s">
        <v>305</v>
      </c>
      <c r="FX134" s="410">
        <v>91.8</v>
      </c>
      <c r="FZ134" s="346" t="s">
        <v>198</v>
      </c>
      <c r="GA134" s="437">
        <v>0.7</v>
      </c>
      <c r="GD134" s="462" t="s">
        <v>281</v>
      </c>
      <c r="GE134" s="448">
        <v>93</v>
      </c>
      <c r="GG134" s="462" t="s">
        <v>14</v>
      </c>
      <c r="GH134" s="480" t="s">
        <v>371</v>
      </c>
      <c r="GJ134" s="346" t="s">
        <v>188</v>
      </c>
      <c r="GK134" s="421">
        <v>1</v>
      </c>
      <c r="GM134" s="346" t="s">
        <v>116</v>
      </c>
      <c r="GN134" s="484">
        <v>0</v>
      </c>
      <c r="GP134" s="462" t="s">
        <v>286</v>
      </c>
      <c r="GQ134" s="503">
        <v>92.1</v>
      </c>
      <c r="GS134" s="346" t="s">
        <v>17</v>
      </c>
      <c r="GT134" s="508">
        <v>0.53475935828876997</v>
      </c>
      <c r="GV134" s="462" t="s">
        <v>228</v>
      </c>
      <c r="GW134" s="479">
        <v>93.2</v>
      </c>
      <c r="GY134" s="462" t="s">
        <v>62</v>
      </c>
      <c r="GZ134" s="529" t="s">
        <v>371</v>
      </c>
      <c r="HB134" s="535" t="s">
        <v>208</v>
      </c>
      <c r="HC134" s="383">
        <v>92.2</v>
      </c>
      <c r="HG134" s="462" t="s">
        <v>84</v>
      </c>
      <c r="HH134" s="383">
        <v>93.2</v>
      </c>
      <c r="HJ134" s="462" t="s">
        <v>40</v>
      </c>
      <c r="HK134" s="383" t="s">
        <v>371</v>
      </c>
      <c r="HM134" s="346" t="s">
        <v>158</v>
      </c>
      <c r="HN134" s="421">
        <v>0.9</v>
      </c>
      <c r="HP134" s="346" t="s">
        <v>11</v>
      </c>
      <c r="HQ134" s="421">
        <v>0</v>
      </c>
      <c r="HS134" s="535" t="s">
        <v>196</v>
      </c>
      <c r="HT134" s="383">
        <v>92.2</v>
      </c>
      <c r="HV134" s="346" t="s">
        <v>210</v>
      </c>
      <c r="HW134" s="508">
        <v>0.7</v>
      </c>
      <c r="HY134" s="346" t="s">
        <v>115</v>
      </c>
      <c r="HZ134" s="421">
        <v>0.8</v>
      </c>
      <c r="IB134" s="566" t="s">
        <v>114</v>
      </c>
      <c r="IC134" s="421">
        <v>0</v>
      </c>
      <c r="IE134" s="346" t="s">
        <v>83</v>
      </c>
      <c r="IF134" s="508">
        <v>0.7</v>
      </c>
      <c r="IH134" s="576" t="s">
        <v>32</v>
      </c>
      <c r="II134" s="610">
        <v>93.1</v>
      </c>
      <c r="IK134" s="576" t="s">
        <v>118</v>
      </c>
      <c r="IL134" s="596" t="s">
        <v>371</v>
      </c>
      <c r="IN134" s="621" t="s">
        <v>214</v>
      </c>
      <c r="IO134" s="635">
        <v>0</v>
      </c>
      <c r="IQ134" s="621" t="s">
        <v>356</v>
      </c>
      <c r="IR134" s="635">
        <v>0</v>
      </c>
      <c r="IT134" s="621" t="s">
        <v>255</v>
      </c>
      <c r="IU134" s="652">
        <v>91.2</v>
      </c>
      <c r="IW134" s="621" t="s">
        <v>87</v>
      </c>
      <c r="IX134" s="635">
        <v>0.6</v>
      </c>
      <c r="IZ134" s="576" t="s">
        <v>294</v>
      </c>
      <c r="JA134" s="610">
        <v>92.2</v>
      </c>
      <c r="JC134" s="664" t="s">
        <v>146</v>
      </c>
      <c r="JD134" s="596" t="s">
        <v>371</v>
      </c>
      <c r="JF134" s="621" t="s">
        <v>152</v>
      </c>
      <c r="JG134" s="596">
        <v>0</v>
      </c>
      <c r="JI134" s="621" t="s">
        <v>260</v>
      </c>
      <c r="JJ134" s="596">
        <v>0</v>
      </c>
      <c r="JL134" s="621" t="s">
        <v>250</v>
      </c>
      <c r="JM134" s="596">
        <v>90.6</v>
      </c>
      <c r="JO134" s="621" t="s">
        <v>187</v>
      </c>
      <c r="JP134" s="596">
        <v>0.6</v>
      </c>
      <c r="JR134" s="576" t="s">
        <v>200</v>
      </c>
      <c r="JS134" s="610">
        <v>92.7</v>
      </c>
      <c r="JU134" s="664" t="s">
        <v>62</v>
      </c>
      <c r="JV134" s="610" t="s">
        <v>371</v>
      </c>
      <c r="JX134" s="621" t="s">
        <v>36</v>
      </c>
      <c r="JY134" s="596">
        <v>0</v>
      </c>
      <c r="KA134" s="621" t="s">
        <v>432</v>
      </c>
      <c r="KB134" s="596" t="s">
        <v>371</v>
      </c>
      <c r="KD134" s="621" t="s">
        <v>309</v>
      </c>
      <c r="KE134" s="596">
        <v>90.4</v>
      </c>
      <c r="KG134" s="621" t="s">
        <v>319</v>
      </c>
      <c r="KH134" s="596">
        <v>0.5</v>
      </c>
      <c r="KJ134" s="576" t="s">
        <v>45</v>
      </c>
      <c r="KK134" s="610">
        <v>92.8</v>
      </c>
      <c r="KM134" s="664" t="s">
        <v>146</v>
      </c>
      <c r="KN134" s="610" t="s">
        <v>371</v>
      </c>
      <c r="KP134" s="621" t="s">
        <v>319</v>
      </c>
      <c r="KQ134" s="596">
        <v>0</v>
      </c>
      <c r="KS134" s="621" t="s">
        <v>194</v>
      </c>
      <c r="KT134" s="596" t="s">
        <v>371</v>
      </c>
      <c r="KV134" s="621" t="s">
        <v>18</v>
      </c>
      <c r="KW134" s="596">
        <v>90.6</v>
      </c>
      <c r="KY134" s="621" t="s">
        <v>187</v>
      </c>
      <c r="KZ134" s="596">
        <v>0.6</v>
      </c>
      <c r="LB134" s="576" t="s">
        <v>78</v>
      </c>
      <c r="LC134" s="610">
        <v>93.9</v>
      </c>
      <c r="LE134" s="664" t="s">
        <v>64</v>
      </c>
      <c r="LF134" s="610" t="s">
        <v>371</v>
      </c>
      <c r="LH134" s="621" t="s">
        <v>305</v>
      </c>
      <c r="LI134" s="596">
        <v>91.8</v>
      </c>
    </row>
    <row r="135" spans="1:321" ht="81.599999999999994" x14ac:dyDescent="0.3">
      <c r="A135" s="8" t="s">
        <v>126</v>
      </c>
      <c r="B135" s="15">
        <v>84.337349397590373</v>
      </c>
      <c r="D135" s="21" t="s">
        <v>360</v>
      </c>
      <c r="E135" s="15">
        <v>80</v>
      </c>
      <c r="G135" s="29" t="s">
        <v>581</v>
      </c>
      <c r="H135" s="32">
        <v>1.2987012987012987</v>
      </c>
      <c r="J135" s="37" t="s">
        <v>344</v>
      </c>
      <c r="K135" s="42">
        <v>0</v>
      </c>
      <c r="M135" s="11" t="s">
        <v>50</v>
      </c>
      <c r="N135" s="15">
        <v>83.368421052631575</v>
      </c>
      <c r="P135" s="29" t="s">
        <v>261</v>
      </c>
      <c r="Q135" s="79">
        <v>0.81300813008130091</v>
      </c>
      <c r="S135" s="8" t="s">
        <v>63</v>
      </c>
      <c r="T135" s="15">
        <v>85.393258426966284</v>
      </c>
      <c r="U135" s="101"/>
      <c r="V135" s="21" t="s">
        <v>358</v>
      </c>
      <c r="W135" s="15">
        <v>84.146341463414629</v>
      </c>
      <c r="Y135" s="11" t="s">
        <v>128</v>
      </c>
      <c r="Z135" s="15">
        <v>83.8</v>
      </c>
      <c r="AC135" s="109" t="s">
        <v>191</v>
      </c>
      <c r="AD135" s="123">
        <v>85.7</v>
      </c>
      <c r="AF135" s="149" t="s">
        <v>134</v>
      </c>
      <c r="AG135" s="137">
        <v>86.9</v>
      </c>
      <c r="AI135" s="109" t="s">
        <v>365</v>
      </c>
      <c r="AJ135" s="137">
        <v>86</v>
      </c>
      <c r="AL135" s="109" t="s">
        <v>385</v>
      </c>
      <c r="AM135" s="146">
        <v>86.1</v>
      </c>
      <c r="AO135" s="109" t="s">
        <v>41</v>
      </c>
      <c r="AP135" s="146">
        <v>84.5</v>
      </c>
      <c r="AS135" s="149" t="s">
        <v>134</v>
      </c>
      <c r="AT135" s="137">
        <v>85.2</v>
      </c>
      <c r="AX135" s="149" t="s">
        <v>72</v>
      </c>
      <c r="AY135" s="191">
        <v>87.7</v>
      </c>
      <c r="BA135" s="149" t="s">
        <v>356</v>
      </c>
      <c r="BB135" s="209">
        <v>87.7</v>
      </c>
      <c r="BD135" s="149" t="s">
        <v>64</v>
      </c>
      <c r="BE135" s="191">
        <v>86.5</v>
      </c>
      <c r="BG135" s="149" t="s">
        <v>379</v>
      </c>
      <c r="BH135" s="209">
        <v>87.6</v>
      </c>
      <c r="BJ135" s="149" t="s">
        <v>108</v>
      </c>
      <c r="BK135" s="233">
        <v>89.4</v>
      </c>
      <c r="BM135" s="149" t="s">
        <v>367</v>
      </c>
      <c r="BN135" s="233">
        <v>90.3</v>
      </c>
      <c r="BP135" s="149" t="s">
        <v>381</v>
      </c>
      <c r="BQ135" s="233">
        <v>90</v>
      </c>
      <c r="BS135" s="149" t="s">
        <v>352</v>
      </c>
      <c r="BT135" s="233">
        <v>94.6</v>
      </c>
      <c r="BV135" s="29" t="s">
        <v>192</v>
      </c>
      <c r="BW135" s="263">
        <v>1.2820512820512819</v>
      </c>
      <c r="BY135" s="29" t="s">
        <v>182</v>
      </c>
      <c r="BZ135" s="263">
        <v>0</v>
      </c>
      <c r="CB135" s="149" t="s">
        <v>200</v>
      </c>
      <c r="CC135" s="209">
        <v>88.8</v>
      </c>
      <c r="CE135" s="29" t="s">
        <v>103</v>
      </c>
      <c r="CF135" s="281">
        <v>0.70707070707070707</v>
      </c>
      <c r="CI135" s="109" t="s">
        <v>56</v>
      </c>
      <c r="CJ135" s="295">
        <v>91.1</v>
      </c>
      <c r="CL135" s="109" t="s">
        <v>33</v>
      </c>
      <c r="CM135" s="303">
        <v>95.5</v>
      </c>
      <c r="CO135" s="109" t="s">
        <v>33</v>
      </c>
      <c r="CP135" s="191">
        <v>90.4</v>
      </c>
      <c r="CS135" s="149" t="s">
        <v>66</v>
      </c>
      <c r="CT135" s="331">
        <v>92.1</v>
      </c>
      <c r="CW135" s="109" t="s">
        <v>345</v>
      </c>
      <c r="CX135" s="331">
        <v>97.1</v>
      </c>
      <c r="DB135" s="253" t="s">
        <v>172</v>
      </c>
      <c r="DC135" s="263">
        <v>1.2048192771084338</v>
      </c>
      <c r="DI135" s="253" t="s">
        <v>386</v>
      </c>
      <c r="DJ135" s="263">
        <v>0</v>
      </c>
      <c r="DP135" s="149" t="s">
        <v>160</v>
      </c>
      <c r="DQ135" s="331">
        <v>91</v>
      </c>
      <c r="DV135" s="253" t="s">
        <v>85</v>
      </c>
      <c r="DW135" s="281">
        <v>0.7142857142857143</v>
      </c>
      <c r="EA135" s="346" t="s">
        <v>309</v>
      </c>
      <c r="EB135" s="353">
        <v>92</v>
      </c>
      <c r="EE135" s="355" t="s">
        <v>351</v>
      </c>
      <c r="EF135" s="358">
        <v>98.1</v>
      </c>
      <c r="EI135" s="346" t="s">
        <v>232</v>
      </c>
      <c r="EJ135" s="362">
        <v>1.0752688172043012</v>
      </c>
      <c r="EM135" s="250" t="s">
        <v>307</v>
      </c>
      <c r="EN135" s="362">
        <v>0</v>
      </c>
      <c r="EQ135" s="346" t="s">
        <v>42</v>
      </c>
      <c r="ER135" s="303">
        <v>91.4</v>
      </c>
      <c r="EU135" s="346" t="s">
        <v>44</v>
      </c>
      <c r="EV135" s="378">
        <v>0.7189934092270821</v>
      </c>
      <c r="FA135" s="346" t="s">
        <v>194</v>
      </c>
      <c r="FB135" s="383">
        <v>92.857142857142861</v>
      </c>
      <c r="FD135" s="355" t="s">
        <v>354</v>
      </c>
      <c r="FE135" s="383">
        <v>96.3</v>
      </c>
      <c r="FG135" s="346" t="s">
        <v>203</v>
      </c>
      <c r="FH135" s="381">
        <v>91.7</v>
      </c>
      <c r="FK135" s="346" t="s">
        <v>122</v>
      </c>
      <c r="FL135" s="410">
        <v>93</v>
      </c>
      <c r="FN135" s="355" t="s">
        <v>354</v>
      </c>
      <c r="FO135" s="410">
        <v>96.6</v>
      </c>
      <c r="FQ135" s="355" t="s">
        <v>301</v>
      </c>
      <c r="FR135" s="421">
        <v>1</v>
      </c>
      <c r="FT135" s="361" t="s">
        <v>307</v>
      </c>
      <c r="FU135" s="367">
        <v>0</v>
      </c>
      <c r="FW135" s="346" t="s">
        <v>203</v>
      </c>
      <c r="FX135" s="410">
        <v>91.8</v>
      </c>
      <c r="FZ135" s="346" t="s">
        <v>66</v>
      </c>
      <c r="GA135" s="437">
        <v>0.7</v>
      </c>
      <c r="GD135" s="462" t="s">
        <v>135</v>
      </c>
      <c r="GE135" s="448">
        <v>93</v>
      </c>
      <c r="GG135" s="462" t="s">
        <v>146</v>
      </c>
      <c r="GH135" s="480" t="s">
        <v>371</v>
      </c>
      <c r="GJ135" s="346" t="s">
        <v>274</v>
      </c>
      <c r="GK135" s="421">
        <v>1</v>
      </c>
      <c r="GM135" s="346" t="s">
        <v>215</v>
      </c>
      <c r="GN135" s="484">
        <v>0</v>
      </c>
      <c r="GP135" s="462" t="s">
        <v>128</v>
      </c>
      <c r="GQ135" s="503">
        <v>92</v>
      </c>
      <c r="GS135" s="346" t="s">
        <v>58</v>
      </c>
      <c r="GT135" s="508">
        <v>0.5988023952095809</v>
      </c>
      <c r="GV135" s="462" t="s">
        <v>229</v>
      </c>
      <c r="GW135" s="479">
        <v>93</v>
      </c>
      <c r="GY135" s="462" t="s">
        <v>40</v>
      </c>
      <c r="GZ135" s="529" t="s">
        <v>371</v>
      </c>
      <c r="HB135" s="535" t="s">
        <v>649</v>
      </c>
      <c r="HC135" s="383">
        <v>92.2</v>
      </c>
      <c r="HG135" s="462" t="s">
        <v>21</v>
      </c>
      <c r="HH135" s="383">
        <v>93.2</v>
      </c>
      <c r="HJ135" s="462" t="s">
        <v>291</v>
      </c>
      <c r="HK135" s="383" t="s">
        <v>371</v>
      </c>
      <c r="HM135" s="346" t="s">
        <v>44</v>
      </c>
      <c r="HN135" s="421">
        <v>1</v>
      </c>
      <c r="HP135" s="346" t="s">
        <v>49</v>
      </c>
      <c r="HQ135" s="421">
        <v>0</v>
      </c>
      <c r="HS135" s="535" t="s">
        <v>128</v>
      </c>
      <c r="HT135" s="383">
        <v>92.1</v>
      </c>
      <c r="HV135" s="346" t="s">
        <v>200</v>
      </c>
      <c r="HW135" s="508">
        <v>0.7</v>
      </c>
      <c r="HY135" s="346" t="s">
        <v>83</v>
      </c>
      <c r="HZ135" s="421">
        <v>0.8</v>
      </c>
      <c r="IB135" s="566" t="s">
        <v>41</v>
      </c>
      <c r="IC135" s="421">
        <v>0</v>
      </c>
      <c r="IE135" s="346" t="s">
        <v>191</v>
      </c>
      <c r="IF135" s="508">
        <v>0.7</v>
      </c>
      <c r="IH135" s="576" t="s">
        <v>58</v>
      </c>
      <c r="II135" s="610">
        <v>93.1</v>
      </c>
      <c r="IK135" s="576" t="s">
        <v>339</v>
      </c>
      <c r="IL135" s="596" t="s">
        <v>371</v>
      </c>
      <c r="IN135" s="621" t="s">
        <v>158</v>
      </c>
      <c r="IO135" s="635">
        <v>0</v>
      </c>
      <c r="IQ135" s="621" t="s">
        <v>55</v>
      </c>
      <c r="IR135" s="635">
        <v>0</v>
      </c>
      <c r="IT135" s="622" t="s">
        <v>409</v>
      </c>
      <c r="IU135" s="653">
        <v>91.2</v>
      </c>
      <c r="IW135" s="621" t="s">
        <v>262</v>
      </c>
      <c r="IX135" s="635">
        <v>0.6</v>
      </c>
      <c r="IZ135" s="576" t="s">
        <v>36</v>
      </c>
      <c r="JA135" s="610">
        <v>92.1</v>
      </c>
      <c r="JC135" s="664" t="s">
        <v>62</v>
      </c>
      <c r="JD135" s="596" t="s">
        <v>371</v>
      </c>
      <c r="JF135" s="621" t="s">
        <v>179</v>
      </c>
      <c r="JG135" s="596">
        <v>0</v>
      </c>
      <c r="JI135" s="621" t="s">
        <v>743</v>
      </c>
      <c r="JJ135" s="596">
        <v>0</v>
      </c>
      <c r="JL135" s="621" t="s">
        <v>232</v>
      </c>
      <c r="JM135" s="596">
        <v>90.6</v>
      </c>
      <c r="JO135" s="621" t="s">
        <v>31</v>
      </c>
      <c r="JP135" s="596">
        <v>0.6</v>
      </c>
      <c r="JR135" s="576" t="s">
        <v>84</v>
      </c>
      <c r="JS135" s="610">
        <v>92.7</v>
      </c>
      <c r="JU135" s="664" t="s">
        <v>194</v>
      </c>
      <c r="JV135" s="610" t="s">
        <v>371</v>
      </c>
      <c r="JX135" s="621" t="s">
        <v>228</v>
      </c>
      <c r="JY135" s="596">
        <v>0</v>
      </c>
      <c r="KA135" s="621" t="s">
        <v>14</v>
      </c>
      <c r="KB135" s="596" t="s">
        <v>371</v>
      </c>
      <c r="KD135" s="621" t="s">
        <v>123</v>
      </c>
      <c r="KE135" s="596">
        <v>90.4</v>
      </c>
      <c r="KG135" s="621" t="s">
        <v>116</v>
      </c>
      <c r="KH135" s="596">
        <v>0.4</v>
      </c>
      <c r="KJ135" s="576" t="s">
        <v>200</v>
      </c>
      <c r="KK135" s="610">
        <v>92.7</v>
      </c>
      <c r="KM135" s="664" t="s">
        <v>62</v>
      </c>
      <c r="KN135" s="610" t="s">
        <v>371</v>
      </c>
      <c r="KP135" s="621" t="s">
        <v>152</v>
      </c>
      <c r="KQ135" s="596">
        <v>0</v>
      </c>
      <c r="KS135" s="621" t="s">
        <v>40</v>
      </c>
      <c r="KT135" s="596" t="s">
        <v>371</v>
      </c>
      <c r="KV135" s="622" t="s">
        <v>840</v>
      </c>
      <c r="KW135" s="598">
        <v>90.5</v>
      </c>
      <c r="KY135" s="621" t="s">
        <v>82</v>
      </c>
      <c r="KZ135" s="596">
        <v>0.6</v>
      </c>
      <c r="LB135" s="576" t="s">
        <v>175</v>
      </c>
      <c r="LC135" s="610">
        <v>93.8</v>
      </c>
      <c r="LE135" s="664" t="s">
        <v>14</v>
      </c>
      <c r="LF135" s="610" t="s">
        <v>371</v>
      </c>
      <c r="LH135" s="621" t="s">
        <v>285</v>
      </c>
      <c r="LI135" s="596">
        <v>91.8</v>
      </c>
    </row>
    <row r="136" spans="1:321" ht="39.6" x14ac:dyDescent="0.3">
      <c r="A136" s="8" t="s">
        <v>127</v>
      </c>
      <c r="B136" s="15">
        <v>84.210526315789465</v>
      </c>
      <c r="D136" s="21" t="s">
        <v>361</v>
      </c>
      <c r="E136" s="15">
        <v>79.729729729729726</v>
      </c>
      <c r="G136" s="29" t="s">
        <v>93</v>
      </c>
      <c r="H136" s="32">
        <v>1.3333333333333335</v>
      </c>
      <c r="J136" s="37" t="s">
        <v>283</v>
      </c>
      <c r="K136" s="42">
        <v>0</v>
      </c>
      <c r="M136" s="11" t="s">
        <v>374</v>
      </c>
      <c r="N136" s="15">
        <v>83.333333333333343</v>
      </c>
      <c r="P136" s="29" t="s">
        <v>116</v>
      </c>
      <c r="Q136" s="79">
        <v>0.8144342814183686</v>
      </c>
      <c r="S136" s="8" t="s">
        <v>134</v>
      </c>
      <c r="T136" s="15">
        <v>85.211267605633793</v>
      </c>
      <c r="U136" s="101"/>
      <c r="V136" s="21" t="s">
        <v>361</v>
      </c>
      <c r="W136" s="15">
        <v>83.333333333333343</v>
      </c>
      <c r="Y136" s="11" t="s">
        <v>221</v>
      </c>
      <c r="Z136" s="15">
        <v>83.8</v>
      </c>
      <c r="AC136" s="109" t="s">
        <v>201</v>
      </c>
      <c r="AD136" s="123">
        <v>85.5</v>
      </c>
      <c r="AF136" s="149" t="s">
        <v>121</v>
      </c>
      <c r="AG136" s="137">
        <v>86.9</v>
      </c>
      <c r="AI136" s="109" t="s">
        <v>359</v>
      </c>
      <c r="AJ136" s="137">
        <v>85.9</v>
      </c>
      <c r="AL136" s="109" t="s">
        <v>358</v>
      </c>
      <c r="AM136" s="146">
        <v>86</v>
      </c>
      <c r="AO136" s="109" t="s">
        <v>35</v>
      </c>
      <c r="AP136" s="146">
        <v>84.4</v>
      </c>
      <c r="AS136" s="149" t="s">
        <v>81</v>
      </c>
      <c r="AT136" s="137">
        <v>85.1</v>
      </c>
      <c r="AX136" s="149" t="s">
        <v>264</v>
      </c>
      <c r="AY136" s="191">
        <v>87.7</v>
      </c>
      <c r="BA136" s="149" t="s">
        <v>353</v>
      </c>
      <c r="BB136" s="209">
        <v>86.1</v>
      </c>
      <c r="BD136" s="149" t="s">
        <v>53</v>
      </c>
      <c r="BE136" s="191">
        <v>86.4</v>
      </c>
      <c r="BG136" s="149" t="s">
        <v>160</v>
      </c>
      <c r="BH136" s="209">
        <v>87.6</v>
      </c>
      <c r="BJ136" s="149" t="s">
        <v>294</v>
      </c>
      <c r="BK136" s="233">
        <v>89.3</v>
      </c>
      <c r="BM136" s="149" t="s">
        <v>354</v>
      </c>
      <c r="BN136" s="233">
        <v>90</v>
      </c>
      <c r="BP136" s="149" t="s">
        <v>238</v>
      </c>
      <c r="BQ136" s="233">
        <v>90</v>
      </c>
      <c r="BS136" s="149" t="s">
        <v>349</v>
      </c>
      <c r="BT136" s="233">
        <v>94.1</v>
      </c>
      <c r="BV136" s="29" t="s">
        <v>69</v>
      </c>
      <c r="BW136" s="263">
        <v>1.2820512820512819</v>
      </c>
      <c r="BY136" s="29" t="s">
        <v>386</v>
      </c>
      <c r="BZ136" s="263">
        <v>0</v>
      </c>
      <c r="CB136" s="149" t="s">
        <v>176</v>
      </c>
      <c r="CC136" s="209">
        <v>88.8</v>
      </c>
      <c r="CE136" s="29" t="s">
        <v>118</v>
      </c>
      <c r="CF136" s="281">
        <v>0.71248952221290862</v>
      </c>
      <c r="CI136" s="109" t="s">
        <v>134</v>
      </c>
      <c r="CJ136" s="295">
        <v>91</v>
      </c>
      <c r="CL136" s="109" t="s">
        <v>367</v>
      </c>
      <c r="CM136" s="303">
        <v>95.1</v>
      </c>
      <c r="CO136" s="109" t="s">
        <v>261</v>
      </c>
      <c r="CP136" s="191">
        <v>90.3</v>
      </c>
      <c r="CS136" s="149" t="s">
        <v>180</v>
      </c>
      <c r="CT136" s="331">
        <v>92.1</v>
      </c>
      <c r="CW136" s="109" t="s">
        <v>244</v>
      </c>
      <c r="CX136" s="331">
        <v>96.7</v>
      </c>
      <c r="DB136" s="253" t="s">
        <v>163</v>
      </c>
      <c r="DC136" s="263">
        <v>1.2121212121212122</v>
      </c>
      <c r="DI136" s="253" t="s">
        <v>284</v>
      </c>
      <c r="DJ136" s="263">
        <v>0</v>
      </c>
      <c r="DP136" s="149" t="s">
        <v>237</v>
      </c>
      <c r="DQ136" s="331">
        <v>90.9</v>
      </c>
      <c r="DV136" s="253" t="s">
        <v>252</v>
      </c>
      <c r="DW136" s="281">
        <v>0.7286606523247745</v>
      </c>
      <c r="EA136" s="346" t="s">
        <v>231</v>
      </c>
      <c r="EB136" s="353">
        <v>91.7</v>
      </c>
      <c r="EE136" s="355" t="s">
        <v>346</v>
      </c>
      <c r="EF136" s="358">
        <v>97.3</v>
      </c>
      <c r="EI136" s="346" t="s">
        <v>212</v>
      </c>
      <c r="EJ136" s="362">
        <v>1.0526315789473684</v>
      </c>
      <c r="EM136" s="250" t="s">
        <v>116</v>
      </c>
      <c r="EN136" s="362">
        <v>0</v>
      </c>
      <c r="EQ136" s="346" t="s">
        <v>203</v>
      </c>
      <c r="ER136" s="303">
        <v>91.3</v>
      </c>
      <c r="EU136" s="346" t="s">
        <v>65</v>
      </c>
      <c r="EV136" s="378">
        <v>0.71942446043165476</v>
      </c>
      <c r="FA136" s="346" t="s">
        <v>241</v>
      </c>
      <c r="FB136" s="383">
        <v>92.682926829268297</v>
      </c>
      <c r="FD136" s="355" t="s">
        <v>344</v>
      </c>
      <c r="FE136" s="383">
        <v>96.2</v>
      </c>
      <c r="FG136" s="346" t="s">
        <v>20</v>
      </c>
      <c r="FH136" s="381">
        <v>91.6</v>
      </c>
      <c r="FK136" s="346" t="s">
        <v>150</v>
      </c>
      <c r="FL136" s="410">
        <v>93</v>
      </c>
      <c r="FN136" s="355" t="s">
        <v>359</v>
      </c>
      <c r="FO136" s="410">
        <v>96.4</v>
      </c>
      <c r="FQ136" s="355" t="s">
        <v>100</v>
      </c>
      <c r="FR136" s="421">
        <v>1</v>
      </c>
      <c r="FT136" s="361" t="s">
        <v>218</v>
      </c>
      <c r="FU136" s="367">
        <v>0</v>
      </c>
      <c r="FW136" s="346" t="s">
        <v>56</v>
      </c>
      <c r="FX136" s="410">
        <v>91.7</v>
      </c>
      <c r="FZ136" s="346" t="s">
        <v>224</v>
      </c>
      <c r="GA136" s="437">
        <v>0.8</v>
      </c>
      <c r="GD136" s="462" t="s">
        <v>241</v>
      </c>
      <c r="GE136" s="448">
        <v>92.7</v>
      </c>
      <c r="GG136" s="462" t="s">
        <v>62</v>
      </c>
      <c r="GH136" s="480" t="s">
        <v>371</v>
      </c>
      <c r="GJ136" s="346" t="s">
        <v>76</v>
      </c>
      <c r="GK136" s="421">
        <v>1</v>
      </c>
      <c r="GM136" s="346" t="s">
        <v>284</v>
      </c>
      <c r="GN136" s="484">
        <v>0</v>
      </c>
      <c r="GP136" s="462" t="s">
        <v>325</v>
      </c>
      <c r="GQ136" s="503">
        <v>92</v>
      </c>
      <c r="GS136" s="346" t="s">
        <v>109</v>
      </c>
      <c r="GT136" s="508">
        <v>0.29784065524944153</v>
      </c>
      <c r="GV136" s="462" t="s">
        <v>54</v>
      </c>
      <c r="GW136" s="479">
        <v>93</v>
      </c>
      <c r="GY136" s="462" t="s">
        <v>291</v>
      </c>
      <c r="GZ136" s="529" t="s">
        <v>371</v>
      </c>
      <c r="HB136" s="535" t="s">
        <v>100</v>
      </c>
      <c r="HC136" s="383">
        <v>92.1</v>
      </c>
      <c r="HG136" s="462" t="s">
        <v>272</v>
      </c>
      <c r="HH136" s="383">
        <v>93.2</v>
      </c>
      <c r="HJ136" s="463" t="s">
        <v>70</v>
      </c>
      <c r="HK136" s="384" t="s">
        <v>371</v>
      </c>
      <c r="HM136" s="346" t="s">
        <v>268</v>
      </c>
      <c r="HN136" s="421">
        <v>1</v>
      </c>
      <c r="HP136" s="346" t="s">
        <v>50</v>
      </c>
      <c r="HQ136" s="421">
        <v>0</v>
      </c>
      <c r="HS136" s="535" t="s">
        <v>104</v>
      </c>
      <c r="HT136" s="383">
        <v>92.1</v>
      </c>
      <c r="HV136" s="346" t="s">
        <v>139</v>
      </c>
      <c r="HW136" s="508">
        <v>0.8</v>
      </c>
      <c r="HY136" s="346" t="s">
        <v>118</v>
      </c>
      <c r="HZ136" s="421">
        <v>0.8</v>
      </c>
      <c r="IB136" s="566" t="s">
        <v>11</v>
      </c>
      <c r="IC136" s="421">
        <v>0</v>
      </c>
      <c r="IE136" s="346" t="s">
        <v>289</v>
      </c>
      <c r="IF136" s="508">
        <v>0.7</v>
      </c>
      <c r="IH136" s="576" t="s">
        <v>197</v>
      </c>
      <c r="II136" s="610">
        <v>92.9</v>
      </c>
      <c r="IK136" s="576" t="s">
        <v>190</v>
      </c>
      <c r="IL136" s="596" t="s">
        <v>371</v>
      </c>
      <c r="IN136" s="621" t="s">
        <v>210</v>
      </c>
      <c r="IO136" s="635">
        <v>0</v>
      </c>
      <c r="IQ136" s="621" t="s">
        <v>260</v>
      </c>
      <c r="IR136" s="635">
        <v>0</v>
      </c>
      <c r="IT136" s="621" t="s">
        <v>280</v>
      </c>
      <c r="IU136" s="652">
        <v>91.1</v>
      </c>
      <c r="IW136" s="621" t="s">
        <v>314</v>
      </c>
      <c r="IX136" s="635">
        <v>0.6</v>
      </c>
      <c r="IZ136" s="576" t="s">
        <v>65</v>
      </c>
      <c r="JA136" s="610">
        <v>92</v>
      </c>
      <c r="JC136" s="664" t="s">
        <v>194</v>
      </c>
      <c r="JD136" s="596" t="s">
        <v>371</v>
      </c>
      <c r="JF136" s="621" t="s">
        <v>198</v>
      </c>
      <c r="JG136" s="596">
        <v>0</v>
      </c>
      <c r="JI136" s="621" t="s">
        <v>185</v>
      </c>
      <c r="JJ136" s="596">
        <v>0</v>
      </c>
      <c r="JL136" s="621" t="s">
        <v>141</v>
      </c>
      <c r="JM136" s="596">
        <v>90.5</v>
      </c>
      <c r="JO136" s="621" t="s">
        <v>327</v>
      </c>
      <c r="JP136" s="596">
        <v>0.6</v>
      </c>
      <c r="JR136" s="576" t="s">
        <v>7</v>
      </c>
      <c r="JS136" s="610">
        <v>92.6</v>
      </c>
      <c r="JU136" s="664" t="s">
        <v>40</v>
      </c>
      <c r="JV136" s="610" t="s">
        <v>371</v>
      </c>
      <c r="JX136" s="621" t="s">
        <v>340</v>
      </c>
      <c r="JY136" s="596">
        <v>0</v>
      </c>
      <c r="KA136" s="621" t="s">
        <v>146</v>
      </c>
      <c r="KB136" s="596" t="s">
        <v>371</v>
      </c>
      <c r="KD136" s="621" t="s">
        <v>200</v>
      </c>
      <c r="KE136" s="596">
        <v>90.4</v>
      </c>
      <c r="KG136" s="621" t="s">
        <v>152</v>
      </c>
      <c r="KH136" s="596">
        <v>0.4</v>
      </c>
      <c r="KJ136" s="576" t="s">
        <v>172</v>
      </c>
      <c r="KK136" s="610">
        <v>92.7</v>
      </c>
      <c r="KM136" s="664" t="s">
        <v>194</v>
      </c>
      <c r="KN136" s="610" t="s">
        <v>371</v>
      </c>
      <c r="KP136" s="621" t="s">
        <v>257</v>
      </c>
      <c r="KQ136" s="596">
        <v>0</v>
      </c>
      <c r="KS136" s="621" t="s">
        <v>291</v>
      </c>
      <c r="KT136" s="596" t="s">
        <v>371</v>
      </c>
      <c r="KV136" s="621" t="s">
        <v>45</v>
      </c>
      <c r="KW136" s="596">
        <v>90.5</v>
      </c>
      <c r="KY136" s="621" t="s">
        <v>276</v>
      </c>
      <c r="KZ136" s="596">
        <v>0.6</v>
      </c>
      <c r="LB136" s="576" t="s">
        <v>118</v>
      </c>
      <c r="LC136" s="610">
        <v>93.8</v>
      </c>
      <c r="LE136" s="664" t="s">
        <v>146</v>
      </c>
      <c r="LF136" s="610" t="s">
        <v>371</v>
      </c>
      <c r="LH136" s="621" t="s">
        <v>40</v>
      </c>
      <c r="LI136" s="596">
        <v>91.8</v>
      </c>
    </row>
    <row r="137" spans="1:321" ht="81.599999999999994" x14ac:dyDescent="0.3">
      <c r="A137" s="8" t="s">
        <v>128</v>
      </c>
      <c r="B137" s="15">
        <v>84.112149532710276</v>
      </c>
      <c r="D137" s="21" t="s">
        <v>362</v>
      </c>
      <c r="E137" s="15">
        <v>78.260869565217391</v>
      </c>
      <c r="G137" s="29" t="s">
        <v>202</v>
      </c>
      <c r="H137" s="32">
        <v>1.3513513513513513</v>
      </c>
      <c r="J137" s="37" t="s">
        <v>29</v>
      </c>
      <c r="K137" s="42">
        <v>0</v>
      </c>
      <c r="M137" s="11" t="s">
        <v>77</v>
      </c>
      <c r="N137" s="15">
        <v>83.32371609924985</v>
      </c>
      <c r="P137" s="29" t="s">
        <v>376</v>
      </c>
      <c r="Q137" s="79">
        <v>0.81892629663330307</v>
      </c>
      <c r="S137" s="8" t="s">
        <v>125</v>
      </c>
      <c r="T137" s="15">
        <v>85.18518518518519</v>
      </c>
      <c r="U137" s="101"/>
      <c r="V137" s="21" t="s">
        <v>276</v>
      </c>
      <c r="W137" s="15">
        <v>83.333333333333343</v>
      </c>
      <c r="Y137" s="11" t="s">
        <v>53</v>
      </c>
      <c r="Z137" s="15">
        <v>83.8</v>
      </c>
      <c r="AC137" s="109" t="s">
        <v>143</v>
      </c>
      <c r="AD137" s="123">
        <v>85.5</v>
      </c>
      <c r="AF137" s="149" t="s">
        <v>185</v>
      </c>
      <c r="AG137" s="137">
        <v>86.8</v>
      </c>
      <c r="AI137" s="109" t="s">
        <v>30</v>
      </c>
      <c r="AJ137" s="137">
        <v>85.7</v>
      </c>
      <c r="AL137" s="109" t="s">
        <v>293</v>
      </c>
      <c r="AM137" s="146">
        <v>85.7</v>
      </c>
      <c r="AO137" s="109" t="s">
        <v>13</v>
      </c>
      <c r="AP137" s="146">
        <v>84.4</v>
      </c>
      <c r="AS137" s="149" t="s">
        <v>269</v>
      </c>
      <c r="AT137" s="137">
        <v>85.1</v>
      </c>
      <c r="AX137" s="149" t="s">
        <v>73</v>
      </c>
      <c r="AY137" s="191">
        <v>87.5</v>
      </c>
      <c r="BA137" s="149" t="s">
        <v>307</v>
      </c>
      <c r="BB137" s="209">
        <v>85.7</v>
      </c>
      <c r="BD137" s="149" t="s">
        <v>107</v>
      </c>
      <c r="BE137" s="191">
        <v>86.4</v>
      </c>
      <c r="BG137" s="110" t="s">
        <v>468</v>
      </c>
      <c r="BH137" s="209">
        <v>87.5</v>
      </c>
      <c r="BJ137" s="149" t="s">
        <v>256</v>
      </c>
      <c r="BK137" s="233">
        <v>89.3</v>
      </c>
      <c r="BM137" s="149" t="s">
        <v>356</v>
      </c>
      <c r="BN137" s="233">
        <v>89.2</v>
      </c>
      <c r="BP137" s="149" t="s">
        <v>20</v>
      </c>
      <c r="BQ137" s="233">
        <v>90</v>
      </c>
      <c r="BS137" s="149" t="s">
        <v>348</v>
      </c>
      <c r="BT137" s="233">
        <v>91.9</v>
      </c>
      <c r="BV137" s="29" t="s">
        <v>122</v>
      </c>
      <c r="BW137" s="263">
        <v>1.2987012987012987</v>
      </c>
      <c r="BY137" s="29" t="s">
        <v>284</v>
      </c>
      <c r="BZ137" s="263">
        <v>0</v>
      </c>
      <c r="CB137" s="149" t="s">
        <v>310</v>
      </c>
      <c r="CC137" s="209">
        <v>88.7</v>
      </c>
      <c r="CE137" s="29" t="s">
        <v>92</v>
      </c>
      <c r="CF137" s="281">
        <v>0.72580645161290325</v>
      </c>
      <c r="CI137" s="109" t="s">
        <v>213</v>
      </c>
      <c r="CJ137" s="295">
        <v>90.9</v>
      </c>
      <c r="CL137" s="109" t="s">
        <v>93</v>
      </c>
      <c r="CM137" s="303">
        <v>94.4</v>
      </c>
      <c r="CO137" s="109" t="s">
        <v>103</v>
      </c>
      <c r="CP137" s="191">
        <v>90.3</v>
      </c>
      <c r="CS137" s="149" t="s">
        <v>25</v>
      </c>
      <c r="CT137" s="331">
        <v>92</v>
      </c>
      <c r="CW137" s="109" t="s">
        <v>276</v>
      </c>
      <c r="CX137" s="331">
        <v>96.6</v>
      </c>
      <c r="DB137" s="253" t="s">
        <v>243</v>
      </c>
      <c r="DC137" s="263">
        <v>1.2195121951219512</v>
      </c>
      <c r="DI137" s="253" t="s">
        <v>19</v>
      </c>
      <c r="DJ137" s="263">
        <v>0</v>
      </c>
      <c r="DP137" s="149" t="s">
        <v>203</v>
      </c>
      <c r="DQ137" s="331">
        <v>90.9</v>
      </c>
      <c r="DV137" s="253" t="s">
        <v>228</v>
      </c>
      <c r="DW137" s="281">
        <v>0.72878709005726183</v>
      </c>
      <c r="EA137" s="346" t="s">
        <v>180</v>
      </c>
      <c r="EB137" s="353">
        <v>91.7</v>
      </c>
      <c r="EE137" s="355" t="s">
        <v>244</v>
      </c>
      <c r="EF137" s="358">
        <v>96.9</v>
      </c>
      <c r="EI137" s="346" t="s">
        <v>177</v>
      </c>
      <c r="EJ137" s="362">
        <v>1.0416666666666665</v>
      </c>
      <c r="EM137" s="250" t="s">
        <v>215</v>
      </c>
      <c r="EN137" s="362">
        <v>0</v>
      </c>
      <c r="EQ137" s="346" t="s">
        <v>93</v>
      </c>
      <c r="ER137" s="303">
        <v>91.2</v>
      </c>
      <c r="EU137" s="346" t="s">
        <v>101</v>
      </c>
      <c r="EV137" s="378">
        <v>0.72028811524609848</v>
      </c>
      <c r="FA137" s="346" t="s">
        <v>101</v>
      </c>
      <c r="FB137" s="383">
        <v>92.592592592592595</v>
      </c>
      <c r="FD137" s="355" t="s">
        <v>355</v>
      </c>
      <c r="FE137" s="383">
        <v>95.7</v>
      </c>
      <c r="FG137" s="346" t="s">
        <v>254</v>
      </c>
      <c r="FH137" s="381">
        <v>91.6</v>
      </c>
      <c r="FK137" s="346" t="s">
        <v>272</v>
      </c>
      <c r="FL137" s="410">
        <v>92.9</v>
      </c>
      <c r="FN137" s="355" t="s">
        <v>346</v>
      </c>
      <c r="FO137" s="410">
        <v>95.7</v>
      </c>
      <c r="FQ137" s="355" t="s">
        <v>62</v>
      </c>
      <c r="FR137" s="421">
        <v>1</v>
      </c>
      <c r="FT137" s="361" t="s">
        <v>244</v>
      </c>
      <c r="FU137" s="367">
        <v>0</v>
      </c>
      <c r="FW137" s="346" t="s">
        <v>6</v>
      </c>
      <c r="FX137" s="410">
        <v>91.7</v>
      </c>
      <c r="FZ137" s="346" t="s">
        <v>309</v>
      </c>
      <c r="GA137" s="437">
        <v>0.8</v>
      </c>
      <c r="GD137" s="462" t="s">
        <v>176</v>
      </c>
      <c r="GE137" s="448">
        <v>92.7</v>
      </c>
      <c r="GG137" s="462" t="s">
        <v>40</v>
      </c>
      <c r="GH137" s="480" t="s">
        <v>371</v>
      </c>
      <c r="GJ137" s="346" t="s">
        <v>189</v>
      </c>
      <c r="GK137" s="421">
        <v>1</v>
      </c>
      <c r="GM137" s="346" t="s">
        <v>218</v>
      </c>
      <c r="GN137" s="484">
        <v>0</v>
      </c>
      <c r="GP137" s="462" t="s">
        <v>40</v>
      </c>
      <c r="GQ137" s="503">
        <v>91.9</v>
      </c>
      <c r="GS137" s="346" t="s">
        <v>93</v>
      </c>
      <c r="GT137" s="508">
        <v>1.8746502518186905</v>
      </c>
      <c r="GV137" s="462" t="s">
        <v>67</v>
      </c>
      <c r="GW137" s="479">
        <v>93</v>
      </c>
      <c r="GY137" s="463" t="s">
        <v>568</v>
      </c>
      <c r="GZ137" s="530" t="s">
        <v>371</v>
      </c>
      <c r="HB137" s="535" t="s">
        <v>145</v>
      </c>
      <c r="HC137" s="383">
        <v>92.1</v>
      </c>
      <c r="HG137" s="462" t="s">
        <v>152</v>
      </c>
      <c r="HH137" s="383">
        <v>93.1</v>
      </c>
      <c r="HJ137" s="462" t="s">
        <v>310</v>
      </c>
      <c r="HK137" s="383" t="s">
        <v>371</v>
      </c>
      <c r="HM137" s="346" t="s">
        <v>38</v>
      </c>
      <c r="HN137" s="421">
        <v>1</v>
      </c>
      <c r="HP137" s="346" t="s">
        <v>107</v>
      </c>
      <c r="HQ137" s="421">
        <v>0</v>
      </c>
      <c r="HS137" s="535" t="s">
        <v>126</v>
      </c>
      <c r="HT137" s="383">
        <v>92</v>
      </c>
      <c r="HV137" s="346" t="s">
        <v>206</v>
      </c>
      <c r="HW137" s="508">
        <v>0.7</v>
      </c>
      <c r="HY137" s="346" t="s">
        <v>91</v>
      </c>
      <c r="HZ137" s="421">
        <v>0.8</v>
      </c>
      <c r="IB137" s="566" t="s">
        <v>49</v>
      </c>
      <c r="IC137" s="421">
        <v>0</v>
      </c>
      <c r="IE137" s="346" t="s">
        <v>581</v>
      </c>
      <c r="IF137" s="508">
        <v>0.7</v>
      </c>
      <c r="IH137" s="576" t="s">
        <v>375</v>
      </c>
      <c r="II137" s="610">
        <v>92.9</v>
      </c>
      <c r="IK137" s="576" t="s">
        <v>293</v>
      </c>
      <c r="IL137" s="596" t="s">
        <v>371</v>
      </c>
      <c r="IN137" s="621" t="s">
        <v>177</v>
      </c>
      <c r="IO137" s="635">
        <v>0</v>
      </c>
      <c r="IQ137" s="621" t="s">
        <v>185</v>
      </c>
      <c r="IR137" s="635">
        <v>0</v>
      </c>
      <c r="IT137" s="621" t="s">
        <v>142</v>
      </c>
      <c r="IU137" s="652">
        <v>91</v>
      </c>
      <c r="IW137" s="621" t="s">
        <v>66</v>
      </c>
      <c r="IX137" s="635">
        <v>0.6</v>
      </c>
      <c r="IZ137" s="576" t="s">
        <v>124</v>
      </c>
      <c r="JA137" s="610">
        <v>92</v>
      </c>
      <c r="JC137" s="664" t="s">
        <v>40</v>
      </c>
      <c r="JD137" s="596" t="s">
        <v>371</v>
      </c>
      <c r="JF137" s="621" t="s">
        <v>66</v>
      </c>
      <c r="JG137" s="596">
        <v>0</v>
      </c>
      <c r="JI137" s="621" t="s">
        <v>263</v>
      </c>
      <c r="JJ137" s="596">
        <v>0</v>
      </c>
      <c r="JL137" s="621" t="s">
        <v>329</v>
      </c>
      <c r="JM137" s="596">
        <v>90.4</v>
      </c>
      <c r="JO137" s="621" t="s">
        <v>151</v>
      </c>
      <c r="JP137" s="596">
        <v>0.6</v>
      </c>
      <c r="JR137" s="576" t="s">
        <v>431</v>
      </c>
      <c r="JS137" s="610">
        <v>92.5</v>
      </c>
      <c r="JU137" s="664" t="s">
        <v>291</v>
      </c>
      <c r="JV137" s="610" t="s">
        <v>371</v>
      </c>
      <c r="JX137" s="621" t="s">
        <v>124</v>
      </c>
      <c r="JY137" s="596">
        <v>0</v>
      </c>
      <c r="KA137" s="621" t="s">
        <v>62</v>
      </c>
      <c r="KB137" s="596" t="s">
        <v>371</v>
      </c>
      <c r="KD137" s="621" t="s">
        <v>184</v>
      </c>
      <c r="KE137" s="596">
        <v>90.4</v>
      </c>
      <c r="KG137" s="621" t="s">
        <v>198</v>
      </c>
      <c r="KH137" s="596">
        <v>0.5</v>
      </c>
      <c r="KJ137" s="576" t="s">
        <v>167</v>
      </c>
      <c r="KK137" s="610">
        <v>92.5</v>
      </c>
      <c r="KM137" s="664" t="s">
        <v>40</v>
      </c>
      <c r="KN137" s="610" t="s">
        <v>371</v>
      </c>
      <c r="KP137" s="621" t="s">
        <v>198</v>
      </c>
      <c r="KQ137" s="596">
        <v>0</v>
      </c>
      <c r="KS137" s="622" t="s">
        <v>652</v>
      </c>
      <c r="KT137" s="598" t="s">
        <v>371</v>
      </c>
      <c r="KV137" s="621" t="s">
        <v>192</v>
      </c>
      <c r="KW137" s="596">
        <v>90.4</v>
      </c>
      <c r="KY137" s="621" t="s">
        <v>39</v>
      </c>
      <c r="KZ137" s="596">
        <v>0.6</v>
      </c>
      <c r="LB137" s="576" t="s">
        <v>314</v>
      </c>
      <c r="LC137" s="610">
        <v>93.8</v>
      </c>
      <c r="LE137" s="664" t="s">
        <v>62</v>
      </c>
      <c r="LF137" s="610" t="s">
        <v>371</v>
      </c>
      <c r="LH137" s="621" t="s">
        <v>10</v>
      </c>
      <c r="LI137" s="596">
        <v>91.5</v>
      </c>
    </row>
    <row r="138" spans="1:321" ht="88.2" x14ac:dyDescent="0.3">
      <c r="A138" s="8" t="s">
        <v>129</v>
      </c>
      <c r="B138" s="15">
        <v>83.950617283950606</v>
      </c>
      <c r="D138" s="21" t="s">
        <v>363</v>
      </c>
      <c r="E138" s="15">
        <v>77.777777777777786</v>
      </c>
      <c r="G138" s="29" t="s">
        <v>221</v>
      </c>
      <c r="H138" s="32">
        <v>1.3513513513513513</v>
      </c>
      <c r="J138" s="37" t="s">
        <v>220</v>
      </c>
      <c r="K138" s="42">
        <v>0</v>
      </c>
      <c r="M138" s="11" t="s">
        <v>283</v>
      </c>
      <c r="N138" s="15">
        <v>83.077948034643569</v>
      </c>
      <c r="P138" s="29" t="s">
        <v>60</v>
      </c>
      <c r="Q138" s="79">
        <v>0.82135523613963046</v>
      </c>
      <c r="S138" s="8" t="s">
        <v>114</v>
      </c>
      <c r="T138" s="15">
        <v>85.148514851485146</v>
      </c>
      <c r="U138" s="101"/>
      <c r="V138" s="21" t="s">
        <v>365</v>
      </c>
      <c r="W138" s="15">
        <v>80.620155038759691</v>
      </c>
      <c r="Y138" s="11" t="s">
        <v>381</v>
      </c>
      <c r="Z138" s="15">
        <v>83.7</v>
      </c>
      <c r="AC138" s="109" t="s">
        <v>134</v>
      </c>
      <c r="AD138" s="123">
        <v>85.4</v>
      </c>
      <c r="AF138" s="149" t="s">
        <v>201</v>
      </c>
      <c r="AG138" s="137">
        <v>86.8</v>
      </c>
      <c r="AI138" s="109" t="s">
        <v>379</v>
      </c>
      <c r="AJ138" s="137">
        <v>85.7</v>
      </c>
      <c r="AL138" s="109" t="s">
        <v>359</v>
      </c>
      <c r="AM138" s="146">
        <v>85.7</v>
      </c>
      <c r="AO138" s="109" t="s">
        <v>5</v>
      </c>
      <c r="AP138" s="146">
        <v>84.3</v>
      </c>
      <c r="AS138" s="149" t="s">
        <v>13</v>
      </c>
      <c r="AT138" s="137">
        <v>85.1</v>
      </c>
      <c r="AX138" s="149" t="s">
        <v>314</v>
      </c>
      <c r="AY138" s="191">
        <v>87.5</v>
      </c>
      <c r="BA138" s="196" t="s">
        <v>20</v>
      </c>
      <c r="BB138" s="210">
        <v>84.6</v>
      </c>
      <c r="BD138" s="149" t="s">
        <v>164</v>
      </c>
      <c r="BE138" s="191">
        <v>86.4</v>
      </c>
      <c r="BG138" s="149" t="s">
        <v>64</v>
      </c>
      <c r="BH138" s="209">
        <v>87.3</v>
      </c>
      <c r="BJ138" s="149" t="s">
        <v>374</v>
      </c>
      <c r="BK138" s="233">
        <v>89.1</v>
      </c>
      <c r="BM138" s="149" t="s">
        <v>353</v>
      </c>
      <c r="BN138" s="233">
        <v>88.9</v>
      </c>
      <c r="BP138" s="149" t="s">
        <v>314</v>
      </c>
      <c r="BQ138" s="233">
        <v>89.9</v>
      </c>
      <c r="BS138" s="149" t="s">
        <v>114</v>
      </c>
      <c r="BT138" s="233">
        <v>90.9</v>
      </c>
      <c r="BV138" s="29" t="s">
        <v>126</v>
      </c>
      <c r="BW138" s="263">
        <v>1.3157894736842104</v>
      </c>
      <c r="BY138" s="29" t="s">
        <v>99</v>
      </c>
      <c r="BZ138" s="263">
        <v>0</v>
      </c>
      <c r="CB138" s="149" t="s">
        <v>160</v>
      </c>
      <c r="CC138" s="209">
        <v>88.6</v>
      </c>
      <c r="CE138" s="29" t="s">
        <v>325</v>
      </c>
      <c r="CF138" s="281">
        <v>0.72926162260711025</v>
      </c>
      <c r="CI138" s="109" t="s">
        <v>156</v>
      </c>
      <c r="CJ138" s="295">
        <v>90.9</v>
      </c>
      <c r="CL138" s="109" t="s">
        <v>35</v>
      </c>
      <c r="CM138" s="303">
        <v>94.1</v>
      </c>
      <c r="CO138" s="109" t="s">
        <v>53</v>
      </c>
      <c r="CP138" s="191">
        <v>90.1</v>
      </c>
      <c r="CS138" s="149" t="s">
        <v>59</v>
      </c>
      <c r="CT138" s="331">
        <v>91.8</v>
      </c>
      <c r="CW138" s="109" t="s">
        <v>344</v>
      </c>
      <c r="CX138" s="331">
        <v>96.2</v>
      </c>
      <c r="DB138" s="253" t="s">
        <v>51</v>
      </c>
      <c r="DC138" s="263">
        <v>1.2345679012345678</v>
      </c>
      <c r="DI138" s="253" t="s">
        <v>283</v>
      </c>
      <c r="DJ138" s="263">
        <v>0</v>
      </c>
      <c r="DP138" s="149" t="s">
        <v>126</v>
      </c>
      <c r="DQ138" s="331">
        <v>90.9</v>
      </c>
      <c r="DV138" s="253" t="s">
        <v>34</v>
      </c>
      <c r="DW138" s="281">
        <v>0.72992700729927007</v>
      </c>
      <c r="EA138" s="346" t="s">
        <v>272</v>
      </c>
      <c r="EB138" s="353">
        <v>91.7</v>
      </c>
      <c r="EE138" s="355" t="s">
        <v>276</v>
      </c>
      <c r="EF138" s="358">
        <v>96.4</v>
      </c>
      <c r="EI138" s="346" t="s">
        <v>262</v>
      </c>
      <c r="EJ138" s="362">
        <v>1.1173184357541899</v>
      </c>
      <c r="EM138" s="250" t="s">
        <v>218</v>
      </c>
      <c r="EN138" s="362">
        <v>0</v>
      </c>
      <c r="EQ138" s="346" t="s">
        <v>97</v>
      </c>
      <c r="ER138" s="303">
        <v>91.2</v>
      </c>
      <c r="EU138" s="346" t="s">
        <v>35</v>
      </c>
      <c r="EV138" s="378">
        <v>0.72553384450490555</v>
      </c>
      <c r="FA138" s="346" t="s">
        <v>145</v>
      </c>
      <c r="FB138" s="383">
        <v>92.537313432835816</v>
      </c>
      <c r="FD138" s="355" t="s">
        <v>33</v>
      </c>
      <c r="FE138" s="383">
        <v>95.1</v>
      </c>
      <c r="FG138" s="346" t="s">
        <v>188</v>
      </c>
      <c r="FH138" s="381">
        <v>91.5</v>
      </c>
      <c r="FK138" s="346" t="s">
        <v>327</v>
      </c>
      <c r="FL138" s="410">
        <v>92.9</v>
      </c>
      <c r="FN138" s="355" t="s">
        <v>385</v>
      </c>
      <c r="FO138" s="410">
        <v>95.6</v>
      </c>
      <c r="FQ138" s="355" t="s">
        <v>189</v>
      </c>
      <c r="FR138" s="421">
        <v>1</v>
      </c>
      <c r="FT138" s="361" t="s">
        <v>276</v>
      </c>
      <c r="FU138" s="367">
        <v>0</v>
      </c>
      <c r="FW138" s="346" t="s">
        <v>60</v>
      </c>
      <c r="FX138" s="410">
        <v>91.7</v>
      </c>
      <c r="FZ138" s="346" t="s">
        <v>218</v>
      </c>
      <c r="GA138" s="437">
        <v>0.8</v>
      </c>
      <c r="GD138" s="462" t="s">
        <v>207</v>
      </c>
      <c r="GE138" s="448">
        <v>92.7</v>
      </c>
      <c r="GG138" s="462" t="s">
        <v>291</v>
      </c>
      <c r="GH138" s="480" t="s">
        <v>371</v>
      </c>
      <c r="GJ138" s="346" t="s">
        <v>62</v>
      </c>
      <c r="GK138" s="421">
        <v>1.1000000000000001</v>
      </c>
      <c r="GM138" s="346" t="s">
        <v>276</v>
      </c>
      <c r="GN138" s="484">
        <v>0</v>
      </c>
      <c r="GP138" s="462" t="s">
        <v>225</v>
      </c>
      <c r="GQ138" s="503">
        <v>91.8</v>
      </c>
      <c r="GS138" s="346" t="s">
        <v>299</v>
      </c>
      <c r="GT138" s="508">
        <v>0.59104981705600901</v>
      </c>
      <c r="GV138" s="462" t="s">
        <v>272</v>
      </c>
      <c r="GW138" s="479">
        <v>93</v>
      </c>
      <c r="GY138" s="462" t="s">
        <v>310</v>
      </c>
      <c r="GZ138" s="529" t="s">
        <v>371</v>
      </c>
      <c r="HB138" s="535" t="s">
        <v>294</v>
      </c>
      <c r="HC138" s="383">
        <v>92.1</v>
      </c>
      <c r="HG138" s="462" t="s">
        <v>229</v>
      </c>
      <c r="HH138" s="383">
        <v>93</v>
      </c>
      <c r="HJ138" s="462" t="s">
        <v>187</v>
      </c>
      <c r="HK138" s="383" t="s">
        <v>371</v>
      </c>
      <c r="HM138" s="346" t="s">
        <v>220</v>
      </c>
      <c r="HN138" s="421">
        <v>1</v>
      </c>
      <c r="HP138" s="346" t="s">
        <v>215</v>
      </c>
      <c r="HQ138" s="421">
        <v>0</v>
      </c>
      <c r="HS138" s="535" t="s">
        <v>100</v>
      </c>
      <c r="HT138" s="383">
        <v>91.9</v>
      </c>
      <c r="HV138" s="346" t="s">
        <v>224</v>
      </c>
      <c r="HW138" s="508">
        <v>0.7</v>
      </c>
      <c r="HY138" s="346" t="s">
        <v>18</v>
      </c>
      <c r="HZ138" s="421">
        <v>0.8</v>
      </c>
      <c r="IB138" s="566" t="s">
        <v>50</v>
      </c>
      <c r="IC138" s="421">
        <v>0</v>
      </c>
      <c r="IE138" s="346" t="s">
        <v>377</v>
      </c>
      <c r="IF138" s="508">
        <v>0.7</v>
      </c>
      <c r="IH138" s="576" t="s">
        <v>159</v>
      </c>
      <c r="II138" s="610">
        <v>92.9</v>
      </c>
      <c r="IK138" s="576" t="s">
        <v>68</v>
      </c>
      <c r="IL138" s="596" t="s">
        <v>371</v>
      </c>
      <c r="IN138" s="621" t="s">
        <v>152</v>
      </c>
      <c r="IO138" s="635">
        <v>0</v>
      </c>
      <c r="IQ138" s="621" t="s">
        <v>263</v>
      </c>
      <c r="IR138" s="635">
        <v>0</v>
      </c>
      <c r="IT138" s="621" t="s">
        <v>126</v>
      </c>
      <c r="IU138" s="652">
        <v>91</v>
      </c>
      <c r="IW138" s="621" t="s">
        <v>248</v>
      </c>
      <c r="IX138" s="635">
        <v>0.6</v>
      </c>
      <c r="IZ138" s="576" t="s">
        <v>239</v>
      </c>
      <c r="JA138" s="610">
        <v>91.7</v>
      </c>
      <c r="JC138" s="664" t="s">
        <v>291</v>
      </c>
      <c r="JD138" s="596" t="s">
        <v>371</v>
      </c>
      <c r="JF138" s="621" t="s">
        <v>248</v>
      </c>
      <c r="JG138" s="596">
        <v>0</v>
      </c>
      <c r="JI138" s="621" t="s">
        <v>353</v>
      </c>
      <c r="JJ138" s="596">
        <v>0</v>
      </c>
      <c r="JL138" s="621" t="s">
        <v>115</v>
      </c>
      <c r="JM138" s="596">
        <v>90.3</v>
      </c>
      <c r="JO138" s="621" t="s">
        <v>293</v>
      </c>
      <c r="JP138" s="596">
        <v>0.6</v>
      </c>
      <c r="JR138" s="576" t="s">
        <v>92</v>
      </c>
      <c r="JS138" s="610">
        <v>92.5</v>
      </c>
      <c r="JU138" s="665" t="s">
        <v>568</v>
      </c>
      <c r="JV138" s="611" t="s">
        <v>371</v>
      </c>
      <c r="JX138" s="621" t="s">
        <v>160</v>
      </c>
      <c r="JY138" s="596">
        <v>0</v>
      </c>
      <c r="KA138" s="621" t="s">
        <v>194</v>
      </c>
      <c r="KB138" s="596" t="s">
        <v>371</v>
      </c>
      <c r="KD138" s="621" t="s">
        <v>34</v>
      </c>
      <c r="KE138" s="596">
        <v>90.3</v>
      </c>
      <c r="KG138" s="621" t="s">
        <v>207</v>
      </c>
      <c r="KH138" s="596">
        <v>0.5</v>
      </c>
      <c r="KJ138" s="576" t="s">
        <v>264</v>
      </c>
      <c r="KK138" s="610">
        <v>92.3</v>
      </c>
      <c r="KM138" s="664" t="s">
        <v>291</v>
      </c>
      <c r="KN138" s="610" t="s">
        <v>371</v>
      </c>
      <c r="KP138" s="621" t="s">
        <v>66</v>
      </c>
      <c r="KQ138" s="596">
        <v>0</v>
      </c>
      <c r="KS138" s="621" t="s">
        <v>310</v>
      </c>
      <c r="KT138" s="596" t="s">
        <v>371</v>
      </c>
      <c r="KV138" s="621" t="s">
        <v>73</v>
      </c>
      <c r="KW138" s="596">
        <v>90.3</v>
      </c>
      <c r="KY138" s="621" t="s">
        <v>376</v>
      </c>
      <c r="KZ138" s="596">
        <v>0.6</v>
      </c>
      <c r="LB138" s="576" t="s">
        <v>45</v>
      </c>
      <c r="LC138" s="610">
        <v>93.8</v>
      </c>
      <c r="LE138" s="664" t="s">
        <v>194</v>
      </c>
      <c r="LF138" s="610" t="s">
        <v>371</v>
      </c>
      <c r="LH138" s="621" t="s">
        <v>192</v>
      </c>
      <c r="LI138" s="596">
        <v>91.5</v>
      </c>
    </row>
    <row r="139" spans="1:321" ht="102.6" x14ac:dyDescent="0.3">
      <c r="A139" s="8" t="s">
        <v>380</v>
      </c>
      <c r="B139" s="15">
        <v>83.928571428571431</v>
      </c>
      <c r="D139" s="21" t="s">
        <v>364</v>
      </c>
      <c r="E139" s="15">
        <v>76.623376623376629</v>
      </c>
      <c r="G139" s="29" t="s">
        <v>270</v>
      </c>
      <c r="H139" s="32">
        <v>1.3698630136986301</v>
      </c>
      <c r="J139" s="37" t="s">
        <v>366</v>
      </c>
      <c r="K139" s="42">
        <v>0</v>
      </c>
      <c r="M139" s="11" t="s">
        <v>221</v>
      </c>
      <c r="N139" s="15">
        <v>82.997542997542993</v>
      </c>
      <c r="P139" s="29" t="s">
        <v>38</v>
      </c>
      <c r="Q139" s="79">
        <v>0.82346886258363361</v>
      </c>
      <c r="S139" s="8" t="s">
        <v>119</v>
      </c>
      <c r="T139" s="15">
        <v>85</v>
      </c>
      <c r="U139" s="101"/>
      <c r="V139" s="21" t="s">
        <v>20</v>
      </c>
      <c r="W139" s="15">
        <v>80</v>
      </c>
      <c r="Y139" s="11" t="s">
        <v>326</v>
      </c>
      <c r="Z139" s="15">
        <v>83.6</v>
      </c>
      <c r="AC139" s="109" t="s">
        <v>111</v>
      </c>
      <c r="AD139" s="123">
        <v>85.3</v>
      </c>
      <c r="AF139" s="149" t="s">
        <v>105</v>
      </c>
      <c r="AG139" s="137">
        <v>86.8</v>
      </c>
      <c r="AI139" s="109" t="s">
        <v>41</v>
      </c>
      <c r="AJ139" s="137">
        <v>85.7</v>
      </c>
      <c r="AL139" s="109" t="s">
        <v>307</v>
      </c>
      <c r="AM139" s="146">
        <v>85.7</v>
      </c>
      <c r="AO139" s="109" t="s">
        <v>90</v>
      </c>
      <c r="AP139" s="146">
        <v>84.3</v>
      </c>
      <c r="AS139" s="149" t="s">
        <v>379</v>
      </c>
      <c r="AT139" s="137">
        <v>85.1</v>
      </c>
      <c r="AX139" s="149" t="s">
        <v>78</v>
      </c>
      <c r="AY139" s="191">
        <v>87.3</v>
      </c>
      <c r="BA139" s="149" t="s">
        <v>359</v>
      </c>
      <c r="BB139" s="209">
        <v>84.4</v>
      </c>
      <c r="BD139" s="149" t="s">
        <v>41</v>
      </c>
      <c r="BE139" s="191">
        <v>86.3</v>
      </c>
      <c r="BG139" s="149" t="s">
        <v>140</v>
      </c>
      <c r="BH139" s="209">
        <v>87.3</v>
      </c>
      <c r="BJ139" s="149" t="s">
        <v>38</v>
      </c>
      <c r="BK139" s="233">
        <v>89</v>
      </c>
      <c r="BM139" s="149" t="s">
        <v>351</v>
      </c>
      <c r="BN139" s="233">
        <v>88.9</v>
      </c>
      <c r="BP139" s="149" t="s">
        <v>32</v>
      </c>
      <c r="BQ139" s="233">
        <v>89.9</v>
      </c>
      <c r="BS139" s="149" t="s">
        <v>93</v>
      </c>
      <c r="BT139" s="233">
        <v>90.5</v>
      </c>
      <c r="BV139" s="29" t="s">
        <v>208</v>
      </c>
      <c r="BW139" s="263">
        <v>1.3157894736842104</v>
      </c>
      <c r="BY139" s="29" t="s">
        <v>19</v>
      </c>
      <c r="BZ139" s="263">
        <v>0</v>
      </c>
      <c r="CB139" s="149" t="s">
        <v>37</v>
      </c>
      <c r="CC139" s="209">
        <v>88.5</v>
      </c>
      <c r="CE139" s="29" t="s">
        <v>90</v>
      </c>
      <c r="CF139" s="281">
        <v>0.73480293921175688</v>
      </c>
      <c r="CI139" s="109" t="s">
        <v>239</v>
      </c>
      <c r="CJ139" s="295">
        <v>90.9</v>
      </c>
      <c r="CL139" s="109" t="s">
        <v>347</v>
      </c>
      <c r="CM139" s="303">
        <v>94.1</v>
      </c>
      <c r="CO139" s="109" t="s">
        <v>40</v>
      </c>
      <c r="CP139" s="191">
        <v>90</v>
      </c>
      <c r="CS139" s="149" t="s">
        <v>181</v>
      </c>
      <c r="CT139" s="331">
        <v>91.8</v>
      </c>
      <c r="CW139" s="109" t="s">
        <v>356</v>
      </c>
      <c r="CX139" s="331">
        <v>95.7</v>
      </c>
      <c r="DB139" s="253" t="s">
        <v>115</v>
      </c>
      <c r="DC139" s="263">
        <v>1.2422360248447204</v>
      </c>
      <c r="DI139" s="253" t="s">
        <v>220</v>
      </c>
      <c r="DJ139" s="263">
        <v>0</v>
      </c>
      <c r="DP139" s="149" t="s">
        <v>225</v>
      </c>
      <c r="DQ139" s="331">
        <v>90.8</v>
      </c>
      <c r="DV139" s="253" t="s">
        <v>116</v>
      </c>
      <c r="DW139" s="281">
        <v>0.73791954296596041</v>
      </c>
      <c r="EA139" s="346" t="s">
        <v>188</v>
      </c>
      <c r="EB139" s="353">
        <v>91.6</v>
      </c>
      <c r="EE139" s="355" t="s">
        <v>344</v>
      </c>
      <c r="EF139" s="358">
        <v>96.2</v>
      </c>
      <c r="EI139" s="346" t="s">
        <v>87</v>
      </c>
      <c r="EJ139" s="362">
        <v>1.2048192771084338</v>
      </c>
      <c r="EM139" s="250" t="s">
        <v>385</v>
      </c>
      <c r="EN139" s="362">
        <v>0</v>
      </c>
      <c r="EQ139" s="346" t="s">
        <v>288</v>
      </c>
      <c r="ER139" s="303">
        <v>91.1</v>
      </c>
      <c r="EU139" s="346" t="s">
        <v>82</v>
      </c>
      <c r="EV139" s="378">
        <v>0.72661217075386009</v>
      </c>
      <c r="FA139" s="346" t="s">
        <v>153</v>
      </c>
      <c r="FB139" s="383">
        <v>92.473118279569889</v>
      </c>
      <c r="FD139" s="355" t="s">
        <v>276</v>
      </c>
      <c r="FE139" s="383">
        <v>95</v>
      </c>
      <c r="FG139" s="346" t="s">
        <v>275</v>
      </c>
      <c r="FH139" s="381">
        <v>91.5</v>
      </c>
      <c r="FK139" s="346" t="s">
        <v>174</v>
      </c>
      <c r="FL139" s="410">
        <v>92.9</v>
      </c>
      <c r="FN139" s="355" t="s">
        <v>356</v>
      </c>
      <c r="FO139" s="410">
        <v>95.4</v>
      </c>
      <c r="FQ139" s="355" t="s">
        <v>177</v>
      </c>
      <c r="FR139" s="421">
        <v>1</v>
      </c>
      <c r="FT139" s="361" t="s">
        <v>353</v>
      </c>
      <c r="FU139" s="367">
        <v>0</v>
      </c>
      <c r="FW139" s="346" t="s">
        <v>241</v>
      </c>
      <c r="FX139" s="410">
        <v>91.6</v>
      </c>
      <c r="FZ139" s="346" t="s">
        <v>100</v>
      </c>
      <c r="GA139" s="437">
        <v>0.8</v>
      </c>
      <c r="GD139" s="462" t="s">
        <v>327</v>
      </c>
      <c r="GE139" s="448">
        <v>92.6</v>
      </c>
      <c r="GG139" s="462" t="s">
        <v>310</v>
      </c>
      <c r="GH139" s="480" t="s">
        <v>371</v>
      </c>
      <c r="GJ139" s="346" t="s">
        <v>65</v>
      </c>
      <c r="GK139" s="421">
        <v>1.1000000000000001</v>
      </c>
      <c r="GM139" s="346" t="s">
        <v>244</v>
      </c>
      <c r="GN139" s="484">
        <v>0</v>
      </c>
      <c r="GP139" s="462" t="s">
        <v>98</v>
      </c>
      <c r="GQ139" s="503">
        <v>91.8</v>
      </c>
      <c r="GS139" s="346" t="s">
        <v>277</v>
      </c>
      <c r="GT139" s="508">
        <v>1.2569832402234637</v>
      </c>
      <c r="GV139" s="462" t="s">
        <v>245</v>
      </c>
      <c r="GW139" s="479">
        <v>92.9</v>
      </c>
      <c r="GY139" s="462" t="s">
        <v>187</v>
      </c>
      <c r="GZ139" s="529" t="s">
        <v>371</v>
      </c>
      <c r="HB139" s="535" t="s">
        <v>139</v>
      </c>
      <c r="HC139" s="383">
        <v>92</v>
      </c>
      <c r="HG139" s="462" t="s">
        <v>211</v>
      </c>
      <c r="HH139" s="383">
        <v>93</v>
      </c>
      <c r="HJ139" s="462" t="s">
        <v>118</v>
      </c>
      <c r="HK139" s="383" t="s">
        <v>371</v>
      </c>
      <c r="HM139" s="346" t="s">
        <v>45</v>
      </c>
      <c r="HN139" s="421">
        <v>1</v>
      </c>
      <c r="HP139" s="346" t="s">
        <v>256</v>
      </c>
      <c r="HQ139" s="421">
        <v>0</v>
      </c>
      <c r="HS139" s="535" t="s">
        <v>32</v>
      </c>
      <c r="HT139" s="383">
        <v>91.9</v>
      </c>
      <c r="HV139" s="346" t="s">
        <v>76</v>
      </c>
      <c r="HW139" s="508">
        <v>0.7</v>
      </c>
      <c r="HY139" s="346" t="s">
        <v>283</v>
      </c>
      <c r="HZ139" s="421">
        <v>0.8</v>
      </c>
      <c r="IB139" s="566" t="s">
        <v>107</v>
      </c>
      <c r="IC139" s="421">
        <v>0</v>
      </c>
      <c r="IE139" s="346" t="s">
        <v>159</v>
      </c>
      <c r="IF139" s="508">
        <v>0.7</v>
      </c>
      <c r="IH139" s="576" t="s">
        <v>102</v>
      </c>
      <c r="II139" s="610">
        <v>92.9</v>
      </c>
      <c r="IK139" s="576" t="s">
        <v>82</v>
      </c>
      <c r="IL139" s="596" t="s">
        <v>371</v>
      </c>
      <c r="IN139" s="621" t="s">
        <v>198</v>
      </c>
      <c r="IO139" s="635">
        <v>0</v>
      </c>
      <c r="IQ139" s="621" t="s">
        <v>353</v>
      </c>
      <c r="IR139" s="635">
        <v>0</v>
      </c>
      <c r="IT139" s="621" t="s">
        <v>117</v>
      </c>
      <c r="IU139" s="652">
        <v>90.9</v>
      </c>
      <c r="IW139" s="621" t="s">
        <v>186</v>
      </c>
      <c r="IX139" s="635">
        <v>0.7</v>
      </c>
      <c r="IZ139" s="579" t="s">
        <v>579</v>
      </c>
      <c r="JA139" s="611">
        <v>91.7</v>
      </c>
      <c r="JC139" s="665" t="s">
        <v>70</v>
      </c>
      <c r="JD139" s="598" t="s">
        <v>371</v>
      </c>
      <c r="JF139" s="621" t="s">
        <v>232</v>
      </c>
      <c r="JG139" s="596">
        <v>0</v>
      </c>
      <c r="JI139" s="621" t="s">
        <v>351</v>
      </c>
      <c r="JJ139" s="596">
        <v>0</v>
      </c>
      <c r="JL139" s="621" t="s">
        <v>13</v>
      </c>
      <c r="JM139" s="596">
        <v>90.3</v>
      </c>
      <c r="JO139" s="621" t="s">
        <v>178</v>
      </c>
      <c r="JP139" s="596">
        <v>0.6</v>
      </c>
      <c r="JR139" s="576" t="s">
        <v>216</v>
      </c>
      <c r="JS139" s="610">
        <v>92.3</v>
      </c>
      <c r="JU139" s="664" t="s">
        <v>310</v>
      </c>
      <c r="JV139" s="610" t="s">
        <v>371</v>
      </c>
      <c r="JX139" s="621" t="s">
        <v>316</v>
      </c>
      <c r="JY139" s="596">
        <v>0</v>
      </c>
      <c r="KA139" s="621" t="s">
        <v>40</v>
      </c>
      <c r="KB139" s="596" t="s">
        <v>371</v>
      </c>
      <c r="KD139" s="621" t="s">
        <v>274</v>
      </c>
      <c r="KE139" s="596">
        <v>90.1</v>
      </c>
      <c r="KG139" s="621" t="s">
        <v>268</v>
      </c>
      <c r="KH139" s="596">
        <v>0.5</v>
      </c>
      <c r="KJ139" s="576" t="s">
        <v>311</v>
      </c>
      <c r="KK139" s="610">
        <v>92.3</v>
      </c>
      <c r="KM139" s="665" t="s">
        <v>835</v>
      </c>
      <c r="KN139" s="611" t="s">
        <v>371</v>
      </c>
      <c r="KP139" s="621" t="s">
        <v>125</v>
      </c>
      <c r="KQ139" s="596">
        <v>0</v>
      </c>
      <c r="KS139" s="621" t="s">
        <v>187</v>
      </c>
      <c r="KT139" s="596" t="s">
        <v>371</v>
      </c>
      <c r="KV139" s="621" t="s">
        <v>376</v>
      </c>
      <c r="KW139" s="596">
        <v>90.3</v>
      </c>
      <c r="KY139" s="621" t="s">
        <v>209</v>
      </c>
      <c r="KZ139" s="596">
        <v>0.6</v>
      </c>
      <c r="LB139" s="576" t="s">
        <v>119</v>
      </c>
      <c r="LC139" s="610">
        <v>93.7</v>
      </c>
      <c r="LE139" s="664" t="s">
        <v>40</v>
      </c>
      <c r="LF139" s="610" t="s">
        <v>371</v>
      </c>
      <c r="LH139" s="621" t="s">
        <v>44</v>
      </c>
      <c r="LI139" s="596">
        <v>91.5</v>
      </c>
    </row>
    <row r="140" spans="1:321" ht="52.8" x14ac:dyDescent="0.3">
      <c r="A140" s="8" t="s">
        <v>130</v>
      </c>
      <c r="B140" s="15">
        <v>83.870967741935488</v>
      </c>
      <c r="D140" s="21" t="s">
        <v>365</v>
      </c>
      <c r="E140" s="15">
        <v>76.612903225806448</v>
      </c>
      <c r="G140" s="29" t="s">
        <v>312</v>
      </c>
      <c r="H140" s="32">
        <v>1.3888888888888888</v>
      </c>
      <c r="J140" s="37" t="s">
        <v>106</v>
      </c>
      <c r="K140" s="42">
        <v>0</v>
      </c>
      <c r="M140" s="11" t="s">
        <v>58</v>
      </c>
      <c r="N140" s="15">
        <v>82.783505154639172</v>
      </c>
      <c r="P140" s="29" t="s">
        <v>85</v>
      </c>
      <c r="Q140" s="79">
        <v>0.82361015785861369</v>
      </c>
      <c r="S140" s="8" t="s">
        <v>110</v>
      </c>
      <c r="T140" s="15">
        <v>85</v>
      </c>
      <c r="U140" s="101"/>
      <c r="V140" s="21" t="s">
        <v>379</v>
      </c>
      <c r="W140" s="15">
        <v>80</v>
      </c>
      <c r="Y140" s="11" t="s">
        <v>232</v>
      </c>
      <c r="Z140" s="15">
        <v>83.6</v>
      </c>
      <c r="AC140" s="109" t="s">
        <v>234</v>
      </c>
      <c r="AD140" s="123">
        <v>85.2</v>
      </c>
      <c r="AF140" s="149" t="s">
        <v>177</v>
      </c>
      <c r="AG140" s="137">
        <v>86.6</v>
      </c>
      <c r="AI140" s="109" t="s">
        <v>358</v>
      </c>
      <c r="AJ140" s="137">
        <v>83.9</v>
      </c>
      <c r="AL140" s="109" t="s">
        <v>20</v>
      </c>
      <c r="AM140" s="146">
        <v>84.6</v>
      </c>
      <c r="AO140" s="109" t="s">
        <v>53</v>
      </c>
      <c r="AP140" s="146">
        <v>84.2</v>
      </c>
      <c r="AS140" s="149" t="s">
        <v>166</v>
      </c>
      <c r="AT140" s="137">
        <v>85.1</v>
      </c>
      <c r="AX140" s="149" t="s">
        <v>93</v>
      </c>
      <c r="AY140" s="191">
        <v>87.3</v>
      </c>
      <c r="BA140" s="149" t="s">
        <v>93</v>
      </c>
      <c r="BB140" s="209">
        <v>84.2</v>
      </c>
      <c r="BD140" s="149" t="s">
        <v>180</v>
      </c>
      <c r="BE140" s="191">
        <v>86.3</v>
      </c>
      <c r="BG140" s="149" t="s">
        <v>32</v>
      </c>
      <c r="BH140" s="209">
        <v>87.2</v>
      </c>
      <c r="BJ140" s="149" t="s">
        <v>178</v>
      </c>
      <c r="BK140" s="233">
        <v>88.7</v>
      </c>
      <c r="BM140" s="149" t="s">
        <v>307</v>
      </c>
      <c r="BN140" s="233">
        <v>88.9</v>
      </c>
      <c r="BP140" s="149" t="s">
        <v>123</v>
      </c>
      <c r="BQ140" s="233">
        <v>89.9</v>
      </c>
      <c r="BS140" s="149" t="s">
        <v>362</v>
      </c>
      <c r="BT140" s="233">
        <v>89.7</v>
      </c>
      <c r="BV140" s="29" t="s">
        <v>152</v>
      </c>
      <c r="BW140" s="263">
        <v>1.3513513513513513</v>
      </c>
      <c r="BY140" s="29" t="s">
        <v>283</v>
      </c>
      <c r="BZ140" s="263">
        <v>0</v>
      </c>
      <c r="CB140" s="149" t="s">
        <v>143</v>
      </c>
      <c r="CC140" s="209">
        <v>88.4</v>
      </c>
      <c r="CE140" s="29" t="s">
        <v>52</v>
      </c>
      <c r="CF140" s="281">
        <v>0.73529411764705876</v>
      </c>
      <c r="CI140" s="109" t="s">
        <v>31</v>
      </c>
      <c r="CJ140" s="295">
        <v>90.9</v>
      </c>
      <c r="CL140" s="109" t="s">
        <v>356</v>
      </c>
      <c r="CM140" s="303">
        <v>94</v>
      </c>
      <c r="CO140" s="109" t="s">
        <v>267</v>
      </c>
      <c r="CP140" s="191">
        <v>89.9</v>
      </c>
      <c r="CS140" s="149" t="s">
        <v>272</v>
      </c>
      <c r="CT140" s="331">
        <v>91.8</v>
      </c>
      <c r="CW140" s="109" t="s">
        <v>33</v>
      </c>
      <c r="CX140" s="331">
        <v>95.6</v>
      </c>
      <c r="DB140" s="253" t="s">
        <v>581</v>
      </c>
      <c r="DC140" s="263">
        <v>1.2820512820512819</v>
      </c>
      <c r="DI140" s="253" t="s">
        <v>366</v>
      </c>
      <c r="DJ140" s="263">
        <v>0</v>
      </c>
      <c r="DP140" s="149" t="s">
        <v>270</v>
      </c>
      <c r="DQ140" s="331">
        <v>90.7</v>
      </c>
      <c r="DV140" s="253" t="s">
        <v>82</v>
      </c>
      <c r="DW140" s="281">
        <v>0.73937153419593349</v>
      </c>
      <c r="EA140" s="346" t="s">
        <v>57</v>
      </c>
      <c r="EB140" s="353">
        <v>91.5</v>
      </c>
      <c r="EE140" s="355" t="s">
        <v>33</v>
      </c>
      <c r="EF140" s="358">
        <v>95.1</v>
      </c>
      <c r="EI140" s="346" t="s">
        <v>163</v>
      </c>
      <c r="EJ140" s="362">
        <v>1.1976047904191618</v>
      </c>
      <c r="EM140" s="250" t="s">
        <v>353</v>
      </c>
      <c r="EN140" s="362">
        <v>0</v>
      </c>
      <c r="EQ140" s="346" t="s">
        <v>225</v>
      </c>
      <c r="ER140" s="303">
        <v>91.1</v>
      </c>
      <c r="EU140" s="346" t="s">
        <v>193</v>
      </c>
      <c r="EV140" s="378">
        <v>0.73619631901840488</v>
      </c>
      <c r="FA140" s="346" t="s">
        <v>338</v>
      </c>
      <c r="FB140" s="383">
        <v>92.405063291139243</v>
      </c>
      <c r="FD140" s="355" t="s">
        <v>303</v>
      </c>
      <c r="FE140" s="383">
        <v>94.7</v>
      </c>
      <c r="FG140" s="346" t="s">
        <v>40</v>
      </c>
      <c r="FH140" s="381">
        <v>91.3</v>
      </c>
      <c r="FK140" s="346" t="s">
        <v>128</v>
      </c>
      <c r="FL140" s="410">
        <v>92.8</v>
      </c>
      <c r="FN140" s="355" t="s">
        <v>33</v>
      </c>
      <c r="FO140" s="410">
        <v>95</v>
      </c>
      <c r="FQ140" s="355" t="s">
        <v>116</v>
      </c>
      <c r="FR140" s="421">
        <v>1</v>
      </c>
      <c r="FT140" s="361" t="s">
        <v>352</v>
      </c>
      <c r="FU140" s="367">
        <v>0</v>
      </c>
      <c r="FW140" s="346" t="s">
        <v>269</v>
      </c>
      <c r="FX140" s="410">
        <v>91.4</v>
      </c>
      <c r="FZ140" s="346" t="s">
        <v>217</v>
      </c>
      <c r="GA140" s="437">
        <v>0.8</v>
      </c>
      <c r="GD140" s="462" t="s">
        <v>57</v>
      </c>
      <c r="GE140" s="448">
        <v>92.6</v>
      </c>
      <c r="GG140" s="462" t="s">
        <v>187</v>
      </c>
      <c r="GH140" s="480" t="s">
        <v>371</v>
      </c>
      <c r="GJ140" s="346" t="s">
        <v>233</v>
      </c>
      <c r="GK140" s="421">
        <v>1.1000000000000001</v>
      </c>
      <c r="GM140" s="346" t="s">
        <v>353</v>
      </c>
      <c r="GN140" s="484">
        <v>0</v>
      </c>
      <c r="GP140" s="462" t="s">
        <v>104</v>
      </c>
      <c r="GQ140" s="503">
        <v>91.6</v>
      </c>
      <c r="GS140" s="346" t="s">
        <v>219</v>
      </c>
      <c r="GT140" s="508">
        <v>1.3215859030837005</v>
      </c>
      <c r="GV140" s="462" t="s">
        <v>305</v>
      </c>
      <c r="GW140" s="479">
        <v>92.8</v>
      </c>
      <c r="GY140" s="462" t="s">
        <v>118</v>
      </c>
      <c r="GZ140" s="529" t="s">
        <v>371</v>
      </c>
      <c r="HB140" s="535" t="s">
        <v>265</v>
      </c>
      <c r="HC140" s="383">
        <v>91.9</v>
      </c>
      <c r="HG140" s="462" t="s">
        <v>207</v>
      </c>
      <c r="HH140" s="383">
        <v>93</v>
      </c>
      <c r="HJ140" s="462" t="s">
        <v>339</v>
      </c>
      <c r="HK140" s="383" t="s">
        <v>371</v>
      </c>
      <c r="HM140" s="346" t="s">
        <v>248</v>
      </c>
      <c r="HN140" s="421">
        <v>1</v>
      </c>
      <c r="HP140" s="346" t="s">
        <v>307</v>
      </c>
      <c r="HQ140" s="421">
        <v>0</v>
      </c>
      <c r="HS140" s="535" t="s">
        <v>140</v>
      </c>
      <c r="HT140" s="383">
        <v>91.9</v>
      </c>
      <c r="HV140" s="346" t="s">
        <v>146</v>
      </c>
      <c r="HW140" s="508">
        <v>0.7</v>
      </c>
      <c r="HY140" s="346" t="s">
        <v>259</v>
      </c>
      <c r="HZ140" s="421">
        <v>0.8</v>
      </c>
      <c r="IB140" s="566" t="s">
        <v>215</v>
      </c>
      <c r="IC140" s="421">
        <v>0</v>
      </c>
      <c r="IE140" s="346" t="s">
        <v>212</v>
      </c>
      <c r="IF140" s="508">
        <v>0.7</v>
      </c>
      <c r="IH140" s="576" t="s">
        <v>271</v>
      </c>
      <c r="II140" s="610">
        <v>92.8</v>
      </c>
      <c r="IK140" s="576" t="s">
        <v>165</v>
      </c>
      <c r="IL140" s="596" t="s">
        <v>371</v>
      </c>
      <c r="IN140" s="621" t="s">
        <v>125</v>
      </c>
      <c r="IO140" s="635">
        <v>0</v>
      </c>
      <c r="IQ140" s="621" t="s">
        <v>351</v>
      </c>
      <c r="IR140" s="635">
        <v>0</v>
      </c>
      <c r="IT140" s="621" t="s">
        <v>234</v>
      </c>
      <c r="IU140" s="652">
        <v>90.8</v>
      </c>
      <c r="IW140" s="621" t="s">
        <v>213</v>
      </c>
      <c r="IX140" s="635">
        <v>0.7</v>
      </c>
      <c r="IZ140" s="576" t="s">
        <v>24</v>
      </c>
      <c r="JA140" s="610">
        <v>91.7</v>
      </c>
      <c r="JC140" s="664" t="s">
        <v>310</v>
      </c>
      <c r="JD140" s="596" t="s">
        <v>371</v>
      </c>
      <c r="JF140" s="621" t="s">
        <v>136</v>
      </c>
      <c r="JG140" s="596">
        <v>0</v>
      </c>
      <c r="JI140" s="621" t="s">
        <v>276</v>
      </c>
      <c r="JJ140" s="596">
        <v>0</v>
      </c>
      <c r="JL140" s="621" t="s">
        <v>192</v>
      </c>
      <c r="JM140" s="596">
        <v>90.3</v>
      </c>
      <c r="JO140" s="621" t="s">
        <v>82</v>
      </c>
      <c r="JP140" s="596">
        <v>0.6</v>
      </c>
      <c r="JR140" s="576" t="s">
        <v>130</v>
      </c>
      <c r="JS140" s="610">
        <v>92.3</v>
      </c>
      <c r="JU140" s="664" t="s">
        <v>187</v>
      </c>
      <c r="JV140" s="610" t="s">
        <v>371</v>
      </c>
      <c r="JX140" s="621" t="s">
        <v>381</v>
      </c>
      <c r="JY140" s="596">
        <v>0</v>
      </c>
      <c r="KA140" s="621" t="s">
        <v>291</v>
      </c>
      <c r="KB140" s="596" t="s">
        <v>371</v>
      </c>
      <c r="KD140" s="621" t="s">
        <v>144</v>
      </c>
      <c r="KE140" s="596">
        <v>90.1</v>
      </c>
      <c r="KG140" s="621" t="s">
        <v>96</v>
      </c>
      <c r="KH140" s="596">
        <v>0.6</v>
      </c>
      <c r="KJ140" s="576" t="s">
        <v>271</v>
      </c>
      <c r="KK140" s="610">
        <v>92.3</v>
      </c>
      <c r="KM140" s="664" t="s">
        <v>310</v>
      </c>
      <c r="KN140" s="610" t="s">
        <v>371</v>
      </c>
      <c r="KP140" s="621" t="s">
        <v>136</v>
      </c>
      <c r="KQ140" s="596">
        <v>0</v>
      </c>
      <c r="KS140" s="621" t="s">
        <v>118</v>
      </c>
      <c r="KT140" s="596" t="s">
        <v>371</v>
      </c>
      <c r="KV140" s="621" t="s">
        <v>808</v>
      </c>
      <c r="KW140" s="596">
        <v>90.3</v>
      </c>
      <c r="KY140" s="621" t="s">
        <v>84</v>
      </c>
      <c r="KZ140" s="596">
        <v>0.6</v>
      </c>
      <c r="LB140" s="576" t="s">
        <v>36</v>
      </c>
      <c r="LC140" s="610">
        <v>93.6</v>
      </c>
      <c r="LE140" s="664" t="s">
        <v>291</v>
      </c>
      <c r="LF140" s="610" t="s">
        <v>371</v>
      </c>
      <c r="LH140" s="621" t="s">
        <v>99</v>
      </c>
      <c r="LI140" s="596">
        <v>91.5</v>
      </c>
    </row>
    <row r="141" spans="1:321" ht="86.4" x14ac:dyDescent="0.3">
      <c r="A141" s="8" t="s">
        <v>131</v>
      </c>
      <c r="B141" s="15">
        <v>83.78378378378379</v>
      </c>
      <c r="D141" s="21" t="s">
        <v>194</v>
      </c>
      <c r="E141" s="15">
        <v>75</v>
      </c>
      <c r="G141" s="29" t="s">
        <v>75</v>
      </c>
      <c r="H141" s="32">
        <v>1.3888888888888888</v>
      </c>
      <c r="J141" s="37" t="s">
        <v>228</v>
      </c>
      <c r="K141" s="42">
        <v>0</v>
      </c>
      <c r="M141" s="11" t="s">
        <v>312</v>
      </c>
      <c r="N141" s="15">
        <v>82.780487804878049</v>
      </c>
      <c r="P141" s="29" t="s">
        <v>161</v>
      </c>
      <c r="Q141" s="79">
        <v>0.82547169811320753</v>
      </c>
      <c r="S141" s="8" t="s">
        <v>133</v>
      </c>
      <c r="T141" s="15">
        <v>85</v>
      </c>
      <c r="U141" s="101"/>
      <c r="V141" s="21" t="s">
        <v>284</v>
      </c>
      <c r="W141" s="15">
        <v>78.571428571428569</v>
      </c>
      <c r="Y141" s="11" t="s">
        <v>50</v>
      </c>
      <c r="Z141" s="15">
        <v>83.4</v>
      </c>
      <c r="AC141" s="109" t="s">
        <v>176</v>
      </c>
      <c r="AD141" s="123">
        <v>84.9</v>
      </c>
      <c r="AF141" s="149" t="s">
        <v>123</v>
      </c>
      <c r="AG141" s="137">
        <v>86.4</v>
      </c>
      <c r="AI141" s="109" t="s">
        <v>20</v>
      </c>
      <c r="AJ141" s="137">
        <v>83.3</v>
      </c>
      <c r="AL141" s="109" t="s">
        <v>240</v>
      </c>
      <c r="AM141" s="146">
        <v>83.3</v>
      </c>
      <c r="AO141" s="109" t="s">
        <v>208</v>
      </c>
      <c r="AP141" s="146">
        <v>84.1</v>
      </c>
      <c r="AS141" s="149" t="s">
        <v>53</v>
      </c>
      <c r="AT141" s="137">
        <v>85.1</v>
      </c>
      <c r="AX141" s="149" t="s">
        <v>272</v>
      </c>
      <c r="AY141" s="191">
        <v>87.3</v>
      </c>
      <c r="BA141" s="149" t="s">
        <v>385</v>
      </c>
      <c r="BB141" s="209">
        <v>83.9</v>
      </c>
      <c r="BD141" s="149" t="s">
        <v>379</v>
      </c>
      <c r="BE141" s="191">
        <v>86.2</v>
      </c>
      <c r="BG141" s="149" t="s">
        <v>176</v>
      </c>
      <c r="BH141" s="209">
        <v>87.2</v>
      </c>
      <c r="BJ141" s="149" t="s">
        <v>44</v>
      </c>
      <c r="BK141" s="233">
        <v>88.6</v>
      </c>
      <c r="BM141" s="149" t="s">
        <v>93</v>
      </c>
      <c r="BN141" s="233">
        <v>87</v>
      </c>
      <c r="BP141" s="149" t="s">
        <v>107</v>
      </c>
      <c r="BQ141" s="233">
        <v>89.9</v>
      </c>
      <c r="BS141" s="149" t="s">
        <v>356</v>
      </c>
      <c r="BT141" s="233">
        <v>89.6</v>
      </c>
      <c r="BV141" s="29" t="s">
        <v>20</v>
      </c>
      <c r="BW141" s="263">
        <v>1.4084507042253522</v>
      </c>
      <c r="BY141" s="29" t="s">
        <v>220</v>
      </c>
      <c r="BZ141" s="263">
        <v>0</v>
      </c>
      <c r="CB141" s="149" t="s">
        <v>166</v>
      </c>
      <c r="CC141" s="209">
        <v>88.4</v>
      </c>
      <c r="CE141" s="29" t="s">
        <v>157</v>
      </c>
      <c r="CF141" s="281">
        <v>0.74074074074074081</v>
      </c>
      <c r="CI141" s="109" t="s">
        <v>57</v>
      </c>
      <c r="CJ141" s="295">
        <v>90.7</v>
      </c>
      <c r="CL141" s="109" t="s">
        <v>365</v>
      </c>
      <c r="CM141" s="303">
        <v>92.4</v>
      </c>
      <c r="CO141" s="109" t="s">
        <v>270</v>
      </c>
      <c r="CP141" s="191">
        <v>89.9</v>
      </c>
      <c r="CS141" s="149" t="s">
        <v>6</v>
      </c>
      <c r="CT141" s="331">
        <v>91.7</v>
      </c>
      <c r="CW141" s="109" t="s">
        <v>349</v>
      </c>
      <c r="CX141" s="331">
        <v>94.8</v>
      </c>
      <c r="DB141" s="253" t="s">
        <v>152</v>
      </c>
      <c r="DC141" s="263">
        <v>1.2820512820512819</v>
      </c>
      <c r="DI141" s="253" t="s">
        <v>106</v>
      </c>
      <c r="DJ141" s="263">
        <v>0</v>
      </c>
      <c r="DP141" s="149" t="s">
        <v>84</v>
      </c>
      <c r="DQ141" s="331">
        <v>90.6</v>
      </c>
      <c r="DV141" s="253" t="s">
        <v>374</v>
      </c>
      <c r="DW141" s="281">
        <v>0.74074074074074081</v>
      </c>
      <c r="EA141" s="346" t="s">
        <v>53</v>
      </c>
      <c r="EB141" s="353">
        <v>91.5</v>
      </c>
      <c r="EE141" s="355" t="s">
        <v>365</v>
      </c>
      <c r="EF141" s="358">
        <v>94.7</v>
      </c>
      <c r="EI141" s="346" t="s">
        <v>76</v>
      </c>
      <c r="EJ141" s="362">
        <v>1.3333333333333335</v>
      </c>
      <c r="EM141" s="250" t="s">
        <v>352</v>
      </c>
      <c r="EN141" s="362">
        <v>0</v>
      </c>
      <c r="EQ141" s="346" t="s">
        <v>272</v>
      </c>
      <c r="ER141" s="303">
        <v>91.1</v>
      </c>
      <c r="EU141" s="346" t="s">
        <v>259</v>
      </c>
      <c r="EV141" s="378">
        <v>0.7370054305663305</v>
      </c>
      <c r="FA141" s="346" t="s">
        <v>68</v>
      </c>
      <c r="FB141" s="383">
        <v>92.38095238095238</v>
      </c>
      <c r="FD141" s="355" t="s">
        <v>359</v>
      </c>
      <c r="FE141" s="383">
        <v>94.5</v>
      </c>
      <c r="FG141" s="346" t="s">
        <v>62</v>
      </c>
      <c r="FH141" s="381">
        <v>91.2</v>
      </c>
      <c r="FK141" s="356" t="s">
        <v>530</v>
      </c>
      <c r="FL141" s="384">
        <v>92.7</v>
      </c>
      <c r="FN141" s="355" t="s">
        <v>276</v>
      </c>
      <c r="FO141" s="410">
        <v>94.7</v>
      </c>
      <c r="FQ141" s="355" t="s">
        <v>232</v>
      </c>
      <c r="FR141" s="421">
        <v>1</v>
      </c>
      <c r="FT141" s="361" t="s">
        <v>350</v>
      </c>
      <c r="FU141" s="367">
        <v>0</v>
      </c>
      <c r="FW141" s="346" t="s">
        <v>225</v>
      </c>
      <c r="FX141" s="410">
        <v>91.4</v>
      </c>
      <c r="FZ141" s="346" t="s">
        <v>83</v>
      </c>
      <c r="GA141" s="437">
        <v>0.8</v>
      </c>
      <c r="GD141" s="462" t="s">
        <v>193</v>
      </c>
      <c r="GE141" s="448">
        <v>92.5</v>
      </c>
      <c r="GG141" s="462" t="s">
        <v>118</v>
      </c>
      <c r="GH141" s="480" t="s">
        <v>371</v>
      </c>
      <c r="GJ141" s="346" t="s">
        <v>177</v>
      </c>
      <c r="GK141" s="421">
        <v>1.1000000000000001</v>
      </c>
      <c r="GM141" s="346" t="s">
        <v>362</v>
      </c>
      <c r="GN141" s="484">
        <v>0</v>
      </c>
      <c r="GP141" s="462" t="s">
        <v>114</v>
      </c>
      <c r="GQ141" s="503">
        <v>91.6</v>
      </c>
      <c r="GS141" s="346" t="s">
        <v>32</v>
      </c>
      <c r="GT141" s="508">
        <v>3.9351851851851851</v>
      </c>
      <c r="GV141" s="462" t="s">
        <v>122</v>
      </c>
      <c r="GW141" s="479">
        <v>92.7</v>
      </c>
      <c r="GY141" s="462" t="s">
        <v>339</v>
      </c>
      <c r="GZ141" s="529" t="s">
        <v>371</v>
      </c>
      <c r="HB141" s="535" t="s">
        <v>109</v>
      </c>
      <c r="HC141" s="383">
        <v>91.9</v>
      </c>
      <c r="HG141" s="462" t="s">
        <v>131</v>
      </c>
      <c r="HH141" s="383">
        <v>92.9</v>
      </c>
      <c r="HJ141" s="462" t="s">
        <v>190</v>
      </c>
      <c r="HK141" s="383" t="s">
        <v>371</v>
      </c>
      <c r="HM141" s="346" t="s">
        <v>291</v>
      </c>
      <c r="HN141" s="421">
        <v>1</v>
      </c>
      <c r="HP141" s="346" t="s">
        <v>284</v>
      </c>
      <c r="HQ141" s="421">
        <v>0</v>
      </c>
      <c r="HS141" s="535" t="s">
        <v>309</v>
      </c>
      <c r="HT141" s="383">
        <v>91.8</v>
      </c>
      <c r="HV141" s="346" t="s">
        <v>110</v>
      </c>
      <c r="HW141" s="508">
        <v>0.7</v>
      </c>
      <c r="HY141" s="346" t="s">
        <v>163</v>
      </c>
      <c r="HZ141" s="421">
        <v>0.9</v>
      </c>
      <c r="IB141" s="566" t="s">
        <v>256</v>
      </c>
      <c r="IC141" s="421">
        <v>0</v>
      </c>
      <c r="IE141" s="346" t="s">
        <v>433</v>
      </c>
      <c r="IF141" s="508">
        <v>0.7</v>
      </c>
      <c r="IH141" s="576" t="s">
        <v>243</v>
      </c>
      <c r="II141" s="610">
        <v>92.8</v>
      </c>
      <c r="IK141" s="576" t="s">
        <v>169</v>
      </c>
      <c r="IL141" s="596" t="s">
        <v>371</v>
      </c>
      <c r="IN141" s="621" t="s">
        <v>207</v>
      </c>
      <c r="IO141" s="635">
        <v>0</v>
      </c>
      <c r="IQ141" s="621" t="s">
        <v>276</v>
      </c>
      <c r="IR141" s="635">
        <v>0</v>
      </c>
      <c r="IT141" s="621" t="s">
        <v>24</v>
      </c>
      <c r="IU141" s="652">
        <v>90.7</v>
      </c>
      <c r="IW141" s="621" t="s">
        <v>123</v>
      </c>
      <c r="IX141" s="635">
        <v>0.7</v>
      </c>
      <c r="IZ141" s="576" t="s">
        <v>14</v>
      </c>
      <c r="JA141" s="610">
        <v>91.5</v>
      </c>
      <c r="JC141" s="664" t="s">
        <v>187</v>
      </c>
      <c r="JD141" s="596" t="s">
        <v>371</v>
      </c>
      <c r="JF141" s="621" t="s">
        <v>218</v>
      </c>
      <c r="JG141" s="596">
        <v>0.4</v>
      </c>
      <c r="JI141" s="621" t="s">
        <v>359</v>
      </c>
      <c r="JJ141" s="596">
        <v>0</v>
      </c>
      <c r="JL141" s="621" t="s">
        <v>114</v>
      </c>
      <c r="JM141" s="596">
        <v>90.3</v>
      </c>
      <c r="JO141" s="621" t="s">
        <v>743</v>
      </c>
      <c r="JP141" s="596">
        <v>0.6</v>
      </c>
      <c r="JR141" s="576" t="s">
        <v>381</v>
      </c>
      <c r="JS141" s="610">
        <v>92.3</v>
      </c>
      <c r="JU141" s="664" t="s">
        <v>118</v>
      </c>
      <c r="JV141" s="610" t="s">
        <v>371</v>
      </c>
      <c r="JX141" s="621" t="s">
        <v>57</v>
      </c>
      <c r="JY141" s="596">
        <v>0</v>
      </c>
      <c r="KA141" s="622" t="s">
        <v>652</v>
      </c>
      <c r="KB141" s="598" t="s">
        <v>371</v>
      </c>
      <c r="KD141" s="621" t="s">
        <v>245</v>
      </c>
      <c r="KE141" s="596">
        <v>90</v>
      </c>
      <c r="KG141" s="621" t="s">
        <v>47</v>
      </c>
      <c r="KH141" s="596">
        <v>0.6</v>
      </c>
      <c r="KJ141" s="576" t="s">
        <v>33</v>
      </c>
      <c r="KK141" s="610">
        <v>92.2</v>
      </c>
      <c r="KM141" s="664" t="s">
        <v>187</v>
      </c>
      <c r="KN141" s="610" t="s">
        <v>371</v>
      </c>
      <c r="KP141" s="621" t="s">
        <v>74</v>
      </c>
      <c r="KQ141" s="596">
        <v>0.3</v>
      </c>
      <c r="KS141" s="621" t="s">
        <v>339</v>
      </c>
      <c r="KT141" s="596" t="s">
        <v>371</v>
      </c>
      <c r="KV141" s="621" t="s">
        <v>58</v>
      </c>
      <c r="KW141" s="596">
        <v>90.2</v>
      </c>
      <c r="KY141" s="621" t="s">
        <v>325</v>
      </c>
      <c r="KZ141" s="596">
        <v>0.6</v>
      </c>
      <c r="LB141" s="576" t="s">
        <v>228</v>
      </c>
      <c r="LC141" s="610">
        <v>93.6</v>
      </c>
      <c r="LE141" s="713" t="s">
        <v>70</v>
      </c>
      <c r="LF141" s="715" t="s">
        <v>371</v>
      </c>
      <c r="LH141" s="621" t="s">
        <v>239</v>
      </c>
      <c r="LI141" s="596">
        <v>91.4</v>
      </c>
    </row>
    <row r="142" spans="1:321" ht="52.8" x14ac:dyDescent="0.3">
      <c r="A142" s="8" t="s">
        <v>378</v>
      </c>
      <c r="B142" s="15">
        <v>83.673469387755105</v>
      </c>
      <c r="D142" s="21" t="s">
        <v>276</v>
      </c>
      <c r="E142" s="15">
        <v>75</v>
      </c>
      <c r="G142" s="29" t="s">
        <v>179</v>
      </c>
      <c r="H142" s="32">
        <v>1.3888888888888888</v>
      </c>
      <c r="J142" s="37" t="s">
        <v>160</v>
      </c>
      <c r="K142" s="42">
        <v>0</v>
      </c>
      <c r="M142" s="11" t="s">
        <v>46</v>
      </c>
      <c r="N142" s="15">
        <v>82.655246252676662</v>
      </c>
      <c r="P142" s="29" t="s">
        <v>304</v>
      </c>
      <c r="Q142" s="79">
        <v>0.82969432314410474</v>
      </c>
      <c r="S142" s="8" t="s">
        <v>143</v>
      </c>
      <c r="T142" s="15">
        <v>84.93150684931507</v>
      </c>
      <c r="U142" s="101"/>
      <c r="V142" s="21" t="s">
        <v>364</v>
      </c>
      <c r="W142" s="15">
        <v>77.108433734939766</v>
      </c>
      <c r="Y142" s="11" t="s">
        <v>167</v>
      </c>
      <c r="Z142" s="15">
        <v>83.4</v>
      </c>
      <c r="AC142" s="109" t="s">
        <v>123</v>
      </c>
      <c r="AD142" s="123">
        <v>84.8</v>
      </c>
      <c r="AF142" s="149" t="s">
        <v>135</v>
      </c>
      <c r="AG142" s="137">
        <v>86.2</v>
      </c>
      <c r="AI142" s="109" t="s">
        <v>93</v>
      </c>
      <c r="AJ142" s="137">
        <v>82.4</v>
      </c>
      <c r="AL142" s="109" t="s">
        <v>93</v>
      </c>
      <c r="AM142" s="146">
        <v>83.3</v>
      </c>
      <c r="AO142" s="109" t="s">
        <v>78</v>
      </c>
      <c r="AP142" s="146">
        <v>84</v>
      </c>
      <c r="AS142" s="149" t="s">
        <v>214</v>
      </c>
      <c r="AT142" s="137">
        <v>85.1</v>
      </c>
      <c r="AX142" s="149" t="s">
        <v>128</v>
      </c>
      <c r="AY142" s="191">
        <v>87.2</v>
      </c>
      <c r="BA142" s="149" t="s">
        <v>354</v>
      </c>
      <c r="BB142" s="209">
        <v>83.9</v>
      </c>
      <c r="BD142" s="149" t="s">
        <v>45</v>
      </c>
      <c r="BE142" s="191">
        <v>86.2</v>
      </c>
      <c r="BG142" s="149" t="s">
        <v>251</v>
      </c>
      <c r="BH142" s="209">
        <v>87.2</v>
      </c>
      <c r="BJ142" s="149" t="s">
        <v>127</v>
      </c>
      <c r="BK142" s="233">
        <v>88.5</v>
      </c>
      <c r="BM142" s="149" t="s">
        <v>284</v>
      </c>
      <c r="BN142" s="233">
        <v>86.7</v>
      </c>
      <c r="BP142" s="149" t="s">
        <v>81</v>
      </c>
      <c r="BQ142" s="233">
        <v>89.8</v>
      </c>
      <c r="BS142" s="149" t="s">
        <v>354</v>
      </c>
      <c r="BT142" s="233">
        <v>89.3</v>
      </c>
      <c r="BV142" s="29" t="s">
        <v>203</v>
      </c>
      <c r="BW142" s="263">
        <v>1.4084507042253522</v>
      </c>
      <c r="BY142" s="29" t="s">
        <v>366</v>
      </c>
      <c r="BZ142" s="263">
        <v>0</v>
      </c>
      <c r="CB142" s="149" t="s">
        <v>107</v>
      </c>
      <c r="CC142" s="209">
        <v>88.3</v>
      </c>
      <c r="CE142" s="29" t="s">
        <v>61</v>
      </c>
      <c r="CF142" s="281">
        <v>0.75301204819277112</v>
      </c>
      <c r="CI142" s="109" t="s">
        <v>155</v>
      </c>
      <c r="CJ142" s="295">
        <v>90.7</v>
      </c>
      <c r="CL142" s="109" t="s">
        <v>362</v>
      </c>
      <c r="CM142" s="303">
        <v>92.3</v>
      </c>
      <c r="CO142" s="109" t="s">
        <v>249</v>
      </c>
      <c r="CP142" s="191">
        <v>89.9</v>
      </c>
      <c r="CS142" s="149" t="s">
        <v>101</v>
      </c>
      <c r="CT142" s="331">
        <v>91.7</v>
      </c>
      <c r="CW142" s="109" t="s">
        <v>35</v>
      </c>
      <c r="CX142" s="331">
        <v>94.1</v>
      </c>
      <c r="DB142" s="253" t="s">
        <v>49</v>
      </c>
      <c r="DC142" s="263">
        <v>1.2820512820512819</v>
      </c>
      <c r="DI142" s="253" t="s">
        <v>364</v>
      </c>
      <c r="DJ142" s="263">
        <v>0</v>
      </c>
      <c r="DP142" s="149" t="s">
        <v>194</v>
      </c>
      <c r="DQ142" s="331">
        <v>90.4</v>
      </c>
      <c r="DV142" s="253" t="s">
        <v>208</v>
      </c>
      <c r="DW142" s="281">
        <v>0.7421150278293136</v>
      </c>
      <c r="EA142" s="346" t="s">
        <v>154</v>
      </c>
      <c r="EB142" s="353">
        <v>91.4</v>
      </c>
      <c r="EE142" s="355" t="s">
        <v>350</v>
      </c>
      <c r="EF142" s="358">
        <v>94.3</v>
      </c>
      <c r="EI142" s="346" t="s">
        <v>377</v>
      </c>
      <c r="EJ142" s="362">
        <v>1.3157894736842104</v>
      </c>
      <c r="EM142" s="250" t="s">
        <v>276</v>
      </c>
      <c r="EN142" s="362">
        <v>0</v>
      </c>
      <c r="EQ142" s="346" t="s">
        <v>103</v>
      </c>
      <c r="ER142" s="303">
        <v>90.9</v>
      </c>
      <c r="EU142" s="346" t="s">
        <v>116</v>
      </c>
      <c r="EV142" s="378">
        <v>0.7373929590865842</v>
      </c>
      <c r="FA142" s="346" t="s">
        <v>33</v>
      </c>
      <c r="FB142" s="383">
        <v>92.328042328042329</v>
      </c>
      <c r="FD142" s="355" t="s">
        <v>356</v>
      </c>
      <c r="FE142" s="383">
        <v>94.4</v>
      </c>
      <c r="FG142" s="346" t="s">
        <v>235</v>
      </c>
      <c r="FH142" s="381">
        <v>91.2</v>
      </c>
      <c r="FK142" s="346" t="s">
        <v>153</v>
      </c>
      <c r="FL142" s="410">
        <v>92.6</v>
      </c>
      <c r="FN142" s="355" t="s">
        <v>369</v>
      </c>
      <c r="FO142" s="410">
        <v>94</v>
      </c>
      <c r="FQ142" s="355" t="s">
        <v>274</v>
      </c>
      <c r="FR142" s="421">
        <v>1.1000000000000001</v>
      </c>
      <c r="FT142" s="361" t="s">
        <v>367</v>
      </c>
      <c r="FU142" s="367">
        <v>0</v>
      </c>
      <c r="FW142" s="346" t="s">
        <v>137</v>
      </c>
      <c r="FX142" s="410">
        <v>91.4</v>
      </c>
      <c r="FZ142" s="346" t="s">
        <v>289</v>
      </c>
      <c r="GA142" s="437">
        <v>0.8</v>
      </c>
      <c r="GD142" s="462" t="s">
        <v>36</v>
      </c>
      <c r="GE142" s="448">
        <v>92.5</v>
      </c>
      <c r="GG142" s="462" t="s">
        <v>339</v>
      </c>
      <c r="GH142" s="480" t="s">
        <v>371</v>
      </c>
      <c r="GJ142" s="346" t="s">
        <v>276</v>
      </c>
      <c r="GK142" s="485">
        <v>1.1000000000000001</v>
      </c>
      <c r="GM142" s="346" t="s">
        <v>279</v>
      </c>
      <c r="GN142" s="484">
        <v>0</v>
      </c>
      <c r="GP142" s="462" t="s">
        <v>241</v>
      </c>
      <c r="GQ142" s="503">
        <v>91.5</v>
      </c>
      <c r="GS142" s="346" t="s">
        <v>208</v>
      </c>
      <c r="GT142" s="508">
        <v>0.79522862823061624</v>
      </c>
      <c r="GV142" s="462" t="s">
        <v>207</v>
      </c>
      <c r="GW142" s="479">
        <v>92.7</v>
      </c>
      <c r="GY142" s="462" t="s">
        <v>190</v>
      </c>
      <c r="GZ142" s="529" t="s">
        <v>371</v>
      </c>
      <c r="HB142" s="535" t="s">
        <v>32</v>
      </c>
      <c r="HC142" s="383">
        <v>91.8</v>
      </c>
      <c r="HG142" s="462" t="s">
        <v>54</v>
      </c>
      <c r="HH142" s="383">
        <v>92.8</v>
      </c>
      <c r="HJ142" s="462" t="s">
        <v>103</v>
      </c>
      <c r="HK142" s="383" t="s">
        <v>371</v>
      </c>
      <c r="HM142" s="346" t="s">
        <v>189</v>
      </c>
      <c r="HN142" s="421">
        <v>1</v>
      </c>
      <c r="HP142" s="346" t="s">
        <v>19</v>
      </c>
      <c r="HQ142" s="421">
        <v>0</v>
      </c>
      <c r="HS142" s="535" t="s">
        <v>102</v>
      </c>
      <c r="HT142" s="383">
        <v>91.8</v>
      </c>
      <c r="HV142" s="346" t="s">
        <v>159</v>
      </c>
      <c r="HW142" s="508">
        <v>0.7</v>
      </c>
      <c r="HY142" s="346" t="s">
        <v>287</v>
      </c>
      <c r="HZ142" s="421">
        <v>0.9</v>
      </c>
      <c r="IB142" s="566" t="s">
        <v>307</v>
      </c>
      <c r="IC142" s="421">
        <v>0</v>
      </c>
      <c r="IE142" s="346" t="s">
        <v>139</v>
      </c>
      <c r="IF142" s="508">
        <v>0.7</v>
      </c>
      <c r="IH142" s="576" t="s">
        <v>274</v>
      </c>
      <c r="II142" s="610">
        <v>92.7</v>
      </c>
      <c r="IK142" s="576" t="s">
        <v>39</v>
      </c>
      <c r="IL142" s="596" t="s">
        <v>371</v>
      </c>
      <c r="IN142" s="621" t="s">
        <v>136</v>
      </c>
      <c r="IO142" s="635">
        <v>0</v>
      </c>
      <c r="IQ142" s="621" t="s">
        <v>39</v>
      </c>
      <c r="IR142" s="635">
        <v>0</v>
      </c>
      <c r="IT142" s="621" t="s">
        <v>105</v>
      </c>
      <c r="IU142" s="652">
        <v>90.7</v>
      </c>
      <c r="IW142" s="621" t="s">
        <v>202</v>
      </c>
      <c r="IX142" s="635">
        <v>0.7</v>
      </c>
      <c r="IZ142" s="576" t="s">
        <v>290</v>
      </c>
      <c r="JA142" s="610">
        <v>91.5</v>
      </c>
      <c r="JC142" s="664" t="s">
        <v>118</v>
      </c>
      <c r="JD142" s="596" t="s">
        <v>371</v>
      </c>
      <c r="JF142" s="621" t="s">
        <v>187</v>
      </c>
      <c r="JG142" s="596">
        <v>0.4</v>
      </c>
      <c r="JI142" s="621" t="s">
        <v>358</v>
      </c>
      <c r="JJ142" s="596">
        <v>0</v>
      </c>
      <c r="JL142" s="621" t="s">
        <v>245</v>
      </c>
      <c r="JM142" s="596">
        <v>90.3</v>
      </c>
      <c r="JO142" s="621" t="s">
        <v>11</v>
      </c>
      <c r="JP142" s="596">
        <v>0.6</v>
      </c>
      <c r="JR142" s="576" t="s">
        <v>316</v>
      </c>
      <c r="JS142" s="610">
        <v>92.1</v>
      </c>
      <c r="JU142" s="664" t="s">
        <v>339</v>
      </c>
      <c r="JV142" s="610" t="s">
        <v>371</v>
      </c>
      <c r="JX142" s="621" t="s">
        <v>43</v>
      </c>
      <c r="JY142" s="596">
        <v>0</v>
      </c>
      <c r="KA142" s="621" t="s">
        <v>310</v>
      </c>
      <c r="KB142" s="596" t="s">
        <v>371</v>
      </c>
      <c r="KD142" s="621" t="s">
        <v>329</v>
      </c>
      <c r="KE142" s="596">
        <v>90</v>
      </c>
      <c r="KG142" s="621" t="s">
        <v>35</v>
      </c>
      <c r="KH142" s="596">
        <v>0.6</v>
      </c>
      <c r="KJ142" s="576" t="s">
        <v>152</v>
      </c>
      <c r="KK142" s="610">
        <v>92.2</v>
      </c>
      <c r="KM142" s="664" t="s">
        <v>118</v>
      </c>
      <c r="KN142" s="610" t="s">
        <v>371</v>
      </c>
      <c r="KP142" s="621" t="s">
        <v>279</v>
      </c>
      <c r="KQ142" s="596">
        <v>0.3</v>
      </c>
      <c r="KS142" s="621" t="s">
        <v>190</v>
      </c>
      <c r="KT142" s="596" t="s">
        <v>371</v>
      </c>
      <c r="KV142" s="621" t="s">
        <v>171</v>
      </c>
      <c r="KW142" s="596">
        <v>90.2</v>
      </c>
      <c r="KY142" s="621" t="s">
        <v>664</v>
      </c>
      <c r="KZ142" s="596">
        <v>0.6</v>
      </c>
      <c r="LB142" s="576" t="s">
        <v>73</v>
      </c>
      <c r="LC142" s="610">
        <v>93.5</v>
      </c>
      <c r="LE142" s="664" t="s">
        <v>310</v>
      </c>
      <c r="LF142" s="610" t="s">
        <v>371</v>
      </c>
      <c r="LH142" s="621" t="s">
        <v>165</v>
      </c>
      <c r="LI142" s="596">
        <v>91.4</v>
      </c>
    </row>
    <row r="143" spans="1:321" ht="57.6" x14ac:dyDescent="0.3">
      <c r="A143" s="8" t="s">
        <v>132</v>
      </c>
      <c r="B143" s="15">
        <v>83.561643835616437</v>
      </c>
      <c r="D143" s="21" t="s">
        <v>182</v>
      </c>
      <c r="E143" s="15">
        <v>75</v>
      </c>
      <c r="G143" s="29" t="s">
        <v>144</v>
      </c>
      <c r="H143" s="32">
        <v>1.3986013986013985</v>
      </c>
      <c r="J143" s="37" t="s">
        <v>90</v>
      </c>
      <c r="K143" s="42">
        <v>0</v>
      </c>
      <c r="M143" s="11" t="s">
        <v>94</v>
      </c>
      <c r="N143" s="15">
        <v>82.50614250614251</v>
      </c>
      <c r="P143" s="29" t="s">
        <v>218</v>
      </c>
      <c r="Q143" s="79">
        <v>0.83036773428232491</v>
      </c>
      <c r="S143" s="8" t="s">
        <v>149</v>
      </c>
      <c r="T143" s="15">
        <v>84.848484848484844</v>
      </c>
      <c r="U143" s="101"/>
      <c r="V143" s="21" t="s">
        <v>182</v>
      </c>
      <c r="W143" s="15">
        <v>75</v>
      </c>
      <c r="Y143" s="11" t="s">
        <v>414</v>
      </c>
      <c r="Z143" s="15">
        <v>83.3</v>
      </c>
      <c r="AC143" s="109" t="s">
        <v>132</v>
      </c>
      <c r="AD143" s="123">
        <v>84.7</v>
      </c>
      <c r="AF143" s="149" t="s">
        <v>114</v>
      </c>
      <c r="AG143" s="137">
        <v>86.2</v>
      </c>
      <c r="AI143" s="109" t="s">
        <v>366</v>
      </c>
      <c r="AJ143" s="137">
        <v>82.1</v>
      </c>
      <c r="AL143" s="109" t="s">
        <v>379</v>
      </c>
      <c r="AM143" s="146">
        <v>83.3</v>
      </c>
      <c r="AO143" s="109" t="s">
        <v>131</v>
      </c>
      <c r="AP143" s="146">
        <v>84</v>
      </c>
      <c r="AS143" s="149" t="s">
        <v>47</v>
      </c>
      <c r="AT143" s="137">
        <v>85</v>
      </c>
      <c r="AX143" s="149" t="s">
        <v>98</v>
      </c>
      <c r="AY143" s="191">
        <v>87.1</v>
      </c>
      <c r="BA143" s="149" t="s">
        <v>240</v>
      </c>
      <c r="BB143" s="209">
        <v>83.3</v>
      </c>
      <c r="BD143" s="149" t="s">
        <v>140</v>
      </c>
      <c r="BE143" s="191">
        <v>86.1</v>
      </c>
      <c r="BG143" s="149" t="s">
        <v>318</v>
      </c>
      <c r="BH143" s="209">
        <v>87.1</v>
      </c>
      <c r="BJ143" s="149" t="s">
        <v>380</v>
      </c>
      <c r="BK143" s="233">
        <v>88.5</v>
      </c>
      <c r="BM143" s="149" t="s">
        <v>258</v>
      </c>
      <c r="BN143" s="233">
        <v>85.7</v>
      </c>
      <c r="BP143" s="149" t="s">
        <v>142</v>
      </c>
      <c r="BQ143" s="233">
        <v>89.7</v>
      </c>
      <c r="BS143" s="149" t="s">
        <v>367</v>
      </c>
      <c r="BT143" s="233">
        <v>89.2</v>
      </c>
      <c r="BV143" s="29" t="s">
        <v>21</v>
      </c>
      <c r="BW143" s="263">
        <v>1.4285714285714286</v>
      </c>
      <c r="BY143" s="29" t="s">
        <v>106</v>
      </c>
      <c r="BZ143" s="263">
        <v>0</v>
      </c>
      <c r="CB143" s="149" t="s">
        <v>56</v>
      </c>
      <c r="CC143" s="209">
        <v>88.1</v>
      </c>
      <c r="CE143" s="29" t="s">
        <v>51</v>
      </c>
      <c r="CF143" s="281">
        <v>0.75593952483801297</v>
      </c>
      <c r="CI143" s="109" t="s">
        <v>242</v>
      </c>
      <c r="CJ143" s="295">
        <v>90.4</v>
      </c>
      <c r="CL143" s="109" t="s">
        <v>359</v>
      </c>
      <c r="CM143" s="303">
        <v>92</v>
      </c>
      <c r="CO143" s="109" t="s">
        <v>251</v>
      </c>
      <c r="CP143" s="191">
        <v>89.9</v>
      </c>
      <c r="CS143" s="149" t="s">
        <v>21</v>
      </c>
      <c r="CT143" s="331">
        <v>91.7</v>
      </c>
      <c r="CW143" s="109" t="s">
        <v>93</v>
      </c>
      <c r="CX143" s="331">
        <v>94.1</v>
      </c>
      <c r="DB143" s="253" t="s">
        <v>154</v>
      </c>
      <c r="DC143" s="263">
        <v>1.2987012987012987</v>
      </c>
      <c r="DI143" s="253" t="s">
        <v>228</v>
      </c>
      <c r="DJ143" s="263">
        <v>0</v>
      </c>
      <c r="DP143" s="149" t="s">
        <v>40</v>
      </c>
      <c r="DQ143" s="331">
        <v>90.4</v>
      </c>
      <c r="DV143" s="253" t="s">
        <v>284</v>
      </c>
      <c r="DW143" s="281">
        <v>0.74372482181592814</v>
      </c>
      <c r="EA143" s="346" t="s">
        <v>61</v>
      </c>
      <c r="EB143" s="353">
        <v>91.4</v>
      </c>
      <c r="EE143" s="355" t="s">
        <v>362</v>
      </c>
      <c r="EF143" s="358">
        <v>94.1</v>
      </c>
      <c r="EI143" s="346" t="s">
        <v>172</v>
      </c>
      <c r="EJ143" s="362">
        <v>1.2987012987012987</v>
      </c>
      <c r="EM143" s="250" t="s">
        <v>367</v>
      </c>
      <c r="EN143" s="362">
        <v>0</v>
      </c>
      <c r="EQ143" s="346" t="s">
        <v>40</v>
      </c>
      <c r="ER143" s="303">
        <v>90.8</v>
      </c>
      <c r="EU143" s="346" t="s">
        <v>323</v>
      </c>
      <c r="EV143" s="378">
        <v>0.7421875</v>
      </c>
      <c r="FA143" s="346" t="s">
        <v>272</v>
      </c>
      <c r="FB143" s="383">
        <v>92.307692307692307</v>
      </c>
      <c r="FD143" s="355" t="s">
        <v>369</v>
      </c>
      <c r="FE143" s="383">
        <v>94</v>
      </c>
      <c r="FG143" s="346" t="s">
        <v>42</v>
      </c>
      <c r="FH143" s="381">
        <v>91.1</v>
      </c>
      <c r="FK143" s="346" t="s">
        <v>251</v>
      </c>
      <c r="FL143" s="410">
        <v>92.5</v>
      </c>
      <c r="FN143" s="355" t="s">
        <v>365</v>
      </c>
      <c r="FO143" s="410">
        <v>93.6</v>
      </c>
      <c r="FQ143" s="355" t="s">
        <v>65</v>
      </c>
      <c r="FR143" s="421">
        <v>1.1000000000000001</v>
      </c>
      <c r="FT143" s="361" t="s">
        <v>385</v>
      </c>
      <c r="FU143" s="367">
        <v>0</v>
      </c>
      <c r="FW143" s="346" t="s">
        <v>114</v>
      </c>
      <c r="FX143" s="410">
        <v>91.4</v>
      </c>
      <c r="FZ143" s="346" t="s">
        <v>159</v>
      </c>
      <c r="GA143" s="437">
        <v>0.8</v>
      </c>
      <c r="GD143" s="462" t="s">
        <v>56</v>
      </c>
      <c r="GE143" s="448">
        <v>92.3</v>
      </c>
      <c r="GG143" s="462" t="s">
        <v>190</v>
      </c>
      <c r="GH143" s="480" t="s">
        <v>371</v>
      </c>
      <c r="GJ143" s="346" t="s">
        <v>119</v>
      </c>
      <c r="GK143" s="421">
        <v>1.2</v>
      </c>
      <c r="GM143" s="346" t="s">
        <v>350</v>
      </c>
      <c r="GN143" s="484">
        <v>0</v>
      </c>
      <c r="GP143" s="462" t="s">
        <v>251</v>
      </c>
      <c r="GQ143" s="503">
        <v>91.5</v>
      </c>
      <c r="GS143" s="346" t="s">
        <v>163</v>
      </c>
      <c r="GT143" s="508">
        <v>1.3707790036776997</v>
      </c>
      <c r="GV143" s="462" t="s">
        <v>271</v>
      </c>
      <c r="GW143" s="479">
        <v>92.6</v>
      </c>
      <c r="GY143" s="462" t="s">
        <v>103</v>
      </c>
      <c r="GZ143" s="529" t="s">
        <v>371</v>
      </c>
      <c r="HB143" s="535" t="s">
        <v>55</v>
      </c>
      <c r="HC143" s="383">
        <v>91.8</v>
      </c>
      <c r="HG143" s="462" t="s">
        <v>245</v>
      </c>
      <c r="HH143" s="383">
        <v>92.8</v>
      </c>
      <c r="HJ143" s="462" t="s">
        <v>68</v>
      </c>
      <c r="HK143" s="383" t="s">
        <v>371</v>
      </c>
      <c r="HM143" s="346" t="s">
        <v>197</v>
      </c>
      <c r="HN143" s="421">
        <v>1.6</v>
      </c>
      <c r="HP143" s="346" t="s">
        <v>344</v>
      </c>
      <c r="HQ143" s="421">
        <v>0</v>
      </c>
      <c r="HS143" s="535" t="s">
        <v>135</v>
      </c>
      <c r="HT143" s="383">
        <v>91.7</v>
      </c>
      <c r="HV143" s="346" t="s">
        <v>238</v>
      </c>
      <c r="HW143" s="508">
        <v>0.7</v>
      </c>
      <c r="HY143" s="346" t="s">
        <v>44</v>
      </c>
      <c r="HZ143" s="421">
        <v>0.9</v>
      </c>
      <c r="IB143" s="566" t="s">
        <v>284</v>
      </c>
      <c r="IC143" s="421">
        <v>0</v>
      </c>
      <c r="IE143" s="346" t="s">
        <v>211</v>
      </c>
      <c r="IF143" s="508">
        <v>0.7</v>
      </c>
      <c r="IH143" s="576" t="s">
        <v>53</v>
      </c>
      <c r="II143" s="610">
        <v>92.7</v>
      </c>
      <c r="IK143" s="579" t="s">
        <v>410</v>
      </c>
      <c r="IL143" s="598" t="s">
        <v>371</v>
      </c>
      <c r="IN143" s="621" t="s">
        <v>74</v>
      </c>
      <c r="IO143" s="635">
        <v>0.3</v>
      </c>
      <c r="IQ143" s="621" t="s">
        <v>359</v>
      </c>
      <c r="IR143" s="635">
        <v>0</v>
      </c>
      <c r="IT143" s="621" t="s">
        <v>114</v>
      </c>
      <c r="IU143" s="652">
        <v>90.4</v>
      </c>
      <c r="IW143" s="621" t="s">
        <v>217</v>
      </c>
      <c r="IX143" s="635">
        <v>0.7</v>
      </c>
      <c r="IZ143" s="576" t="s">
        <v>139</v>
      </c>
      <c r="JA143" s="610">
        <v>91.4</v>
      </c>
      <c r="JC143" s="664" t="s">
        <v>339</v>
      </c>
      <c r="JD143" s="596" t="s">
        <v>371</v>
      </c>
      <c r="JF143" s="621" t="s">
        <v>244</v>
      </c>
      <c r="JG143" s="596">
        <v>0.5</v>
      </c>
      <c r="JI143" s="621" t="s">
        <v>375</v>
      </c>
      <c r="JJ143" s="596">
        <v>0</v>
      </c>
      <c r="JL143" s="621" t="s">
        <v>373</v>
      </c>
      <c r="JM143" s="596">
        <v>90.1</v>
      </c>
      <c r="JO143" s="621" t="s">
        <v>65</v>
      </c>
      <c r="JP143" s="596">
        <v>0.6</v>
      </c>
      <c r="JR143" s="576" t="s">
        <v>194</v>
      </c>
      <c r="JS143" s="610">
        <v>92</v>
      </c>
      <c r="JU143" s="664" t="s">
        <v>190</v>
      </c>
      <c r="JV143" s="610" t="s">
        <v>371</v>
      </c>
      <c r="JX143" s="621" t="s">
        <v>102</v>
      </c>
      <c r="JY143" s="596">
        <v>0</v>
      </c>
      <c r="KA143" s="621" t="s">
        <v>187</v>
      </c>
      <c r="KB143" s="596" t="s">
        <v>371</v>
      </c>
      <c r="KD143" s="621" t="s">
        <v>174</v>
      </c>
      <c r="KE143" s="596">
        <v>89.8</v>
      </c>
      <c r="KG143" s="621" t="s">
        <v>148</v>
      </c>
      <c r="KH143" s="596">
        <v>0.5</v>
      </c>
      <c r="KJ143" s="576" t="s">
        <v>226</v>
      </c>
      <c r="KK143" s="610">
        <v>92.1</v>
      </c>
      <c r="KM143" s="664" t="s">
        <v>339</v>
      </c>
      <c r="KN143" s="610" t="s">
        <v>371</v>
      </c>
      <c r="KP143" s="621" t="s">
        <v>744</v>
      </c>
      <c r="KQ143" s="596">
        <v>0.5</v>
      </c>
      <c r="KS143" s="621" t="s">
        <v>293</v>
      </c>
      <c r="KT143" s="596" t="s">
        <v>371</v>
      </c>
      <c r="KV143" s="621" t="s">
        <v>149</v>
      </c>
      <c r="KW143" s="596">
        <v>90.2</v>
      </c>
      <c r="KY143" s="621" t="s">
        <v>307</v>
      </c>
      <c r="KZ143" s="596">
        <v>0.6</v>
      </c>
      <c r="LB143" s="576" t="s">
        <v>74</v>
      </c>
      <c r="LC143" s="610">
        <v>93.4</v>
      </c>
      <c r="LE143" s="664" t="s">
        <v>187</v>
      </c>
      <c r="LF143" s="610" t="s">
        <v>371</v>
      </c>
      <c r="LH143" s="621" t="s">
        <v>329</v>
      </c>
      <c r="LI143" s="596">
        <v>91.4</v>
      </c>
    </row>
    <row r="144" spans="1:321" ht="43.2" x14ac:dyDescent="0.3">
      <c r="A144" s="8" t="s">
        <v>133</v>
      </c>
      <c r="B144" s="15">
        <v>83.529411764705884</v>
      </c>
      <c r="D144" s="21" t="s">
        <v>282</v>
      </c>
      <c r="E144" s="15">
        <v>71.428571428571431</v>
      </c>
      <c r="G144" s="29" t="s">
        <v>78</v>
      </c>
      <c r="H144" s="32">
        <v>1.4084507042253522</v>
      </c>
      <c r="J144" s="37" t="s">
        <v>262</v>
      </c>
      <c r="K144" s="42">
        <v>0</v>
      </c>
      <c r="M144" s="11" t="s">
        <v>105</v>
      </c>
      <c r="N144" s="15">
        <v>82.432432432432435</v>
      </c>
      <c r="P144" s="29" t="s">
        <v>225</v>
      </c>
      <c r="Q144" s="79">
        <v>0.83179297597042512</v>
      </c>
      <c r="S144" s="8" t="s">
        <v>111</v>
      </c>
      <c r="T144" s="15">
        <v>84.810126582278471</v>
      </c>
      <c r="U144" s="101"/>
      <c r="V144" s="21" t="s">
        <v>366</v>
      </c>
      <c r="W144" s="15">
        <v>75</v>
      </c>
      <c r="Y144" s="11" t="s">
        <v>267</v>
      </c>
      <c r="Z144" s="15">
        <v>83.2</v>
      </c>
      <c r="AC144" s="109" t="s">
        <v>110</v>
      </c>
      <c r="AD144" s="123">
        <v>84.6</v>
      </c>
      <c r="AF144" s="149" t="s">
        <v>157</v>
      </c>
      <c r="AG144" s="137">
        <v>85.9</v>
      </c>
      <c r="AI144" s="109" t="s">
        <v>260</v>
      </c>
      <c r="AJ144" s="137">
        <v>80</v>
      </c>
      <c r="AL144" s="109" t="s">
        <v>41</v>
      </c>
      <c r="AM144" s="146">
        <v>83.3</v>
      </c>
      <c r="AO144" s="109" t="s">
        <v>108</v>
      </c>
      <c r="AP144" s="146">
        <v>83.9</v>
      </c>
      <c r="AS144" s="149" t="s">
        <v>208</v>
      </c>
      <c r="AT144" s="137">
        <v>85</v>
      </c>
      <c r="AX144" s="149" t="s">
        <v>104</v>
      </c>
      <c r="AY144" s="191">
        <v>86.8</v>
      </c>
      <c r="BA144" s="149" t="s">
        <v>200</v>
      </c>
      <c r="BB144" s="209">
        <v>83.3</v>
      </c>
      <c r="BD144" s="149" t="s">
        <v>160</v>
      </c>
      <c r="BE144" s="191">
        <v>86.1</v>
      </c>
      <c r="BG144" s="149" t="s">
        <v>53</v>
      </c>
      <c r="BH144" s="209">
        <v>87.1</v>
      </c>
      <c r="BJ144" s="149" t="s">
        <v>163</v>
      </c>
      <c r="BK144" s="233">
        <v>88.5</v>
      </c>
      <c r="BM144" s="149" t="s">
        <v>359</v>
      </c>
      <c r="BN144" s="233">
        <v>85.6</v>
      </c>
      <c r="BP144" s="149" t="s">
        <v>151</v>
      </c>
      <c r="BQ144" s="233">
        <v>89.4</v>
      </c>
      <c r="BS144" s="149" t="s">
        <v>353</v>
      </c>
      <c r="BT144" s="233">
        <v>88.2</v>
      </c>
      <c r="BV144" s="29" t="s">
        <v>325</v>
      </c>
      <c r="BW144" s="263">
        <v>1.4492753623188406</v>
      </c>
      <c r="BY144" s="29" t="s">
        <v>364</v>
      </c>
      <c r="BZ144" s="263">
        <v>0</v>
      </c>
      <c r="CB144" s="149" t="s">
        <v>236</v>
      </c>
      <c r="CC144" s="209">
        <v>88</v>
      </c>
      <c r="CE144" s="29" t="s">
        <v>22</v>
      </c>
      <c r="CF144" s="281">
        <v>0.75713453698311006</v>
      </c>
      <c r="CI144" s="109" t="s">
        <v>128</v>
      </c>
      <c r="CJ144" s="295">
        <v>90.4</v>
      </c>
      <c r="CL144" s="109" t="s">
        <v>183</v>
      </c>
      <c r="CM144" s="303">
        <v>91.7</v>
      </c>
      <c r="CO144" s="109" t="s">
        <v>176</v>
      </c>
      <c r="CP144" s="191">
        <v>89.8</v>
      </c>
      <c r="CS144" s="149" t="s">
        <v>213</v>
      </c>
      <c r="CT144" s="331">
        <v>91.4</v>
      </c>
      <c r="CW144" s="109" t="s">
        <v>365</v>
      </c>
      <c r="CX144" s="331">
        <v>93.1</v>
      </c>
      <c r="DB144" s="253" t="s">
        <v>57</v>
      </c>
      <c r="DC144" s="263">
        <v>1.2987012987012987</v>
      </c>
      <c r="DI144" s="253" t="s">
        <v>90</v>
      </c>
      <c r="DJ144" s="263">
        <v>0</v>
      </c>
      <c r="DP144" s="149" t="s">
        <v>310</v>
      </c>
      <c r="DQ144" s="331">
        <v>90.4</v>
      </c>
      <c r="DV144" s="253" t="s">
        <v>118</v>
      </c>
      <c r="DW144" s="281">
        <v>0.74441687344913154</v>
      </c>
      <c r="EA144" s="346" t="s">
        <v>229</v>
      </c>
      <c r="EB144" s="353">
        <v>91.3</v>
      </c>
      <c r="EE144" s="355" t="s">
        <v>93</v>
      </c>
      <c r="EF144" s="358">
        <v>93.8</v>
      </c>
      <c r="EI144" s="346" t="s">
        <v>63</v>
      </c>
      <c r="EJ144" s="362">
        <v>1.2820512820512819</v>
      </c>
      <c r="EM144" s="250" t="s">
        <v>369</v>
      </c>
      <c r="EN144" s="362">
        <v>0</v>
      </c>
      <c r="EQ144" s="346" t="s">
        <v>188</v>
      </c>
      <c r="ER144" s="303">
        <v>90.7</v>
      </c>
      <c r="EU144" s="346" t="s">
        <v>224</v>
      </c>
      <c r="EV144" s="378">
        <v>0.74626865671641784</v>
      </c>
      <c r="FA144" s="346" t="s">
        <v>102</v>
      </c>
      <c r="FB144" s="383">
        <v>92.156862745098039</v>
      </c>
      <c r="FD144" s="355" t="s">
        <v>365</v>
      </c>
      <c r="FE144" s="383">
        <v>93.9</v>
      </c>
      <c r="FG144" s="346" t="s">
        <v>98</v>
      </c>
      <c r="FH144" s="381">
        <v>91.1</v>
      </c>
      <c r="FK144" s="346" t="s">
        <v>145</v>
      </c>
      <c r="FL144" s="410">
        <v>92.5</v>
      </c>
      <c r="FN144" s="355" t="s">
        <v>93</v>
      </c>
      <c r="FO144" s="410">
        <v>93.3</v>
      </c>
      <c r="FQ144" s="355" t="s">
        <v>76</v>
      </c>
      <c r="FR144" s="421">
        <v>1.1000000000000001</v>
      </c>
      <c r="FT144" s="361" t="s">
        <v>279</v>
      </c>
      <c r="FU144" s="367">
        <v>0</v>
      </c>
      <c r="FW144" s="346" t="s">
        <v>40</v>
      </c>
      <c r="FX144" s="410">
        <v>91.3</v>
      </c>
      <c r="FZ144" s="346" t="s">
        <v>287</v>
      </c>
      <c r="GA144" s="437">
        <v>0.8</v>
      </c>
      <c r="GD144" s="462" t="s">
        <v>264</v>
      </c>
      <c r="GE144" s="448">
        <v>92.2</v>
      </c>
      <c r="GG144" s="462" t="s">
        <v>103</v>
      </c>
      <c r="GH144" s="480" t="s">
        <v>371</v>
      </c>
      <c r="GJ144" s="346" t="s">
        <v>338</v>
      </c>
      <c r="GK144" s="421">
        <v>1.2</v>
      </c>
      <c r="GM144" s="346" t="s">
        <v>367</v>
      </c>
      <c r="GN144" s="484">
        <v>0</v>
      </c>
      <c r="GP144" s="462" t="s">
        <v>285</v>
      </c>
      <c r="GQ144" s="503">
        <v>91.4</v>
      </c>
      <c r="GS144" s="346" t="s">
        <v>285</v>
      </c>
      <c r="GT144" s="508">
        <v>3.022941970310391</v>
      </c>
      <c r="GV144" s="462" t="s">
        <v>146</v>
      </c>
      <c r="GW144" s="479">
        <v>92.6</v>
      </c>
      <c r="GY144" s="462" t="s">
        <v>68</v>
      </c>
      <c r="GZ144" s="529" t="s">
        <v>371</v>
      </c>
      <c r="HB144" s="535" t="s">
        <v>650</v>
      </c>
      <c r="HC144" s="383">
        <v>91.8</v>
      </c>
      <c r="HG144" s="462" t="s">
        <v>327</v>
      </c>
      <c r="HH144" s="383">
        <v>92.6</v>
      </c>
      <c r="HJ144" s="462" t="s">
        <v>82</v>
      </c>
      <c r="HK144" s="383" t="s">
        <v>371</v>
      </c>
      <c r="HM144" s="346" t="s">
        <v>96</v>
      </c>
      <c r="HN144" s="421">
        <v>1.1000000000000001</v>
      </c>
      <c r="HP144" s="346" t="s">
        <v>283</v>
      </c>
      <c r="HQ144" s="421">
        <v>0</v>
      </c>
      <c r="HS144" s="535" t="s">
        <v>192</v>
      </c>
      <c r="HT144" s="383">
        <v>91.7</v>
      </c>
      <c r="HV144" s="346" t="s">
        <v>209</v>
      </c>
      <c r="HW144" s="508">
        <v>0.7</v>
      </c>
      <c r="HY144" s="346" t="s">
        <v>45</v>
      </c>
      <c r="HZ144" s="421">
        <v>0.9</v>
      </c>
      <c r="IB144" s="566" t="s">
        <v>99</v>
      </c>
      <c r="IC144" s="421">
        <v>0</v>
      </c>
      <c r="IE144" s="346" t="s">
        <v>190</v>
      </c>
      <c r="IF144" s="508">
        <v>0.7</v>
      </c>
      <c r="IH144" s="576" t="s">
        <v>117</v>
      </c>
      <c r="II144" s="610">
        <v>92.6</v>
      </c>
      <c r="IK144" s="576" t="s">
        <v>147</v>
      </c>
      <c r="IL144" s="596" t="s">
        <v>371</v>
      </c>
      <c r="IN144" s="621" t="s">
        <v>33</v>
      </c>
      <c r="IO144" s="635">
        <v>0.3</v>
      </c>
      <c r="IQ144" s="621" t="s">
        <v>358</v>
      </c>
      <c r="IR144" s="635">
        <v>0</v>
      </c>
      <c r="IT144" s="621" t="s">
        <v>340</v>
      </c>
      <c r="IU144" s="652">
        <v>90.3</v>
      </c>
      <c r="IW144" s="621" t="s">
        <v>115</v>
      </c>
      <c r="IX144" s="635">
        <v>0.7</v>
      </c>
      <c r="IZ144" s="576" t="s">
        <v>182</v>
      </c>
      <c r="JA144" s="610">
        <v>91.3</v>
      </c>
      <c r="JC144" s="664" t="s">
        <v>190</v>
      </c>
      <c r="JD144" s="596" t="s">
        <v>371</v>
      </c>
      <c r="JF144" s="621" t="s">
        <v>200</v>
      </c>
      <c r="JG144" s="596">
        <v>0.6</v>
      </c>
      <c r="JI144" s="621" t="s">
        <v>114</v>
      </c>
      <c r="JJ144" s="596">
        <v>0</v>
      </c>
      <c r="JL144" s="621" t="s">
        <v>31</v>
      </c>
      <c r="JM144" s="596">
        <v>90.1</v>
      </c>
      <c r="JO144" s="621" t="s">
        <v>67</v>
      </c>
      <c r="JP144" s="596">
        <v>0.6</v>
      </c>
      <c r="JR144" s="576" t="s">
        <v>286</v>
      </c>
      <c r="JS144" s="610">
        <v>92</v>
      </c>
      <c r="JU144" s="664" t="s">
        <v>293</v>
      </c>
      <c r="JV144" s="610" t="s">
        <v>371</v>
      </c>
      <c r="JX144" s="621" t="s">
        <v>321</v>
      </c>
      <c r="JY144" s="596">
        <v>0</v>
      </c>
      <c r="KA144" s="621" t="s">
        <v>118</v>
      </c>
      <c r="KB144" s="596" t="s">
        <v>371</v>
      </c>
      <c r="KD144" s="621" t="s">
        <v>132</v>
      </c>
      <c r="KE144" s="596">
        <v>89.5</v>
      </c>
      <c r="KG144" s="621" t="s">
        <v>242</v>
      </c>
      <c r="KH144" s="596">
        <v>0.6</v>
      </c>
      <c r="KJ144" s="576" t="s">
        <v>256</v>
      </c>
      <c r="KK144" s="610">
        <v>92.1</v>
      </c>
      <c r="KM144" s="664" t="s">
        <v>190</v>
      </c>
      <c r="KN144" s="610" t="s">
        <v>371</v>
      </c>
      <c r="KP144" s="621" t="s">
        <v>76</v>
      </c>
      <c r="KQ144" s="596">
        <v>0.6</v>
      </c>
      <c r="KS144" s="621" t="s">
        <v>103</v>
      </c>
      <c r="KT144" s="596" t="s">
        <v>371</v>
      </c>
      <c r="KV144" s="621" t="s">
        <v>99</v>
      </c>
      <c r="KW144" s="596">
        <v>90.2</v>
      </c>
      <c r="KY144" s="621" t="s">
        <v>235</v>
      </c>
      <c r="KZ144" s="596">
        <v>0.6</v>
      </c>
      <c r="LB144" s="576" t="s">
        <v>134</v>
      </c>
      <c r="LC144" s="610">
        <v>93.4</v>
      </c>
      <c r="LE144" s="664" t="s">
        <v>118</v>
      </c>
      <c r="LF144" s="610" t="s">
        <v>371</v>
      </c>
      <c r="LH144" s="621" t="s">
        <v>173</v>
      </c>
      <c r="LI144" s="596">
        <v>91.3</v>
      </c>
    </row>
    <row r="145" spans="1:321" ht="57.6" x14ac:dyDescent="0.3">
      <c r="A145" s="8" t="s">
        <v>134</v>
      </c>
      <c r="B145" s="15">
        <v>83.458646616541358</v>
      </c>
      <c r="D145" s="21" t="s">
        <v>366</v>
      </c>
      <c r="E145" s="15">
        <v>71.428571428571431</v>
      </c>
      <c r="G145" s="29" t="s">
        <v>108</v>
      </c>
      <c r="H145" s="32">
        <v>1.4084507042253522</v>
      </c>
      <c r="J145" s="37" t="s">
        <v>57</v>
      </c>
      <c r="K145" s="42">
        <v>0</v>
      </c>
      <c r="M145" s="11" t="s">
        <v>305</v>
      </c>
      <c r="N145" s="15">
        <v>82.418753329781566</v>
      </c>
      <c r="P145" s="29" t="s">
        <v>58</v>
      </c>
      <c r="Q145" s="79">
        <v>0.8359456635318705</v>
      </c>
      <c r="S145" s="8" t="s">
        <v>105</v>
      </c>
      <c r="T145" s="15">
        <v>84.722222222222214</v>
      </c>
      <c r="U145" s="101"/>
      <c r="V145" s="21" t="s">
        <v>367</v>
      </c>
      <c r="W145" s="15">
        <v>75</v>
      </c>
      <c r="Y145" s="11" t="s">
        <v>131</v>
      </c>
      <c r="Z145" s="15">
        <v>83.1</v>
      </c>
      <c r="AC145" s="109" t="s">
        <v>46</v>
      </c>
      <c r="AD145" s="123">
        <v>84.6</v>
      </c>
      <c r="AF145" s="149" t="s">
        <v>104</v>
      </c>
      <c r="AG145" s="137">
        <v>85.9</v>
      </c>
      <c r="AI145" s="109" t="s">
        <v>258</v>
      </c>
      <c r="AJ145" s="137">
        <v>80</v>
      </c>
      <c r="AL145" s="109" t="s">
        <v>355</v>
      </c>
      <c r="AM145" s="146">
        <v>83.1</v>
      </c>
      <c r="AO145" s="109" t="s">
        <v>191</v>
      </c>
      <c r="AP145" s="146">
        <v>83.8</v>
      </c>
      <c r="AS145" s="149" t="s">
        <v>92</v>
      </c>
      <c r="AT145" s="137">
        <v>85</v>
      </c>
      <c r="AX145" s="149" t="s">
        <v>51</v>
      </c>
      <c r="AY145" s="191">
        <v>86.8</v>
      </c>
      <c r="BA145" s="149" t="s">
        <v>293</v>
      </c>
      <c r="BB145" s="209">
        <v>83.3</v>
      </c>
      <c r="BD145" s="149" t="s">
        <v>197</v>
      </c>
      <c r="BE145" s="191">
        <v>86.1</v>
      </c>
      <c r="BG145" s="149" t="s">
        <v>304</v>
      </c>
      <c r="BH145" s="209">
        <v>87.1</v>
      </c>
      <c r="BJ145" s="149" t="s">
        <v>288</v>
      </c>
      <c r="BK145" s="233">
        <v>88.4</v>
      </c>
      <c r="BM145" s="149" t="s">
        <v>283</v>
      </c>
      <c r="BN145" s="233">
        <v>84.6</v>
      </c>
      <c r="BP145" s="149" t="s">
        <v>100</v>
      </c>
      <c r="BQ145" s="233">
        <v>89.3</v>
      </c>
      <c r="BS145" s="149" t="s">
        <v>358</v>
      </c>
      <c r="BT145" s="233">
        <v>88</v>
      </c>
      <c r="BV145" s="29" t="s">
        <v>115</v>
      </c>
      <c r="BW145" s="263">
        <v>1.4598540145985401</v>
      </c>
      <c r="BY145" s="29" t="s">
        <v>228</v>
      </c>
      <c r="BZ145" s="263">
        <v>0</v>
      </c>
      <c r="CB145" s="149" t="s">
        <v>18</v>
      </c>
      <c r="CC145" s="209">
        <v>88</v>
      </c>
      <c r="CE145" s="29" t="s">
        <v>208</v>
      </c>
      <c r="CF145" s="281">
        <v>0.76190476190476186</v>
      </c>
      <c r="CI145" s="109" t="s">
        <v>117</v>
      </c>
      <c r="CJ145" s="295">
        <v>90.4</v>
      </c>
      <c r="CL145" s="109" t="s">
        <v>358</v>
      </c>
      <c r="CM145" s="303">
        <v>91.4</v>
      </c>
      <c r="CO145" s="109" t="s">
        <v>221</v>
      </c>
      <c r="CP145" s="191">
        <v>89.8</v>
      </c>
      <c r="CS145" s="149" t="s">
        <v>188</v>
      </c>
      <c r="CT145" s="331">
        <v>91.3</v>
      </c>
      <c r="CW145" s="109" t="s">
        <v>385</v>
      </c>
      <c r="CX145" s="331">
        <v>92.9</v>
      </c>
      <c r="DB145" s="253" t="s">
        <v>77</v>
      </c>
      <c r="DC145" s="263">
        <v>1.3157894736842104</v>
      </c>
      <c r="DI145" s="253" t="s">
        <v>262</v>
      </c>
      <c r="DJ145" s="263">
        <v>0</v>
      </c>
      <c r="DP145" s="149" t="s">
        <v>38</v>
      </c>
      <c r="DQ145" s="331">
        <v>90.3</v>
      </c>
      <c r="DV145" s="253" t="s">
        <v>44</v>
      </c>
      <c r="DW145" s="281">
        <v>0.74580484773151023</v>
      </c>
      <c r="EA145" s="346" t="s">
        <v>315</v>
      </c>
      <c r="EB145" s="353">
        <v>91.3</v>
      </c>
      <c r="EE145" s="355" t="s">
        <v>369</v>
      </c>
      <c r="EF145" s="358">
        <v>93.6</v>
      </c>
      <c r="EI145" s="346" t="s">
        <v>243</v>
      </c>
      <c r="EJ145" s="362">
        <v>1.2658227848101267</v>
      </c>
      <c r="EM145" s="250" t="s">
        <v>33</v>
      </c>
      <c r="EN145" s="362">
        <v>0</v>
      </c>
      <c r="EQ145" s="346" t="s">
        <v>108</v>
      </c>
      <c r="ER145" s="303">
        <v>90.6</v>
      </c>
      <c r="EU145" s="346" t="s">
        <v>92</v>
      </c>
      <c r="EV145" s="378">
        <v>0.74794315632011965</v>
      </c>
      <c r="FA145" s="346" t="s">
        <v>309</v>
      </c>
      <c r="FB145" s="383">
        <v>92.156862745098039</v>
      </c>
      <c r="FD145" s="355" t="s">
        <v>93</v>
      </c>
      <c r="FE145" s="383">
        <v>93.3</v>
      </c>
      <c r="FG145" s="346" t="s">
        <v>204</v>
      </c>
      <c r="FH145" s="381">
        <v>91</v>
      </c>
      <c r="FK145" s="346" t="s">
        <v>81</v>
      </c>
      <c r="FL145" s="410">
        <v>92.4</v>
      </c>
      <c r="FN145" s="355" t="s">
        <v>367</v>
      </c>
      <c r="FO145" s="410">
        <v>93.3</v>
      </c>
      <c r="FQ145" s="355" t="s">
        <v>262</v>
      </c>
      <c r="FR145" s="421">
        <v>1.1000000000000001</v>
      </c>
      <c r="FT145" s="361" t="s">
        <v>33</v>
      </c>
      <c r="FU145" s="367">
        <v>0</v>
      </c>
      <c r="FW145" s="346" t="s">
        <v>239</v>
      </c>
      <c r="FX145" s="410">
        <v>91.3</v>
      </c>
      <c r="FZ145" s="346" t="s">
        <v>139</v>
      </c>
      <c r="GA145" s="437">
        <v>0.8</v>
      </c>
      <c r="GD145" s="462" t="s">
        <v>188</v>
      </c>
      <c r="GE145" s="448">
        <v>92.2</v>
      </c>
      <c r="GG145" s="462" t="s">
        <v>68</v>
      </c>
      <c r="GH145" s="480" t="s">
        <v>371</v>
      </c>
      <c r="GJ145" s="346" t="s">
        <v>49</v>
      </c>
      <c r="GK145" s="421">
        <v>1.2</v>
      </c>
      <c r="GM145" s="346" t="s">
        <v>385</v>
      </c>
      <c r="GN145" s="484">
        <v>0</v>
      </c>
      <c r="GP145" s="462" t="s">
        <v>60</v>
      </c>
      <c r="GQ145" s="503">
        <v>91.4</v>
      </c>
      <c r="GS145" s="346" t="s">
        <v>287</v>
      </c>
      <c r="GT145" s="508">
        <v>0.88532883642495797</v>
      </c>
      <c r="GV145" s="462" t="s">
        <v>220</v>
      </c>
      <c r="GW145" s="479">
        <v>92.6</v>
      </c>
      <c r="GY145" s="462" t="s">
        <v>82</v>
      </c>
      <c r="GZ145" s="529" t="s">
        <v>371</v>
      </c>
      <c r="HB145" s="535" t="s">
        <v>305</v>
      </c>
      <c r="HC145" s="383">
        <v>91.6</v>
      </c>
      <c r="HG145" s="462" t="s">
        <v>338</v>
      </c>
      <c r="HH145" s="383">
        <v>92.5</v>
      </c>
      <c r="HJ145" s="462" t="s">
        <v>165</v>
      </c>
      <c r="HK145" s="383" t="s">
        <v>371</v>
      </c>
      <c r="HM145" s="346" t="s">
        <v>74</v>
      </c>
      <c r="HN145" s="421">
        <v>1.1000000000000001</v>
      </c>
      <c r="HP145" s="346" t="s">
        <v>220</v>
      </c>
      <c r="HQ145" s="421">
        <v>0</v>
      </c>
      <c r="HS145" s="535" t="s">
        <v>208</v>
      </c>
      <c r="HT145" s="383">
        <v>91.7</v>
      </c>
      <c r="HV145" s="346" t="s">
        <v>300</v>
      </c>
      <c r="HW145" s="508">
        <v>0.7</v>
      </c>
      <c r="HY145" s="346" t="s">
        <v>279</v>
      </c>
      <c r="HZ145" s="421">
        <v>1</v>
      </c>
      <c r="IB145" s="566" t="s">
        <v>19</v>
      </c>
      <c r="IC145" s="421">
        <v>0</v>
      </c>
      <c r="IE145" s="346" t="s">
        <v>293</v>
      </c>
      <c r="IF145" s="508">
        <v>0.7</v>
      </c>
      <c r="IH145" s="576" t="s">
        <v>93</v>
      </c>
      <c r="II145" s="610">
        <v>92.6</v>
      </c>
      <c r="IK145" s="576" t="s">
        <v>44</v>
      </c>
      <c r="IL145" s="596" t="s">
        <v>371</v>
      </c>
      <c r="IN145" s="621" t="s">
        <v>187</v>
      </c>
      <c r="IO145" s="635">
        <v>0.4</v>
      </c>
      <c r="IQ145" s="621" t="s">
        <v>375</v>
      </c>
      <c r="IR145" s="635">
        <v>0</v>
      </c>
      <c r="IT145" s="621" t="s">
        <v>15</v>
      </c>
      <c r="IU145" s="652">
        <v>90.2</v>
      </c>
      <c r="IW145" s="621" t="s">
        <v>204</v>
      </c>
      <c r="IX145" s="635">
        <v>0.7</v>
      </c>
      <c r="IZ145" s="576" t="s">
        <v>140</v>
      </c>
      <c r="JA145" s="610">
        <v>91.3</v>
      </c>
      <c r="JC145" s="664" t="s">
        <v>293</v>
      </c>
      <c r="JD145" s="596" t="s">
        <v>371</v>
      </c>
      <c r="JF145" s="621" t="s">
        <v>431</v>
      </c>
      <c r="JG145" s="596">
        <v>0.7</v>
      </c>
      <c r="JI145" s="621" t="s">
        <v>41</v>
      </c>
      <c r="JJ145" s="596">
        <v>0</v>
      </c>
      <c r="JL145" s="621" t="s">
        <v>340</v>
      </c>
      <c r="JM145" s="596">
        <v>90.1</v>
      </c>
      <c r="JO145" s="621" t="s">
        <v>107</v>
      </c>
      <c r="JP145" s="596">
        <v>0.6</v>
      </c>
      <c r="JR145" s="576" t="s">
        <v>225</v>
      </c>
      <c r="JS145" s="610">
        <v>91.9</v>
      </c>
      <c r="JU145" s="664" t="s">
        <v>103</v>
      </c>
      <c r="JV145" s="610" t="s">
        <v>371</v>
      </c>
      <c r="JX145" s="621" t="s">
        <v>744</v>
      </c>
      <c r="JY145" s="596">
        <v>0</v>
      </c>
      <c r="KA145" s="621" t="s">
        <v>339</v>
      </c>
      <c r="KB145" s="596" t="s">
        <v>371</v>
      </c>
      <c r="KD145" s="621" t="s">
        <v>216</v>
      </c>
      <c r="KE145" s="596">
        <v>89.4</v>
      </c>
      <c r="KG145" s="621" t="s">
        <v>741</v>
      </c>
      <c r="KH145" s="596">
        <v>0.6</v>
      </c>
      <c r="KJ145" s="576" t="s">
        <v>59</v>
      </c>
      <c r="KK145" s="610">
        <v>92</v>
      </c>
      <c r="KM145" s="664" t="s">
        <v>293</v>
      </c>
      <c r="KN145" s="610" t="s">
        <v>371</v>
      </c>
      <c r="KP145" s="621" t="s">
        <v>431</v>
      </c>
      <c r="KQ145" s="596">
        <v>0.7</v>
      </c>
      <c r="KS145" s="621" t="s">
        <v>68</v>
      </c>
      <c r="KT145" s="596" t="s">
        <v>371</v>
      </c>
      <c r="KV145" s="621" t="s">
        <v>24</v>
      </c>
      <c r="KW145" s="596">
        <v>90.2</v>
      </c>
      <c r="KY145" s="621" t="s">
        <v>51</v>
      </c>
      <c r="KZ145" s="596">
        <v>0.6</v>
      </c>
      <c r="LB145" s="576" t="s">
        <v>234</v>
      </c>
      <c r="LC145" s="610">
        <v>93.3</v>
      </c>
      <c r="LE145" s="664" t="s">
        <v>339</v>
      </c>
      <c r="LF145" s="610" t="s">
        <v>371</v>
      </c>
      <c r="LH145" s="621" t="s">
        <v>296</v>
      </c>
      <c r="LI145" s="596">
        <v>91.2</v>
      </c>
    </row>
    <row r="146" spans="1:321" ht="52.8" x14ac:dyDescent="0.3">
      <c r="A146" s="8" t="s">
        <v>135</v>
      </c>
      <c r="B146" s="15">
        <v>83.333333333333343</v>
      </c>
      <c r="D146" s="21" t="s">
        <v>299</v>
      </c>
      <c r="E146" s="15">
        <v>70.370370370370367</v>
      </c>
      <c r="G146" s="29" t="s">
        <v>170</v>
      </c>
      <c r="H146" s="32">
        <v>1.4184397163120568</v>
      </c>
      <c r="J146" s="37" t="s">
        <v>367</v>
      </c>
      <c r="K146" s="42">
        <v>0</v>
      </c>
      <c r="M146" s="11" t="s">
        <v>154</v>
      </c>
      <c r="N146" s="15">
        <v>82.368703108252944</v>
      </c>
      <c r="P146" s="29" t="s">
        <v>186</v>
      </c>
      <c r="Q146" s="79">
        <v>0.83989501312335957</v>
      </c>
      <c r="S146" s="8" t="s">
        <v>152</v>
      </c>
      <c r="T146" s="15">
        <v>84.415584415584405</v>
      </c>
      <c r="U146" s="101"/>
      <c r="V146" s="21" t="s">
        <v>419</v>
      </c>
      <c r="W146" s="15">
        <v>72.727272727272734</v>
      </c>
      <c r="Y146" s="11" t="s">
        <v>238</v>
      </c>
      <c r="Z146" s="15">
        <v>83.1</v>
      </c>
      <c r="AC146" s="109" t="s">
        <v>139</v>
      </c>
      <c r="AD146" s="123">
        <v>84.3</v>
      </c>
      <c r="AF146" s="149" t="s">
        <v>169</v>
      </c>
      <c r="AG146" s="137">
        <v>85.7</v>
      </c>
      <c r="AI146" s="109" t="s">
        <v>364</v>
      </c>
      <c r="AJ146" s="137">
        <v>79.5</v>
      </c>
      <c r="AL146" s="109" t="s">
        <v>260</v>
      </c>
      <c r="AM146" s="146">
        <v>82.4</v>
      </c>
      <c r="AO146" s="109" t="s">
        <v>379</v>
      </c>
      <c r="AP146" s="146">
        <v>83.8</v>
      </c>
      <c r="AS146" s="149" t="s">
        <v>140</v>
      </c>
      <c r="AT146" s="137">
        <v>85</v>
      </c>
      <c r="AX146" s="149" t="s">
        <v>102</v>
      </c>
      <c r="AY146" s="191">
        <v>86.8</v>
      </c>
      <c r="BA146" s="149" t="s">
        <v>358</v>
      </c>
      <c r="BB146" s="209">
        <v>83.3</v>
      </c>
      <c r="BD146" s="149" t="s">
        <v>62</v>
      </c>
      <c r="BE146" s="191">
        <v>86</v>
      </c>
      <c r="BG146" s="149" t="s">
        <v>224</v>
      </c>
      <c r="BH146" s="209">
        <v>87</v>
      </c>
      <c r="BJ146" s="149" t="s">
        <v>314</v>
      </c>
      <c r="BK146" s="233">
        <v>88.4</v>
      </c>
      <c r="BM146" s="149" t="s">
        <v>358</v>
      </c>
      <c r="BN146" s="233">
        <v>84.1</v>
      </c>
      <c r="BP146" s="149" t="s">
        <v>226</v>
      </c>
      <c r="BQ146" s="233">
        <v>89.2</v>
      </c>
      <c r="BS146" s="149" t="s">
        <v>359</v>
      </c>
      <c r="BT146" s="233">
        <v>87.1</v>
      </c>
      <c r="BV146" s="29" t="s">
        <v>72</v>
      </c>
      <c r="BW146" s="263">
        <v>1.4814814814814816</v>
      </c>
      <c r="BY146" s="29" t="s">
        <v>160</v>
      </c>
      <c r="BZ146" s="263">
        <v>0</v>
      </c>
      <c r="CB146" s="149" t="s">
        <v>270</v>
      </c>
      <c r="CC146" s="209">
        <v>88</v>
      </c>
      <c r="CE146" s="29" t="s">
        <v>190</v>
      </c>
      <c r="CF146" s="281">
        <v>0.76502732240437155</v>
      </c>
      <c r="CI146" s="109" t="s">
        <v>180</v>
      </c>
      <c r="CJ146" s="295">
        <v>90.2</v>
      </c>
      <c r="CL146" s="109" t="s">
        <v>341</v>
      </c>
      <c r="CM146" s="303">
        <v>91.2</v>
      </c>
      <c r="CO146" s="109" t="s">
        <v>281</v>
      </c>
      <c r="CP146" s="191">
        <v>89.7</v>
      </c>
      <c r="CS146" s="149" t="s">
        <v>288</v>
      </c>
      <c r="CT146" s="331">
        <v>91.2</v>
      </c>
      <c r="CW146" s="109" t="s">
        <v>367</v>
      </c>
      <c r="CX146" s="331">
        <v>92.7</v>
      </c>
      <c r="DB146" s="253" t="s">
        <v>215</v>
      </c>
      <c r="DC146" s="263">
        <v>1.3297872340425532</v>
      </c>
      <c r="DI146" s="253" t="s">
        <v>57</v>
      </c>
      <c r="DJ146" s="263">
        <v>0</v>
      </c>
      <c r="DP146" s="149" t="s">
        <v>29</v>
      </c>
      <c r="DQ146" s="331">
        <v>90.3</v>
      </c>
      <c r="DV146" s="253" t="s">
        <v>266</v>
      </c>
      <c r="DW146" s="281">
        <v>0.74626865671641784</v>
      </c>
      <c r="EA146" s="346" t="s">
        <v>25</v>
      </c>
      <c r="EB146" s="353">
        <v>91.3</v>
      </c>
      <c r="EE146" s="355" t="s">
        <v>356</v>
      </c>
      <c r="EF146" s="358">
        <v>93.1</v>
      </c>
      <c r="EI146" s="346" t="s">
        <v>49</v>
      </c>
      <c r="EJ146" s="362">
        <v>1.2658227848101267</v>
      </c>
      <c r="EM146" s="250" t="s">
        <v>279</v>
      </c>
      <c r="EN146" s="362">
        <v>0</v>
      </c>
      <c r="EQ146" s="346" t="s">
        <v>194</v>
      </c>
      <c r="ER146" s="303">
        <v>90.6</v>
      </c>
      <c r="EU146" s="346" t="s">
        <v>266</v>
      </c>
      <c r="EV146" s="378">
        <v>0.75329566854990582</v>
      </c>
      <c r="FA146" s="346" t="s">
        <v>288</v>
      </c>
      <c r="FB146" s="383">
        <v>92</v>
      </c>
      <c r="FD146" s="355" t="s">
        <v>367</v>
      </c>
      <c r="FE146" s="383">
        <v>92.7</v>
      </c>
      <c r="FG146" s="346" t="s">
        <v>128</v>
      </c>
      <c r="FH146" s="381">
        <v>90.9</v>
      </c>
      <c r="FK146" s="346" t="s">
        <v>139</v>
      </c>
      <c r="FL146" s="410">
        <v>92.4</v>
      </c>
      <c r="FN146" s="355" t="s">
        <v>218</v>
      </c>
      <c r="FO146" s="410">
        <v>92.6</v>
      </c>
      <c r="FQ146" s="355" t="s">
        <v>248</v>
      </c>
      <c r="FR146" s="421">
        <v>1.1000000000000001</v>
      </c>
      <c r="FT146" s="361" t="s">
        <v>386</v>
      </c>
      <c r="FU146" s="367">
        <v>0</v>
      </c>
      <c r="FW146" s="346" t="s">
        <v>98</v>
      </c>
      <c r="FX146" s="410">
        <v>91.3</v>
      </c>
      <c r="FZ146" s="346" t="s">
        <v>175</v>
      </c>
      <c r="GA146" s="437">
        <v>0.8</v>
      </c>
      <c r="GD146" s="462" t="s">
        <v>92</v>
      </c>
      <c r="GE146" s="448">
        <v>92.1</v>
      </c>
      <c r="GG146" s="462" t="s">
        <v>82</v>
      </c>
      <c r="GH146" s="480" t="s">
        <v>371</v>
      </c>
      <c r="GJ146" s="346" t="s">
        <v>262</v>
      </c>
      <c r="GK146" s="421">
        <v>1.2</v>
      </c>
      <c r="GM146" s="346" t="s">
        <v>352</v>
      </c>
      <c r="GN146" s="484">
        <v>0</v>
      </c>
      <c r="GP146" s="462" t="s">
        <v>305</v>
      </c>
      <c r="GQ146" s="503">
        <v>91.2</v>
      </c>
      <c r="GS146" s="346" t="s">
        <v>204</v>
      </c>
      <c r="GT146" s="508">
        <v>0.96899224806201545</v>
      </c>
      <c r="GV146" s="462" t="s">
        <v>45</v>
      </c>
      <c r="GW146" s="479">
        <v>92.6</v>
      </c>
      <c r="GY146" s="462" t="s">
        <v>165</v>
      </c>
      <c r="GZ146" s="529" t="s">
        <v>371</v>
      </c>
      <c r="HB146" s="535" t="s">
        <v>104</v>
      </c>
      <c r="HC146" s="383">
        <v>91.6</v>
      </c>
      <c r="HG146" s="462" t="s">
        <v>382</v>
      </c>
      <c r="HH146" s="383">
        <v>92.5</v>
      </c>
      <c r="HJ146" s="462" t="s">
        <v>169</v>
      </c>
      <c r="HK146" s="383" t="s">
        <v>371</v>
      </c>
      <c r="HM146" s="346" t="s">
        <v>62</v>
      </c>
      <c r="HN146" s="421">
        <v>2.2000000000000002</v>
      </c>
      <c r="HP146" s="346" t="s">
        <v>366</v>
      </c>
      <c r="HQ146" s="421">
        <v>0</v>
      </c>
      <c r="HS146" s="535" t="s">
        <v>62</v>
      </c>
      <c r="HT146" s="383">
        <v>91.7</v>
      </c>
      <c r="HV146" s="346" t="s">
        <v>228</v>
      </c>
      <c r="HW146" s="508">
        <v>0.7</v>
      </c>
      <c r="HY146" s="346" t="s">
        <v>192</v>
      </c>
      <c r="HZ146" s="421">
        <v>1</v>
      </c>
      <c r="IB146" s="566" t="s">
        <v>344</v>
      </c>
      <c r="IC146" s="421">
        <v>0</v>
      </c>
      <c r="IE146" s="346" t="s">
        <v>37</v>
      </c>
      <c r="IF146" s="508">
        <v>0.7</v>
      </c>
      <c r="IH146" s="576" t="s">
        <v>115</v>
      </c>
      <c r="II146" s="610">
        <v>92.5</v>
      </c>
      <c r="IK146" s="576" t="s">
        <v>162</v>
      </c>
      <c r="IL146" s="596" t="s">
        <v>371</v>
      </c>
      <c r="IN146" s="621" t="s">
        <v>244</v>
      </c>
      <c r="IO146" s="635">
        <v>0.5</v>
      </c>
      <c r="IQ146" s="621" t="s">
        <v>114</v>
      </c>
      <c r="IR146" s="635">
        <v>0</v>
      </c>
      <c r="IT146" s="621" t="s">
        <v>138</v>
      </c>
      <c r="IU146" s="652">
        <v>90.1</v>
      </c>
      <c r="IW146" s="621" t="s">
        <v>379</v>
      </c>
      <c r="IX146" s="635">
        <v>0.7</v>
      </c>
      <c r="IZ146" s="576" t="s">
        <v>227</v>
      </c>
      <c r="JA146" s="610">
        <v>91.2</v>
      </c>
      <c r="JC146" s="664" t="s">
        <v>103</v>
      </c>
      <c r="JD146" s="596" t="s">
        <v>371</v>
      </c>
      <c r="JF146" s="621" t="s">
        <v>33</v>
      </c>
      <c r="JG146" s="596">
        <v>0.7</v>
      </c>
      <c r="JI146" s="621" t="s">
        <v>11</v>
      </c>
      <c r="JJ146" s="596">
        <v>0</v>
      </c>
      <c r="JL146" s="621" t="s">
        <v>47</v>
      </c>
      <c r="JM146" s="596">
        <v>90</v>
      </c>
      <c r="JO146" s="621" t="s">
        <v>284</v>
      </c>
      <c r="JP146" s="596">
        <v>0.6</v>
      </c>
      <c r="JR146" s="576" t="s">
        <v>163</v>
      </c>
      <c r="JS146" s="610">
        <v>91.9</v>
      </c>
      <c r="JU146" s="664" t="s">
        <v>68</v>
      </c>
      <c r="JV146" s="610" t="s">
        <v>371</v>
      </c>
      <c r="JX146" s="621" t="s">
        <v>259</v>
      </c>
      <c r="JY146" s="596">
        <v>0</v>
      </c>
      <c r="KA146" s="621" t="s">
        <v>190</v>
      </c>
      <c r="KB146" s="596" t="s">
        <v>371</v>
      </c>
      <c r="KD146" s="621" t="s">
        <v>192</v>
      </c>
      <c r="KE146" s="596">
        <v>89.4</v>
      </c>
      <c r="KG146" s="621" t="s">
        <v>241</v>
      </c>
      <c r="KH146" s="596">
        <v>0.6</v>
      </c>
      <c r="KJ146" s="576" t="s">
        <v>166</v>
      </c>
      <c r="KK146" s="610">
        <v>92</v>
      </c>
      <c r="KM146" s="664" t="s">
        <v>103</v>
      </c>
      <c r="KN146" s="610" t="s">
        <v>371</v>
      </c>
      <c r="KP146" s="621" t="s">
        <v>111</v>
      </c>
      <c r="KQ146" s="596">
        <v>0.8</v>
      </c>
      <c r="KS146" s="621" t="s">
        <v>82</v>
      </c>
      <c r="KT146" s="596" t="s">
        <v>371</v>
      </c>
      <c r="KV146" s="621" t="s">
        <v>43</v>
      </c>
      <c r="KW146" s="596">
        <v>90.2</v>
      </c>
      <c r="KY146" s="621" t="s">
        <v>110</v>
      </c>
      <c r="KZ146" s="596">
        <v>0.6</v>
      </c>
      <c r="LB146" s="576" t="s">
        <v>15</v>
      </c>
      <c r="LC146" s="610">
        <v>93.3</v>
      </c>
      <c r="LE146" s="664" t="s">
        <v>190</v>
      </c>
      <c r="LF146" s="610" t="s">
        <v>371</v>
      </c>
      <c r="LH146" s="621" t="s">
        <v>164</v>
      </c>
      <c r="LI146" s="596">
        <v>91.2</v>
      </c>
    </row>
    <row r="147" spans="1:321" ht="88.2" x14ac:dyDescent="0.3">
      <c r="A147" s="8" t="s">
        <v>136</v>
      </c>
      <c r="B147" s="15">
        <v>83.333333333333343</v>
      </c>
      <c r="D147" s="21" t="s">
        <v>367</v>
      </c>
      <c r="E147" s="15">
        <v>69.387755102040813</v>
      </c>
      <c r="G147" s="29" t="s">
        <v>122</v>
      </c>
      <c r="H147" s="32">
        <v>1.4285714285714286</v>
      </c>
      <c r="J147" s="37" t="s">
        <v>197</v>
      </c>
      <c r="K147" s="42">
        <v>0</v>
      </c>
      <c r="M147" s="11" t="s">
        <v>38</v>
      </c>
      <c r="N147" s="15">
        <v>82.310469314079427</v>
      </c>
      <c r="P147" s="29" t="s">
        <v>251</v>
      </c>
      <c r="Q147" s="79">
        <v>0.84033613445378152</v>
      </c>
      <c r="S147" s="8" t="s">
        <v>153</v>
      </c>
      <c r="T147" s="15">
        <v>84.269662921348313</v>
      </c>
      <c r="U147" s="101"/>
      <c r="V147" s="21" t="s">
        <v>368</v>
      </c>
      <c r="W147" s="15">
        <v>72.222222222222214</v>
      </c>
      <c r="Y147" s="11" t="s">
        <v>94</v>
      </c>
      <c r="Z147" s="15">
        <v>82.9</v>
      </c>
      <c r="AC147" s="109" t="s">
        <v>140</v>
      </c>
      <c r="AD147" s="123">
        <v>84.2</v>
      </c>
      <c r="AF147" s="149" t="s">
        <v>237</v>
      </c>
      <c r="AG147" s="137">
        <v>85.6</v>
      </c>
      <c r="AI147" s="109" t="s">
        <v>307</v>
      </c>
      <c r="AJ147" s="137">
        <v>77.3</v>
      </c>
      <c r="AL147" s="109" t="s">
        <v>366</v>
      </c>
      <c r="AM147" s="146">
        <v>81.7</v>
      </c>
      <c r="AO147" s="109" t="s">
        <v>50</v>
      </c>
      <c r="AP147" s="146">
        <v>83.8</v>
      </c>
      <c r="AS147" s="149" t="s">
        <v>41</v>
      </c>
      <c r="AT147" s="137">
        <v>84.9</v>
      </c>
      <c r="AX147" s="149" t="s">
        <v>374</v>
      </c>
      <c r="AY147" s="191">
        <v>86.7</v>
      </c>
      <c r="BA147" s="149" t="s">
        <v>41</v>
      </c>
      <c r="BB147" s="209">
        <v>83.3</v>
      </c>
      <c r="BD147" s="149" t="s">
        <v>194</v>
      </c>
      <c r="BE147" s="191">
        <v>86</v>
      </c>
      <c r="BG147" s="149" t="s">
        <v>213</v>
      </c>
      <c r="BH147" s="209">
        <v>87</v>
      </c>
      <c r="BJ147" s="149" t="s">
        <v>373</v>
      </c>
      <c r="BK147" s="233">
        <v>88.2</v>
      </c>
      <c r="BM147" s="149" t="s">
        <v>20</v>
      </c>
      <c r="BN147" s="242">
        <v>83.3</v>
      </c>
      <c r="BP147" s="149" t="s">
        <v>48</v>
      </c>
      <c r="BQ147" s="233">
        <v>89.2</v>
      </c>
      <c r="BS147" s="149" t="s">
        <v>258</v>
      </c>
      <c r="BT147" s="233">
        <v>85.7</v>
      </c>
      <c r="BV147" s="29" t="s">
        <v>160</v>
      </c>
      <c r="BW147" s="263">
        <v>1.5037593984962405</v>
      </c>
      <c r="BY147" s="29" t="s">
        <v>90</v>
      </c>
      <c r="BZ147" s="263">
        <v>0</v>
      </c>
      <c r="CB147" s="149" t="s">
        <v>64</v>
      </c>
      <c r="CC147" s="209">
        <v>87.9</v>
      </c>
      <c r="CE147" s="29" t="s">
        <v>282</v>
      </c>
      <c r="CF147" s="281">
        <v>0.77041602465331283</v>
      </c>
      <c r="CI147" s="109" t="s">
        <v>123</v>
      </c>
      <c r="CJ147" s="295">
        <v>90.1</v>
      </c>
      <c r="CL147" s="109" t="s">
        <v>348</v>
      </c>
      <c r="CM147" s="303">
        <v>90.1</v>
      </c>
      <c r="CO147" s="109" t="s">
        <v>225</v>
      </c>
      <c r="CP147" s="191">
        <v>89.7</v>
      </c>
      <c r="CS147" s="149" t="s">
        <v>120</v>
      </c>
      <c r="CT147" s="331">
        <v>91.1</v>
      </c>
      <c r="CW147" s="109" t="s">
        <v>355</v>
      </c>
      <c r="CX147" s="331">
        <v>92.4</v>
      </c>
      <c r="DB147" s="253" t="s">
        <v>95</v>
      </c>
      <c r="DC147" s="263">
        <v>1.3333333333333335</v>
      </c>
      <c r="DI147" s="253" t="s">
        <v>21</v>
      </c>
      <c r="DJ147" s="263">
        <v>0</v>
      </c>
      <c r="DP147" s="149" t="s">
        <v>87</v>
      </c>
      <c r="DQ147" s="331">
        <v>90.3</v>
      </c>
      <c r="DV147" s="253" t="s">
        <v>222</v>
      </c>
      <c r="DW147" s="281">
        <v>0.75282308657465491</v>
      </c>
      <c r="EA147" s="346" t="s">
        <v>106</v>
      </c>
      <c r="EB147" s="353">
        <v>91.2</v>
      </c>
      <c r="EE147" s="355" t="s">
        <v>355</v>
      </c>
      <c r="EF147" s="358">
        <v>93</v>
      </c>
      <c r="EI147" s="346" t="s">
        <v>581</v>
      </c>
      <c r="EJ147" s="362">
        <v>1.2345679012345678</v>
      </c>
      <c r="EM147" s="250" t="s">
        <v>350</v>
      </c>
      <c r="EN147" s="362">
        <v>0</v>
      </c>
      <c r="EQ147" s="346" t="s">
        <v>47</v>
      </c>
      <c r="ER147" s="303">
        <v>90.5</v>
      </c>
      <c r="EU147" s="346" t="s">
        <v>284</v>
      </c>
      <c r="EV147" s="378">
        <v>0.75638197289631259</v>
      </c>
      <c r="FA147" s="356" t="s">
        <v>530</v>
      </c>
      <c r="FB147" s="384">
        <v>91.666666666666657</v>
      </c>
      <c r="FD147" s="355" t="s">
        <v>350</v>
      </c>
      <c r="FE147" s="383">
        <v>92.3</v>
      </c>
      <c r="FG147" s="346" t="s">
        <v>104</v>
      </c>
      <c r="FH147" s="381">
        <v>90.9</v>
      </c>
      <c r="FK147" s="346" t="s">
        <v>191</v>
      </c>
      <c r="FL147" s="410">
        <v>92.3</v>
      </c>
      <c r="FN147" s="355" t="s">
        <v>341</v>
      </c>
      <c r="FO147" s="410">
        <v>92.5</v>
      </c>
      <c r="FQ147" s="355" t="s">
        <v>119</v>
      </c>
      <c r="FR147" s="421">
        <v>1.2</v>
      </c>
      <c r="FT147" s="361" t="s">
        <v>351</v>
      </c>
      <c r="FU147" s="367">
        <v>0</v>
      </c>
      <c r="FW147" s="346" t="s">
        <v>301</v>
      </c>
      <c r="FX147" s="410">
        <v>91.1</v>
      </c>
      <c r="FZ147" s="346" t="s">
        <v>171</v>
      </c>
      <c r="GA147" s="437">
        <v>0.8</v>
      </c>
      <c r="GD147" s="462" t="s">
        <v>131</v>
      </c>
      <c r="GE147" s="448">
        <v>92</v>
      </c>
      <c r="GG147" s="462" t="s">
        <v>165</v>
      </c>
      <c r="GH147" s="480" t="s">
        <v>371</v>
      </c>
      <c r="GJ147" s="346" t="s">
        <v>21</v>
      </c>
      <c r="GK147" s="421">
        <v>1.2</v>
      </c>
      <c r="GM147" s="346" t="s">
        <v>386</v>
      </c>
      <c r="GN147" s="484">
        <v>0</v>
      </c>
      <c r="GP147" s="462" t="s">
        <v>54</v>
      </c>
      <c r="GQ147" s="503">
        <v>91.1</v>
      </c>
      <c r="GS147" s="346" t="s">
        <v>374</v>
      </c>
      <c r="GT147" s="508">
        <v>0.45167118337850043</v>
      </c>
      <c r="GV147" s="462" t="s">
        <v>241</v>
      </c>
      <c r="GW147" s="479">
        <v>92.5</v>
      </c>
      <c r="GY147" s="462" t="s">
        <v>169</v>
      </c>
      <c r="GZ147" s="529" t="s">
        <v>371</v>
      </c>
      <c r="HB147" s="535" t="s">
        <v>123</v>
      </c>
      <c r="HC147" s="383">
        <v>91.6</v>
      </c>
      <c r="HG147" s="462" t="s">
        <v>190</v>
      </c>
      <c r="HH147" s="383">
        <v>92.5</v>
      </c>
      <c r="HJ147" s="463" t="s">
        <v>438</v>
      </c>
      <c r="HK147" s="384" t="s">
        <v>371</v>
      </c>
      <c r="HM147" s="346" t="s">
        <v>177</v>
      </c>
      <c r="HN147" s="421">
        <v>1.1000000000000001</v>
      </c>
      <c r="HP147" s="346" t="s">
        <v>106</v>
      </c>
      <c r="HQ147" s="421">
        <v>0</v>
      </c>
      <c r="HS147" s="535" t="s">
        <v>123</v>
      </c>
      <c r="HT147" s="383">
        <v>91.6</v>
      </c>
      <c r="HV147" s="346" t="s">
        <v>320</v>
      </c>
      <c r="HW147" s="508">
        <v>0.8</v>
      </c>
      <c r="HY147" s="346" t="s">
        <v>92</v>
      </c>
      <c r="HZ147" s="421">
        <v>1</v>
      </c>
      <c r="IB147" s="566" t="s">
        <v>283</v>
      </c>
      <c r="IC147" s="421">
        <v>0</v>
      </c>
      <c r="IE147" s="346" t="s">
        <v>274</v>
      </c>
      <c r="IF147" s="508">
        <v>0.7</v>
      </c>
      <c r="IH147" s="576" t="s">
        <v>132</v>
      </c>
      <c r="II147" s="610">
        <v>92.5</v>
      </c>
      <c r="IK147" s="576" t="s">
        <v>226</v>
      </c>
      <c r="IL147" s="596" t="s">
        <v>371</v>
      </c>
      <c r="IN147" s="621" t="s">
        <v>291</v>
      </c>
      <c r="IO147" s="635">
        <v>0.6</v>
      </c>
      <c r="IQ147" s="621" t="s">
        <v>41</v>
      </c>
      <c r="IR147" s="635">
        <v>0</v>
      </c>
      <c r="IT147" s="621" t="s">
        <v>743</v>
      </c>
      <c r="IU147" s="652">
        <v>90.1</v>
      </c>
      <c r="IW147" s="621" t="s">
        <v>139</v>
      </c>
      <c r="IX147" s="635">
        <v>0.7</v>
      </c>
      <c r="IZ147" s="576" t="s">
        <v>84</v>
      </c>
      <c r="JA147" s="610">
        <v>91.2</v>
      </c>
      <c r="JC147" s="664" t="s">
        <v>68</v>
      </c>
      <c r="JD147" s="596" t="s">
        <v>371</v>
      </c>
      <c r="JF147" s="621" t="s">
        <v>291</v>
      </c>
      <c r="JG147" s="596">
        <v>0.7</v>
      </c>
      <c r="JI147" s="621" t="s">
        <v>50</v>
      </c>
      <c r="JJ147" s="596">
        <v>0</v>
      </c>
      <c r="JL147" s="621" t="s">
        <v>111</v>
      </c>
      <c r="JM147" s="596">
        <v>89.9</v>
      </c>
      <c r="JO147" s="621" t="s">
        <v>170</v>
      </c>
      <c r="JP147" s="596">
        <v>0.6</v>
      </c>
      <c r="JR147" s="576" t="s">
        <v>117</v>
      </c>
      <c r="JS147" s="610">
        <v>91.9</v>
      </c>
      <c r="JU147" s="664" t="s">
        <v>82</v>
      </c>
      <c r="JV147" s="610" t="s">
        <v>371</v>
      </c>
      <c r="JX147" s="621" t="s">
        <v>177</v>
      </c>
      <c r="JY147" s="596">
        <v>0</v>
      </c>
      <c r="KA147" s="621" t="s">
        <v>293</v>
      </c>
      <c r="KB147" s="596" t="s">
        <v>371</v>
      </c>
      <c r="KD147" s="621" t="s">
        <v>149</v>
      </c>
      <c r="KE147" s="596">
        <v>89.4</v>
      </c>
      <c r="KG147" s="621" t="s">
        <v>63</v>
      </c>
      <c r="KH147" s="596">
        <v>0.6</v>
      </c>
      <c r="KJ147" s="576" t="s">
        <v>7</v>
      </c>
      <c r="KK147" s="610">
        <v>92</v>
      </c>
      <c r="KM147" s="664" t="s">
        <v>68</v>
      </c>
      <c r="KN147" s="610" t="s">
        <v>371</v>
      </c>
      <c r="KP147" s="621" t="s">
        <v>188</v>
      </c>
      <c r="KQ147" s="596">
        <v>0.8</v>
      </c>
      <c r="KS147" s="621" t="s">
        <v>165</v>
      </c>
      <c r="KT147" s="596" t="s">
        <v>371</v>
      </c>
      <c r="KV147" s="621" t="s">
        <v>296</v>
      </c>
      <c r="KW147" s="596">
        <v>90.1</v>
      </c>
      <c r="KY147" s="621" t="s">
        <v>19</v>
      </c>
      <c r="KZ147" s="596">
        <v>0.6</v>
      </c>
      <c r="LB147" s="576" t="s">
        <v>209</v>
      </c>
      <c r="LC147" s="610">
        <v>93.1</v>
      </c>
      <c r="LE147" s="713" t="s">
        <v>854</v>
      </c>
      <c r="LF147" s="715" t="s">
        <v>371</v>
      </c>
      <c r="LH147" s="621" t="s">
        <v>581</v>
      </c>
      <c r="LI147" s="596">
        <v>91.1</v>
      </c>
    </row>
    <row r="148" spans="1:321" ht="57.6" x14ac:dyDescent="0.3">
      <c r="A148" s="8" t="s">
        <v>137</v>
      </c>
      <c r="B148" s="15">
        <v>83</v>
      </c>
      <c r="D148" s="21" t="s">
        <v>215</v>
      </c>
      <c r="E148" s="15">
        <v>68.965517241379317</v>
      </c>
      <c r="G148" s="29" t="s">
        <v>132</v>
      </c>
      <c r="H148" s="32">
        <v>1.4285714285714286</v>
      </c>
      <c r="J148" s="37" t="s">
        <v>177</v>
      </c>
      <c r="K148" s="42">
        <v>0</v>
      </c>
      <c r="M148" s="11" t="s">
        <v>166</v>
      </c>
      <c r="N148" s="15">
        <v>82.072829131652654</v>
      </c>
      <c r="P148" s="29" t="s">
        <v>130</v>
      </c>
      <c r="Q148" s="79">
        <v>0.84226646248085757</v>
      </c>
      <c r="S148" s="8" t="s">
        <v>146</v>
      </c>
      <c r="T148" s="15">
        <v>84.210526315789465</v>
      </c>
      <c r="U148" s="101"/>
      <c r="V148" s="21" t="s">
        <v>299</v>
      </c>
      <c r="W148" s="15">
        <v>72</v>
      </c>
      <c r="Y148" s="11" t="s">
        <v>134</v>
      </c>
      <c r="Z148" s="15">
        <v>82.9</v>
      </c>
      <c r="AC148" s="109" t="s">
        <v>112</v>
      </c>
      <c r="AD148" s="123">
        <v>84.2</v>
      </c>
      <c r="AF148" s="149" t="s">
        <v>126</v>
      </c>
      <c r="AG148" s="137">
        <v>85.5</v>
      </c>
      <c r="AI148" s="109" t="s">
        <v>386</v>
      </c>
      <c r="AJ148" s="137">
        <v>75.900000000000006</v>
      </c>
      <c r="AL148" s="109" t="s">
        <v>354</v>
      </c>
      <c r="AM148" s="146">
        <v>80.599999999999994</v>
      </c>
      <c r="AO148" s="109" t="s">
        <v>140</v>
      </c>
      <c r="AP148" s="146">
        <v>83.8</v>
      </c>
      <c r="AS148" s="149" t="s">
        <v>107</v>
      </c>
      <c r="AT148" s="137">
        <v>84.9</v>
      </c>
      <c r="AX148" s="149" t="s">
        <v>294</v>
      </c>
      <c r="AY148" s="191">
        <v>86.5</v>
      </c>
      <c r="BA148" s="149" t="s">
        <v>258</v>
      </c>
      <c r="BB148" s="209">
        <v>83.3</v>
      </c>
      <c r="BD148" s="149" t="s">
        <v>98</v>
      </c>
      <c r="BE148" s="191">
        <v>86</v>
      </c>
      <c r="BG148" s="149" t="s">
        <v>108</v>
      </c>
      <c r="BH148" s="209">
        <v>87</v>
      </c>
      <c r="BJ148" s="149" t="s">
        <v>245</v>
      </c>
      <c r="BK148" s="233">
        <v>88.1</v>
      </c>
      <c r="BM148" s="149" t="s">
        <v>41</v>
      </c>
      <c r="BN148" s="233">
        <v>83.3</v>
      </c>
      <c r="BP148" s="149" t="s">
        <v>44</v>
      </c>
      <c r="BQ148" s="233">
        <v>89.2</v>
      </c>
      <c r="BS148" s="149" t="s">
        <v>366</v>
      </c>
      <c r="BT148" s="233">
        <v>83.9</v>
      </c>
      <c r="BV148" s="29" t="s">
        <v>19</v>
      </c>
      <c r="BW148" s="263">
        <v>1.5151515151515151</v>
      </c>
      <c r="BY148" s="29" t="s">
        <v>262</v>
      </c>
      <c r="BZ148" s="263">
        <v>0</v>
      </c>
      <c r="CB148" s="149" t="s">
        <v>325</v>
      </c>
      <c r="CC148" s="209">
        <v>87.9</v>
      </c>
      <c r="CE148" s="29" t="s">
        <v>6</v>
      </c>
      <c r="CF148" s="281">
        <v>0.77120822622107965</v>
      </c>
      <c r="CI148" s="109" t="s">
        <v>225</v>
      </c>
      <c r="CJ148" s="295">
        <v>90.1</v>
      </c>
      <c r="CL148" s="109" t="s">
        <v>369</v>
      </c>
      <c r="CM148" s="303">
        <v>90</v>
      </c>
      <c r="CO148" s="109" t="s">
        <v>27</v>
      </c>
      <c r="CP148" s="191">
        <v>89.7</v>
      </c>
      <c r="CS148" s="149" t="s">
        <v>145</v>
      </c>
      <c r="CT148" s="331">
        <v>90.9</v>
      </c>
      <c r="CW148" s="109" t="s">
        <v>369</v>
      </c>
      <c r="CX148" s="331">
        <v>92.4</v>
      </c>
      <c r="DB148" s="253" t="s">
        <v>76</v>
      </c>
      <c r="DC148" s="263">
        <v>1.3698630136986301</v>
      </c>
      <c r="DI148" s="253" t="s">
        <v>367</v>
      </c>
      <c r="DJ148" s="263">
        <v>0</v>
      </c>
      <c r="DP148" s="149" t="s">
        <v>119</v>
      </c>
      <c r="DQ148" s="331">
        <v>90.2</v>
      </c>
      <c r="DV148" s="253" t="s">
        <v>219</v>
      </c>
      <c r="DW148" s="281">
        <v>0.7567567567567568</v>
      </c>
      <c r="EA148" s="346" t="s">
        <v>327</v>
      </c>
      <c r="EB148" s="353">
        <v>91.2</v>
      </c>
      <c r="EE148" s="355" t="s">
        <v>359</v>
      </c>
      <c r="EF148" s="358">
        <v>93</v>
      </c>
      <c r="EI148" s="346" t="s">
        <v>115</v>
      </c>
      <c r="EJ148" s="362">
        <v>1.3157894736842104</v>
      </c>
      <c r="EM148" s="250" t="s">
        <v>386</v>
      </c>
      <c r="EN148" s="362">
        <v>0</v>
      </c>
      <c r="EQ148" s="346" t="s">
        <v>239</v>
      </c>
      <c r="ER148" s="303">
        <v>90.5</v>
      </c>
      <c r="EU148" s="346" t="s">
        <v>66</v>
      </c>
      <c r="EV148" s="378">
        <v>0.76169749727965186</v>
      </c>
      <c r="FA148" s="346" t="s">
        <v>291</v>
      </c>
      <c r="FB148" s="383">
        <v>91.724137931034477</v>
      </c>
      <c r="FD148" s="355" t="s">
        <v>385</v>
      </c>
      <c r="FE148" s="383">
        <v>92.1</v>
      </c>
      <c r="FG148" s="346" t="s">
        <v>230</v>
      </c>
      <c r="FH148" s="381">
        <v>90.9</v>
      </c>
      <c r="FK148" s="346" t="s">
        <v>57</v>
      </c>
      <c r="FL148" s="410">
        <v>92.3</v>
      </c>
      <c r="FN148" s="355" t="s">
        <v>350</v>
      </c>
      <c r="FO148" s="410">
        <v>92.3</v>
      </c>
      <c r="FQ148" s="355" t="s">
        <v>63</v>
      </c>
      <c r="FR148" s="421">
        <v>1.2</v>
      </c>
      <c r="FT148" s="361" t="s">
        <v>364</v>
      </c>
      <c r="FU148" s="367">
        <v>0</v>
      </c>
      <c r="FW148" s="346" t="s">
        <v>92</v>
      </c>
      <c r="FX148" s="410">
        <v>91.1</v>
      </c>
      <c r="FZ148" s="346" t="s">
        <v>165</v>
      </c>
      <c r="GA148" s="437">
        <v>0.8</v>
      </c>
      <c r="GD148" s="462" t="s">
        <v>238</v>
      </c>
      <c r="GE148" s="448">
        <v>91.7</v>
      </c>
      <c r="GG148" s="462" t="s">
        <v>169</v>
      </c>
      <c r="GH148" s="480" t="s">
        <v>371</v>
      </c>
      <c r="GJ148" s="346" t="s">
        <v>339</v>
      </c>
      <c r="GK148" s="421">
        <v>1.3</v>
      </c>
      <c r="GM148" s="346" t="s">
        <v>33</v>
      </c>
      <c r="GN148" s="484">
        <v>0</v>
      </c>
      <c r="GP148" s="462" t="s">
        <v>152</v>
      </c>
      <c r="GQ148" s="503">
        <v>91</v>
      </c>
      <c r="GS148" s="346" t="s">
        <v>379</v>
      </c>
      <c r="GT148" s="508">
        <v>0.64878892733564009</v>
      </c>
      <c r="GV148" s="462" t="s">
        <v>135</v>
      </c>
      <c r="GW148" s="479">
        <v>92.5</v>
      </c>
      <c r="GY148" s="463" t="s">
        <v>566</v>
      </c>
      <c r="GZ148" s="530" t="s">
        <v>371</v>
      </c>
      <c r="HB148" s="535" t="s">
        <v>338</v>
      </c>
      <c r="HC148" s="383">
        <v>91.5</v>
      </c>
      <c r="HG148" s="462" t="s">
        <v>35</v>
      </c>
      <c r="HH148" s="383">
        <v>92.4</v>
      </c>
      <c r="HJ148" s="462" t="s">
        <v>147</v>
      </c>
      <c r="HK148" s="383" t="s">
        <v>371</v>
      </c>
      <c r="HM148" s="346" t="s">
        <v>244</v>
      </c>
      <c r="HN148" s="421">
        <v>1.1000000000000001</v>
      </c>
      <c r="HP148" s="346" t="s">
        <v>228</v>
      </c>
      <c r="HQ148" s="421">
        <v>0</v>
      </c>
      <c r="HS148" s="535" t="s">
        <v>77</v>
      </c>
      <c r="HT148" s="383">
        <v>91.6</v>
      </c>
      <c r="HV148" s="346" t="s">
        <v>126</v>
      </c>
      <c r="HW148" s="508">
        <v>0.8</v>
      </c>
      <c r="HY148" s="346" t="s">
        <v>275</v>
      </c>
      <c r="HZ148" s="421">
        <v>1</v>
      </c>
      <c r="IB148" s="566" t="s">
        <v>220</v>
      </c>
      <c r="IC148" s="421">
        <v>0</v>
      </c>
      <c r="IE148" s="346" t="s">
        <v>209</v>
      </c>
      <c r="IF148" s="508">
        <v>0.7</v>
      </c>
      <c r="IH148" s="576" t="s">
        <v>295</v>
      </c>
      <c r="II148" s="610">
        <v>92.3</v>
      </c>
      <c r="IK148" s="576" t="s">
        <v>149</v>
      </c>
      <c r="IL148" s="596" t="s">
        <v>371</v>
      </c>
      <c r="IN148" s="621" t="s">
        <v>197</v>
      </c>
      <c r="IO148" s="635">
        <v>0.6</v>
      </c>
      <c r="IQ148" s="621" t="s">
        <v>50</v>
      </c>
      <c r="IR148" s="635">
        <v>0</v>
      </c>
      <c r="IT148" s="621" t="s">
        <v>156</v>
      </c>
      <c r="IU148" s="652">
        <v>90.1</v>
      </c>
      <c r="IW148" s="621" t="s">
        <v>171</v>
      </c>
      <c r="IX148" s="635">
        <v>0.7</v>
      </c>
      <c r="IZ148" s="576" t="s">
        <v>431</v>
      </c>
      <c r="JA148" s="610">
        <v>91.1</v>
      </c>
      <c r="JC148" s="664" t="s">
        <v>82</v>
      </c>
      <c r="JD148" s="596" t="s">
        <v>371</v>
      </c>
      <c r="JF148" s="621" t="s">
        <v>223</v>
      </c>
      <c r="JG148" s="596">
        <v>0.7</v>
      </c>
      <c r="JI148" s="621" t="s">
        <v>215</v>
      </c>
      <c r="JJ148" s="596">
        <v>0</v>
      </c>
      <c r="JL148" s="621" t="s">
        <v>311</v>
      </c>
      <c r="JM148" s="596">
        <v>89.7</v>
      </c>
      <c r="JO148" s="621" t="s">
        <v>18</v>
      </c>
      <c r="JP148" s="596">
        <v>0.6</v>
      </c>
      <c r="JR148" s="576" t="s">
        <v>235</v>
      </c>
      <c r="JS148" s="610">
        <v>91.9</v>
      </c>
      <c r="JU148" s="664" t="s">
        <v>165</v>
      </c>
      <c r="JV148" s="610" t="s">
        <v>371</v>
      </c>
      <c r="JX148" s="621" t="s">
        <v>152</v>
      </c>
      <c r="JY148" s="596">
        <v>0</v>
      </c>
      <c r="KA148" s="621" t="s">
        <v>55</v>
      </c>
      <c r="KB148" s="596" t="s">
        <v>371</v>
      </c>
      <c r="KD148" s="621" t="s">
        <v>176</v>
      </c>
      <c r="KE148" s="596">
        <v>89.2</v>
      </c>
      <c r="KG148" s="621" t="s">
        <v>201</v>
      </c>
      <c r="KH148" s="596">
        <v>0.5</v>
      </c>
      <c r="KJ148" s="576" t="s">
        <v>806</v>
      </c>
      <c r="KK148" s="610">
        <v>92</v>
      </c>
      <c r="KM148" s="664" t="s">
        <v>82</v>
      </c>
      <c r="KN148" s="610" t="s">
        <v>371</v>
      </c>
      <c r="KP148" s="621" t="s">
        <v>96</v>
      </c>
      <c r="KQ148" s="596">
        <v>0.9</v>
      </c>
      <c r="KS148" s="621" t="s">
        <v>185</v>
      </c>
      <c r="KT148" s="596" t="s">
        <v>371</v>
      </c>
      <c r="KV148" s="621" t="s">
        <v>239</v>
      </c>
      <c r="KW148" s="596">
        <v>90.1</v>
      </c>
      <c r="KY148" s="621" t="s">
        <v>140</v>
      </c>
      <c r="KZ148" s="596">
        <v>0.6</v>
      </c>
      <c r="LB148" s="576" t="s">
        <v>39</v>
      </c>
      <c r="LC148" s="610">
        <v>93</v>
      </c>
      <c r="LE148" s="664" t="s">
        <v>293</v>
      </c>
      <c r="LF148" s="610" t="s">
        <v>371</v>
      </c>
      <c r="LH148" s="621" t="s">
        <v>33</v>
      </c>
      <c r="LI148" s="596">
        <v>91.1</v>
      </c>
    </row>
    <row r="149" spans="1:321" ht="52.8" x14ac:dyDescent="0.3">
      <c r="A149" s="8" t="s">
        <v>138</v>
      </c>
      <c r="B149" s="15">
        <v>82.926829268292678</v>
      </c>
      <c r="D149" s="21" t="s">
        <v>303</v>
      </c>
      <c r="E149" s="15">
        <v>68</v>
      </c>
      <c r="G149" s="29" t="s">
        <v>306</v>
      </c>
      <c r="H149" s="32">
        <v>1.4388489208633095</v>
      </c>
      <c r="J149" s="37" t="s">
        <v>258</v>
      </c>
      <c r="K149" s="42">
        <v>0</v>
      </c>
      <c r="M149" s="11" t="s">
        <v>36</v>
      </c>
      <c r="N149" s="15">
        <v>81.998631074606436</v>
      </c>
      <c r="P149" s="29" t="s">
        <v>110</v>
      </c>
      <c r="Q149" s="79">
        <v>0.8430609597924773</v>
      </c>
      <c r="S149" s="8" t="s">
        <v>109</v>
      </c>
      <c r="T149" s="15">
        <v>84.090909090909093</v>
      </c>
      <c r="U149" s="101"/>
      <c r="V149" s="21" t="s">
        <v>200</v>
      </c>
      <c r="W149" s="15">
        <v>71.428571428571431</v>
      </c>
      <c r="Y149" s="11" t="s">
        <v>58</v>
      </c>
      <c r="Z149" s="15">
        <v>82.8</v>
      </c>
      <c r="AC149" s="109" t="s">
        <v>94</v>
      </c>
      <c r="AD149" s="123">
        <v>84.2</v>
      </c>
      <c r="AF149" s="149" t="s">
        <v>77</v>
      </c>
      <c r="AG149" s="137">
        <v>85.5</v>
      </c>
      <c r="AI149" s="109" t="s">
        <v>385</v>
      </c>
      <c r="AJ149" s="137">
        <v>75.7</v>
      </c>
      <c r="AL149" s="109" t="s">
        <v>141</v>
      </c>
      <c r="AM149" s="146">
        <v>80</v>
      </c>
      <c r="AO149" s="109" t="s">
        <v>217</v>
      </c>
      <c r="AP149" s="146">
        <v>83.7</v>
      </c>
      <c r="AS149" s="149" t="s">
        <v>211</v>
      </c>
      <c r="AT149" s="137">
        <v>84.8</v>
      </c>
      <c r="AX149" s="149" t="s">
        <v>44</v>
      </c>
      <c r="AY149" s="191">
        <v>86.5</v>
      </c>
      <c r="BA149" s="149" t="s">
        <v>260</v>
      </c>
      <c r="BB149" s="209">
        <v>82.4</v>
      </c>
      <c r="BD149" s="149" t="s">
        <v>87</v>
      </c>
      <c r="BE149" s="191">
        <v>86</v>
      </c>
      <c r="BG149" s="149" t="s">
        <v>200</v>
      </c>
      <c r="BH149" s="209">
        <v>86.9</v>
      </c>
      <c r="BJ149" s="149" t="s">
        <v>121</v>
      </c>
      <c r="BK149" s="233">
        <v>88.1</v>
      </c>
      <c r="BM149" s="149" t="s">
        <v>355</v>
      </c>
      <c r="BN149" s="233">
        <v>81</v>
      </c>
      <c r="BP149" s="149" t="s">
        <v>121</v>
      </c>
      <c r="BQ149" s="233">
        <v>89</v>
      </c>
      <c r="BS149" s="149" t="s">
        <v>20</v>
      </c>
      <c r="BT149" s="233">
        <v>83.3</v>
      </c>
      <c r="BV149" s="29" t="s">
        <v>178</v>
      </c>
      <c r="BW149" s="263">
        <v>1.5151515151515151</v>
      </c>
      <c r="BY149" s="29" t="s">
        <v>57</v>
      </c>
      <c r="BZ149" s="263">
        <v>0</v>
      </c>
      <c r="CB149" s="149" t="s">
        <v>225</v>
      </c>
      <c r="CC149" s="209">
        <v>87.8</v>
      </c>
      <c r="CE149" s="29" t="s">
        <v>210</v>
      </c>
      <c r="CF149" s="281">
        <v>0.77220077220077221</v>
      </c>
      <c r="CI149" s="109" t="s">
        <v>288</v>
      </c>
      <c r="CJ149" s="295">
        <v>90</v>
      </c>
      <c r="CL149" s="109" t="s">
        <v>352</v>
      </c>
      <c r="CM149" s="303">
        <v>89.2</v>
      </c>
      <c r="CO149" s="109" t="s">
        <v>329</v>
      </c>
      <c r="CP149" s="191">
        <v>89.7</v>
      </c>
      <c r="CS149" s="149" t="s">
        <v>226</v>
      </c>
      <c r="CT149" s="331">
        <v>90.9</v>
      </c>
      <c r="CW149" s="109" t="s">
        <v>359</v>
      </c>
      <c r="CX149" s="331">
        <v>92.4</v>
      </c>
      <c r="DB149" s="253" t="s">
        <v>218</v>
      </c>
      <c r="DC149" s="263">
        <v>1.3761467889908259</v>
      </c>
      <c r="DI149" s="253" t="s">
        <v>197</v>
      </c>
      <c r="DJ149" s="263">
        <v>0</v>
      </c>
      <c r="DP149" s="149" t="s">
        <v>277</v>
      </c>
      <c r="DQ149" s="331">
        <v>90.2</v>
      </c>
      <c r="DV149" s="253" t="s">
        <v>165</v>
      </c>
      <c r="DW149" s="281">
        <v>0.75809786354238462</v>
      </c>
      <c r="EA149" s="346" t="s">
        <v>285</v>
      </c>
      <c r="EB149" s="353">
        <v>91.1</v>
      </c>
      <c r="EE149" s="355" t="s">
        <v>303</v>
      </c>
      <c r="EF149" s="358">
        <v>92.9</v>
      </c>
      <c r="EI149" s="346" t="s">
        <v>296</v>
      </c>
      <c r="EJ149" s="362">
        <v>1.4492753623188406</v>
      </c>
      <c r="EM149" s="250" t="s">
        <v>351</v>
      </c>
      <c r="EN149" s="362">
        <v>0</v>
      </c>
      <c r="EQ149" s="346" t="s">
        <v>98</v>
      </c>
      <c r="ER149" s="303">
        <v>90.5</v>
      </c>
      <c r="EU149" s="346" t="s">
        <v>69</v>
      </c>
      <c r="EV149" s="378">
        <v>0.77662721893491127</v>
      </c>
      <c r="FA149" s="346" t="s">
        <v>303</v>
      </c>
      <c r="FB149" s="383">
        <v>91.598915989159892</v>
      </c>
      <c r="FD149" s="355" t="s">
        <v>341</v>
      </c>
      <c r="FE149" s="383">
        <v>91.4</v>
      </c>
      <c r="FG149" s="346" t="s">
        <v>310</v>
      </c>
      <c r="FH149" s="381">
        <v>90.9</v>
      </c>
      <c r="FK149" s="346" t="s">
        <v>291</v>
      </c>
      <c r="FL149" s="410">
        <v>92.2</v>
      </c>
      <c r="FN149" s="355" t="s">
        <v>353</v>
      </c>
      <c r="FO149" s="410">
        <v>91.4</v>
      </c>
      <c r="FQ149" s="355" t="s">
        <v>134</v>
      </c>
      <c r="FR149" s="421">
        <v>1.2</v>
      </c>
      <c r="FT149" s="361" t="s">
        <v>358</v>
      </c>
      <c r="FU149" s="367">
        <v>0</v>
      </c>
      <c r="FW149" s="346" t="s">
        <v>249</v>
      </c>
      <c r="FX149" s="410">
        <v>91.1</v>
      </c>
      <c r="FZ149" s="346" t="s">
        <v>69</v>
      </c>
      <c r="GA149" s="437">
        <v>0.8</v>
      </c>
      <c r="GD149" s="462" t="s">
        <v>272</v>
      </c>
      <c r="GE149" s="448">
        <v>91.7</v>
      </c>
      <c r="GG149" s="463" t="s">
        <v>438</v>
      </c>
      <c r="GH149" s="480" t="s">
        <v>371</v>
      </c>
      <c r="GJ149" s="346" t="s">
        <v>206</v>
      </c>
      <c r="GK149" s="421">
        <v>1.3</v>
      </c>
      <c r="GM149" s="346" t="s">
        <v>364</v>
      </c>
      <c r="GN149" s="484">
        <v>0</v>
      </c>
      <c r="GP149" s="462" t="s">
        <v>303</v>
      </c>
      <c r="GQ149" s="503">
        <v>90.9</v>
      </c>
      <c r="GS149" s="346" t="s">
        <v>5</v>
      </c>
      <c r="GT149" s="508">
        <v>1.6129032258064515</v>
      </c>
      <c r="GV149" s="462" t="s">
        <v>340</v>
      </c>
      <c r="GW149" s="479">
        <v>92.5</v>
      </c>
      <c r="GY149" s="462" t="s">
        <v>147</v>
      </c>
      <c r="GZ149" s="529" t="s">
        <v>371</v>
      </c>
      <c r="HB149" s="535" t="s">
        <v>285</v>
      </c>
      <c r="HC149" s="383">
        <v>91.5</v>
      </c>
      <c r="HG149" s="462" t="s">
        <v>271</v>
      </c>
      <c r="HH149" s="383">
        <v>92.4</v>
      </c>
      <c r="HJ149" s="462" t="s">
        <v>44</v>
      </c>
      <c r="HK149" s="383" t="s">
        <v>371</v>
      </c>
      <c r="HM149" s="346" t="s">
        <v>273</v>
      </c>
      <c r="HN149" s="421">
        <v>1.2</v>
      </c>
      <c r="HP149" s="346" t="s">
        <v>160</v>
      </c>
      <c r="HQ149" s="421">
        <v>0</v>
      </c>
      <c r="HS149" s="535" t="s">
        <v>109</v>
      </c>
      <c r="HT149" s="383">
        <v>91.6</v>
      </c>
      <c r="HV149" s="346" t="s">
        <v>161</v>
      </c>
      <c r="HW149" s="508">
        <v>0.7</v>
      </c>
      <c r="HY149" s="346" t="s">
        <v>220</v>
      </c>
      <c r="HZ149" s="421">
        <v>1</v>
      </c>
      <c r="IB149" s="566" t="s">
        <v>366</v>
      </c>
      <c r="IC149" s="421">
        <v>0</v>
      </c>
      <c r="IE149" s="346" t="s">
        <v>11</v>
      </c>
      <c r="IF149" s="508">
        <v>0.7</v>
      </c>
      <c r="IH149" s="576" t="s">
        <v>193</v>
      </c>
      <c r="II149" s="610">
        <v>92.3</v>
      </c>
      <c r="IK149" s="576" t="s">
        <v>376</v>
      </c>
      <c r="IL149" s="596" t="s">
        <v>371</v>
      </c>
      <c r="IN149" s="621" t="s">
        <v>118</v>
      </c>
      <c r="IO149" s="635">
        <v>0.7</v>
      </c>
      <c r="IQ149" s="621" t="s">
        <v>215</v>
      </c>
      <c r="IR149" s="635">
        <v>0</v>
      </c>
      <c r="IT149" s="621" t="s">
        <v>204</v>
      </c>
      <c r="IU149" s="652">
        <v>89.9</v>
      </c>
      <c r="IW149" s="621" t="s">
        <v>187</v>
      </c>
      <c r="IX149" s="635">
        <v>0.7</v>
      </c>
      <c r="IZ149" s="576" t="s">
        <v>79</v>
      </c>
      <c r="JA149" s="610">
        <v>91.1</v>
      </c>
      <c r="JC149" s="664" t="s">
        <v>165</v>
      </c>
      <c r="JD149" s="596" t="s">
        <v>371</v>
      </c>
      <c r="JF149" s="621" t="s">
        <v>118</v>
      </c>
      <c r="JG149" s="596">
        <v>0.8</v>
      </c>
      <c r="JI149" s="621" t="s">
        <v>256</v>
      </c>
      <c r="JJ149" s="596">
        <v>0</v>
      </c>
      <c r="JL149" s="621" t="s">
        <v>84</v>
      </c>
      <c r="JM149" s="596">
        <v>89.7</v>
      </c>
      <c r="JO149" s="621" t="s">
        <v>72</v>
      </c>
      <c r="JP149" s="596">
        <v>0.6</v>
      </c>
      <c r="JR149" s="576" t="s">
        <v>264</v>
      </c>
      <c r="JS149" s="610">
        <v>91.7</v>
      </c>
      <c r="JU149" s="664" t="s">
        <v>185</v>
      </c>
      <c r="JV149" s="610" t="s">
        <v>371</v>
      </c>
      <c r="JX149" s="621" t="s">
        <v>258</v>
      </c>
      <c r="JY149" s="596">
        <v>0</v>
      </c>
      <c r="KA149" s="621" t="s">
        <v>68</v>
      </c>
      <c r="KB149" s="596" t="s">
        <v>371</v>
      </c>
      <c r="KD149" s="621" t="s">
        <v>45</v>
      </c>
      <c r="KE149" s="596">
        <v>89.2</v>
      </c>
      <c r="KG149" s="621" t="s">
        <v>163</v>
      </c>
      <c r="KH149" s="596">
        <v>0.6</v>
      </c>
      <c r="KJ149" s="576" t="s">
        <v>163</v>
      </c>
      <c r="KK149" s="610">
        <v>91.9</v>
      </c>
      <c r="KM149" s="664" t="s">
        <v>165</v>
      </c>
      <c r="KN149" s="610" t="s">
        <v>371</v>
      </c>
      <c r="KP149" s="621" t="s">
        <v>115</v>
      </c>
      <c r="KQ149" s="596">
        <v>0.9</v>
      </c>
      <c r="KS149" s="621" t="s">
        <v>39</v>
      </c>
      <c r="KT149" s="596" t="s">
        <v>371</v>
      </c>
      <c r="KV149" s="621" t="s">
        <v>165</v>
      </c>
      <c r="KW149" s="596">
        <v>90.1</v>
      </c>
      <c r="KY149" s="621" t="s">
        <v>160</v>
      </c>
      <c r="KZ149" s="596">
        <v>0.6</v>
      </c>
      <c r="LB149" s="576" t="s">
        <v>200</v>
      </c>
      <c r="LC149" s="610">
        <v>92.9</v>
      </c>
      <c r="LE149" s="664" t="s">
        <v>103</v>
      </c>
      <c r="LF149" s="610" t="s">
        <v>371</v>
      </c>
      <c r="LH149" s="621" t="s">
        <v>18</v>
      </c>
      <c r="LI149" s="596">
        <v>91.1</v>
      </c>
    </row>
    <row r="150" spans="1:321" ht="94.8" x14ac:dyDescent="0.3">
      <c r="A150" s="8" t="s">
        <v>139</v>
      </c>
      <c r="B150" s="15">
        <v>82.89473684210526</v>
      </c>
      <c r="D150" s="21" t="s">
        <v>81</v>
      </c>
      <c r="E150" s="15">
        <v>66.666666666666657</v>
      </c>
      <c r="G150" s="29" t="s">
        <v>23</v>
      </c>
      <c r="H150" s="32">
        <v>1.4388489208633095</v>
      </c>
      <c r="J150" s="37" t="s">
        <v>347</v>
      </c>
      <c r="K150" s="42">
        <v>0</v>
      </c>
      <c r="M150" s="11" t="s">
        <v>162</v>
      </c>
      <c r="N150" s="15">
        <v>81.940012763241867</v>
      </c>
      <c r="P150" s="29" t="s">
        <v>104</v>
      </c>
      <c r="Q150" s="79">
        <v>0.84638171815488783</v>
      </c>
      <c r="S150" s="8" t="s">
        <v>173</v>
      </c>
      <c r="T150" s="15">
        <v>84</v>
      </c>
      <c r="U150" s="101"/>
      <c r="V150" s="21" t="s">
        <v>30</v>
      </c>
      <c r="W150" s="15">
        <v>71.428571428571431</v>
      </c>
      <c r="Y150" s="11" t="s">
        <v>166</v>
      </c>
      <c r="Z150" s="15">
        <v>82.8</v>
      </c>
      <c r="AC150" s="109" t="s">
        <v>131</v>
      </c>
      <c r="AD150" s="123">
        <v>84.1</v>
      </c>
      <c r="AF150" s="149" t="s">
        <v>374</v>
      </c>
      <c r="AG150" s="137">
        <v>85.4</v>
      </c>
      <c r="AI150" s="109" t="s">
        <v>367</v>
      </c>
      <c r="AJ150" s="137">
        <v>75.599999999999994</v>
      </c>
      <c r="AL150" s="109" t="s">
        <v>258</v>
      </c>
      <c r="AM150" s="146">
        <v>80</v>
      </c>
      <c r="AO150" s="109" t="s">
        <v>232</v>
      </c>
      <c r="AP150" s="146">
        <v>83.7</v>
      </c>
      <c r="AS150" s="149" t="s">
        <v>212</v>
      </c>
      <c r="AT150" s="137">
        <v>84.7</v>
      </c>
      <c r="AX150" s="149" t="s">
        <v>142</v>
      </c>
      <c r="AY150" s="191">
        <v>86.5</v>
      </c>
      <c r="BA150" s="149" t="s">
        <v>355</v>
      </c>
      <c r="BB150" s="209">
        <v>81.400000000000006</v>
      </c>
      <c r="BD150" s="149" t="s">
        <v>108</v>
      </c>
      <c r="BE150" s="191">
        <v>85.7</v>
      </c>
      <c r="BG150" s="149" t="s">
        <v>105</v>
      </c>
      <c r="BH150" s="209">
        <v>86.9</v>
      </c>
      <c r="BJ150" s="149" t="s">
        <v>72</v>
      </c>
      <c r="BK150" s="233">
        <v>87.9</v>
      </c>
      <c r="BM150" s="149" t="s">
        <v>366</v>
      </c>
      <c r="BN150" s="233">
        <v>80.900000000000006</v>
      </c>
      <c r="BP150" s="149" t="s">
        <v>79</v>
      </c>
      <c r="BQ150" s="233">
        <v>88.9</v>
      </c>
      <c r="BS150" s="149" t="s">
        <v>41</v>
      </c>
      <c r="BT150" s="242">
        <v>83.3</v>
      </c>
      <c r="BV150" s="29" t="s">
        <v>104</v>
      </c>
      <c r="BW150" s="263">
        <v>1.5625</v>
      </c>
      <c r="BY150" s="29" t="s">
        <v>21</v>
      </c>
      <c r="BZ150" s="263">
        <v>0</v>
      </c>
      <c r="CB150" s="149" t="s">
        <v>140</v>
      </c>
      <c r="CC150" s="209">
        <v>87.8</v>
      </c>
      <c r="CE150" s="29" t="s">
        <v>221</v>
      </c>
      <c r="CF150" s="281">
        <v>0.77332044465925565</v>
      </c>
      <c r="CI150" s="109" t="s">
        <v>267</v>
      </c>
      <c r="CJ150" s="295">
        <v>90</v>
      </c>
      <c r="CL150" s="109" t="s">
        <v>355</v>
      </c>
      <c r="CM150" s="303">
        <v>88.9</v>
      </c>
      <c r="CO150" s="109" t="s">
        <v>21</v>
      </c>
      <c r="CP150" s="191">
        <v>89.7</v>
      </c>
      <c r="CS150" s="149" t="s">
        <v>319</v>
      </c>
      <c r="CT150" s="331">
        <v>90.7</v>
      </c>
      <c r="CW150" s="109" t="s">
        <v>358</v>
      </c>
      <c r="CX150" s="331">
        <v>91.8</v>
      </c>
      <c r="DB150" s="253" t="s">
        <v>103</v>
      </c>
      <c r="DC150" s="263">
        <v>1.3888888888888888</v>
      </c>
      <c r="DI150" s="253" t="s">
        <v>350</v>
      </c>
      <c r="DJ150" s="263">
        <v>0</v>
      </c>
      <c r="DP150" s="149" t="s">
        <v>33</v>
      </c>
      <c r="DQ150" s="331">
        <v>90.2</v>
      </c>
      <c r="DV150" s="253" t="s">
        <v>57</v>
      </c>
      <c r="DW150" s="281">
        <v>0.76502732240437155</v>
      </c>
      <c r="EA150" s="346" t="s">
        <v>239</v>
      </c>
      <c r="EB150" s="353">
        <v>91.1</v>
      </c>
      <c r="EE150" s="355" t="s">
        <v>385</v>
      </c>
      <c r="EF150" s="358">
        <v>92.5</v>
      </c>
      <c r="EI150" s="346" t="s">
        <v>95</v>
      </c>
      <c r="EJ150" s="362">
        <v>1.4084507042253522</v>
      </c>
      <c r="EM150" s="250" t="s">
        <v>364</v>
      </c>
      <c r="EN150" s="362">
        <v>0</v>
      </c>
      <c r="EQ150" s="346" t="s">
        <v>267</v>
      </c>
      <c r="ER150" s="303">
        <v>90.3</v>
      </c>
      <c r="EU150" s="346" t="s">
        <v>247</v>
      </c>
      <c r="EV150" s="378">
        <v>0.77998050048748779</v>
      </c>
      <c r="FA150" s="346" t="s">
        <v>37</v>
      </c>
      <c r="FB150" s="383">
        <v>91.566265060240966</v>
      </c>
      <c r="FD150" s="355" t="s">
        <v>349</v>
      </c>
      <c r="FE150" s="383">
        <v>91.3</v>
      </c>
      <c r="FG150" s="346" t="s">
        <v>53</v>
      </c>
      <c r="FH150" s="381">
        <v>90.9</v>
      </c>
      <c r="FK150" s="346" t="s">
        <v>188</v>
      </c>
      <c r="FL150" s="410">
        <v>92.1</v>
      </c>
      <c r="FN150" s="355" t="s">
        <v>303</v>
      </c>
      <c r="FO150" s="410">
        <v>90.9</v>
      </c>
      <c r="FQ150" s="355" t="s">
        <v>132</v>
      </c>
      <c r="FR150" s="421">
        <v>1.2</v>
      </c>
      <c r="FT150" s="361" t="s">
        <v>348</v>
      </c>
      <c r="FU150" s="367">
        <v>0</v>
      </c>
      <c r="FW150" s="346" t="s">
        <v>38</v>
      </c>
      <c r="FX150" s="410">
        <v>91</v>
      </c>
      <c r="FZ150" s="346" t="s">
        <v>226</v>
      </c>
      <c r="GA150" s="437">
        <v>0.8</v>
      </c>
      <c r="GD150" s="462" t="s">
        <v>103</v>
      </c>
      <c r="GE150" s="448">
        <v>91.7</v>
      </c>
      <c r="GG150" s="462" t="s">
        <v>147</v>
      </c>
      <c r="GH150" s="480" t="s">
        <v>371</v>
      </c>
      <c r="GJ150" s="346" t="s">
        <v>158</v>
      </c>
      <c r="GK150" s="421">
        <v>1.3</v>
      </c>
      <c r="GM150" s="346" t="s">
        <v>351</v>
      </c>
      <c r="GN150" s="484">
        <v>0</v>
      </c>
      <c r="GP150" s="462" t="s">
        <v>239</v>
      </c>
      <c r="GQ150" s="503">
        <v>90.9</v>
      </c>
      <c r="GS150" s="346" t="s">
        <v>108</v>
      </c>
      <c r="GT150" s="508">
        <v>2.1739130434782608</v>
      </c>
      <c r="GV150" s="462" t="s">
        <v>285</v>
      </c>
      <c r="GW150" s="479">
        <v>92.4</v>
      </c>
      <c r="GY150" s="462" t="s">
        <v>44</v>
      </c>
      <c r="GZ150" s="529" t="s">
        <v>371</v>
      </c>
      <c r="HB150" s="535" t="s">
        <v>144</v>
      </c>
      <c r="HC150" s="383">
        <v>91.5</v>
      </c>
      <c r="HG150" s="462" t="s">
        <v>241</v>
      </c>
      <c r="HH150" s="383">
        <v>92.3</v>
      </c>
      <c r="HJ150" s="462" t="s">
        <v>162</v>
      </c>
      <c r="HK150" s="383" t="s">
        <v>371</v>
      </c>
      <c r="HM150" s="346" t="s">
        <v>112</v>
      </c>
      <c r="HN150" s="421">
        <v>1.2</v>
      </c>
      <c r="HP150" s="346" t="s">
        <v>172</v>
      </c>
      <c r="HQ150" s="421">
        <v>0</v>
      </c>
      <c r="HS150" s="535" t="s">
        <v>316</v>
      </c>
      <c r="HT150" s="383">
        <v>91.6</v>
      </c>
      <c r="HV150" s="346" t="s">
        <v>189</v>
      </c>
      <c r="HW150" s="508">
        <v>0.8</v>
      </c>
      <c r="HY150" s="346" t="s">
        <v>158</v>
      </c>
      <c r="HZ150" s="421">
        <v>1</v>
      </c>
      <c r="IB150" s="566" t="s">
        <v>106</v>
      </c>
      <c r="IC150" s="421">
        <v>0</v>
      </c>
      <c r="IE150" s="346" t="s">
        <v>300</v>
      </c>
      <c r="IF150" s="508">
        <v>0.7</v>
      </c>
      <c r="IH150" s="576" t="s">
        <v>235</v>
      </c>
      <c r="II150" s="610">
        <v>92.2</v>
      </c>
      <c r="IK150" s="576" t="s">
        <v>286</v>
      </c>
      <c r="IL150" s="596" t="s">
        <v>371</v>
      </c>
      <c r="IN150" s="621" t="s">
        <v>312</v>
      </c>
      <c r="IO150" s="635">
        <v>0.8</v>
      </c>
      <c r="IQ150" s="621" t="s">
        <v>386</v>
      </c>
      <c r="IR150" s="635">
        <v>0</v>
      </c>
      <c r="IT150" s="621" t="s">
        <v>250</v>
      </c>
      <c r="IU150" s="652">
        <v>89.9</v>
      </c>
      <c r="IW150" s="621" t="s">
        <v>31</v>
      </c>
      <c r="IX150" s="635">
        <v>0.7</v>
      </c>
      <c r="IZ150" s="576" t="s">
        <v>194</v>
      </c>
      <c r="JA150" s="610">
        <v>91.1</v>
      </c>
      <c r="JC150" s="664" t="s">
        <v>185</v>
      </c>
      <c r="JD150" s="596" t="s">
        <v>371</v>
      </c>
      <c r="JF150" s="621" t="s">
        <v>110</v>
      </c>
      <c r="JG150" s="596">
        <v>0.8</v>
      </c>
      <c r="JI150" s="621" t="s">
        <v>386</v>
      </c>
      <c r="JJ150" s="596">
        <v>0</v>
      </c>
      <c r="JL150" s="621" t="s">
        <v>144</v>
      </c>
      <c r="JM150" s="596">
        <v>89.5</v>
      </c>
      <c r="JO150" s="621" t="s">
        <v>110</v>
      </c>
      <c r="JP150" s="596">
        <v>0.6</v>
      </c>
      <c r="JR150" s="576" t="s">
        <v>36</v>
      </c>
      <c r="JS150" s="610">
        <v>91.7</v>
      </c>
      <c r="JU150" s="664" t="s">
        <v>39</v>
      </c>
      <c r="JV150" s="610" t="s">
        <v>371</v>
      </c>
      <c r="JX150" s="621" t="s">
        <v>179</v>
      </c>
      <c r="JY150" s="596">
        <v>0</v>
      </c>
      <c r="KA150" s="621" t="s">
        <v>82</v>
      </c>
      <c r="KB150" s="596" t="s">
        <v>371</v>
      </c>
      <c r="KD150" s="621" t="s">
        <v>24</v>
      </c>
      <c r="KE150" s="596">
        <v>89.1</v>
      </c>
      <c r="KG150" s="621" t="s">
        <v>139</v>
      </c>
      <c r="KH150" s="596">
        <v>0.6</v>
      </c>
      <c r="KJ150" s="576" t="s">
        <v>111</v>
      </c>
      <c r="KK150" s="610">
        <v>91.9</v>
      </c>
      <c r="KM150" s="664" t="s">
        <v>185</v>
      </c>
      <c r="KN150" s="610" t="s">
        <v>371</v>
      </c>
      <c r="KP150" s="621" t="s">
        <v>59</v>
      </c>
      <c r="KQ150" s="596">
        <v>0.9</v>
      </c>
      <c r="KS150" s="622" t="s">
        <v>643</v>
      </c>
      <c r="KT150" s="598" t="s">
        <v>371</v>
      </c>
      <c r="KV150" s="621" t="s">
        <v>286</v>
      </c>
      <c r="KW150" s="596">
        <v>90.1</v>
      </c>
      <c r="KY150" s="621" t="s">
        <v>316</v>
      </c>
      <c r="KZ150" s="596">
        <v>0.6</v>
      </c>
      <c r="LB150" s="576" t="s">
        <v>311</v>
      </c>
      <c r="LC150" s="610">
        <v>92.9</v>
      </c>
      <c r="LE150" s="664" t="s">
        <v>68</v>
      </c>
      <c r="LF150" s="610" t="s">
        <v>371</v>
      </c>
      <c r="LH150" s="621" t="s">
        <v>283</v>
      </c>
      <c r="LI150" s="596">
        <v>91.1</v>
      </c>
    </row>
    <row r="151" spans="1:321" ht="102.6" x14ac:dyDescent="0.3">
      <c r="A151" s="8" t="s">
        <v>140</v>
      </c>
      <c r="B151" s="15">
        <v>82.692307692307693</v>
      </c>
      <c r="D151" s="21" t="s">
        <v>141</v>
      </c>
      <c r="E151" s="15">
        <v>66.666666666666657</v>
      </c>
      <c r="G151" s="29" t="s">
        <v>188</v>
      </c>
      <c r="H151" s="32">
        <v>1.4705882352941175</v>
      </c>
      <c r="J151" s="37" t="s">
        <v>232</v>
      </c>
      <c r="K151" s="42">
        <v>0</v>
      </c>
      <c r="M151" s="11" t="s">
        <v>57</v>
      </c>
      <c r="N151" s="15">
        <v>81.932114882506525</v>
      </c>
      <c r="P151" s="29" t="s">
        <v>183</v>
      </c>
      <c r="Q151" s="79">
        <v>0.85127691537305961</v>
      </c>
      <c r="S151" s="8" t="s">
        <v>132</v>
      </c>
      <c r="T151" s="15">
        <v>84</v>
      </c>
      <c r="U151" s="101"/>
      <c r="V151" s="21" t="s">
        <v>282</v>
      </c>
      <c r="W151" s="15">
        <v>71.428571428571431</v>
      </c>
      <c r="Y151" s="11" t="s">
        <v>107</v>
      </c>
      <c r="Z151" s="15">
        <v>82.8</v>
      </c>
      <c r="AC151" s="109" t="s">
        <v>118</v>
      </c>
      <c r="AD151" s="123">
        <v>84.1</v>
      </c>
      <c r="AF151" s="149" t="s">
        <v>145</v>
      </c>
      <c r="AG151" s="137">
        <v>85.2</v>
      </c>
      <c r="AI151" s="109" t="s">
        <v>254</v>
      </c>
      <c r="AJ151" s="137">
        <v>75</v>
      </c>
      <c r="AL151" s="109" t="s">
        <v>362</v>
      </c>
      <c r="AM151" s="146">
        <v>78.599999999999994</v>
      </c>
      <c r="AO151" s="109" t="s">
        <v>107</v>
      </c>
      <c r="AP151" s="146">
        <v>83.6</v>
      </c>
      <c r="AS151" s="149" t="s">
        <v>35</v>
      </c>
      <c r="AT151" s="137">
        <v>84.6</v>
      </c>
      <c r="AX151" s="149" t="s">
        <v>140</v>
      </c>
      <c r="AY151" s="191">
        <v>86.5</v>
      </c>
      <c r="BA151" s="149" t="s">
        <v>366</v>
      </c>
      <c r="BB151" s="209">
        <v>80.7</v>
      </c>
      <c r="BD151" s="149" t="s">
        <v>214</v>
      </c>
      <c r="BE151" s="191">
        <v>85.7</v>
      </c>
      <c r="BG151" s="149" t="s">
        <v>197</v>
      </c>
      <c r="BH151" s="209">
        <v>86.9</v>
      </c>
      <c r="BJ151" s="149" t="s">
        <v>231</v>
      </c>
      <c r="BK151" s="233">
        <v>87.8</v>
      </c>
      <c r="BM151" s="149" t="s">
        <v>386</v>
      </c>
      <c r="BN151" s="233">
        <v>80.400000000000006</v>
      </c>
      <c r="BP151" s="149" t="s">
        <v>340</v>
      </c>
      <c r="BQ151" s="233">
        <v>88.7</v>
      </c>
      <c r="BS151" s="149" t="s">
        <v>355</v>
      </c>
      <c r="BT151" s="233">
        <v>82.5</v>
      </c>
      <c r="BV151" s="29" t="s">
        <v>313</v>
      </c>
      <c r="BW151" s="263">
        <v>1.5873015873015872</v>
      </c>
      <c r="BY151" s="29" t="s">
        <v>367</v>
      </c>
      <c r="BZ151" s="263">
        <v>0</v>
      </c>
      <c r="CB151" s="149" t="s">
        <v>90</v>
      </c>
      <c r="CC151" s="209">
        <v>87.8</v>
      </c>
      <c r="CE151" s="29" t="s">
        <v>324</v>
      </c>
      <c r="CF151" s="281">
        <v>0.77410274454609429</v>
      </c>
      <c r="CI151" s="109" t="s">
        <v>6</v>
      </c>
      <c r="CJ151" s="295">
        <v>90</v>
      </c>
      <c r="CL151" s="109" t="s">
        <v>354</v>
      </c>
      <c r="CM151" s="303">
        <v>88.9</v>
      </c>
      <c r="CO151" s="109" t="s">
        <v>87</v>
      </c>
      <c r="CP151" s="191">
        <v>89.6</v>
      </c>
      <c r="CS151" s="149" t="s">
        <v>229</v>
      </c>
      <c r="CT151" s="331">
        <v>90.5</v>
      </c>
      <c r="CW151" s="109" t="s">
        <v>341</v>
      </c>
      <c r="CX151" s="331">
        <v>91.4</v>
      </c>
      <c r="DB151" s="253" t="s">
        <v>126</v>
      </c>
      <c r="DC151" s="263">
        <v>1.3888888888888888</v>
      </c>
      <c r="DI151" s="253" t="s">
        <v>177</v>
      </c>
      <c r="DJ151" s="263">
        <v>0</v>
      </c>
      <c r="DP151" s="149" t="s">
        <v>188</v>
      </c>
      <c r="DQ151" s="331">
        <v>90.2</v>
      </c>
      <c r="DV151" s="253" t="s">
        <v>176</v>
      </c>
      <c r="DW151" s="281">
        <v>0.76628352490421447</v>
      </c>
      <c r="EA151" s="346" t="s">
        <v>16</v>
      </c>
      <c r="EB151" s="353">
        <v>90.9</v>
      </c>
      <c r="EE151" s="355" t="s">
        <v>367</v>
      </c>
      <c r="EF151" s="358">
        <v>92.3</v>
      </c>
      <c r="EI151" s="346" t="s">
        <v>103</v>
      </c>
      <c r="EJ151" s="362">
        <v>1.4492753623188406</v>
      </c>
      <c r="EM151" s="250" t="s">
        <v>345</v>
      </c>
      <c r="EN151" s="362">
        <v>0</v>
      </c>
      <c r="EQ151" s="346" t="s">
        <v>84</v>
      </c>
      <c r="ER151" s="303">
        <v>90.3</v>
      </c>
      <c r="EU151" s="346" t="s">
        <v>165</v>
      </c>
      <c r="EV151" s="378">
        <v>0.78125</v>
      </c>
      <c r="FA151" s="346" t="s">
        <v>81</v>
      </c>
      <c r="FB151" s="383">
        <v>91.525423728813564</v>
      </c>
      <c r="FD151" s="355" t="s">
        <v>183</v>
      </c>
      <c r="FE151" s="383">
        <v>90.9</v>
      </c>
      <c r="FG151" s="346" t="s">
        <v>241</v>
      </c>
      <c r="FH151" s="381">
        <v>90.8</v>
      </c>
      <c r="FK151" s="346" t="s">
        <v>177</v>
      </c>
      <c r="FL151" s="410">
        <v>92.1</v>
      </c>
      <c r="FN151" s="355" t="s">
        <v>358</v>
      </c>
      <c r="FO151" s="410">
        <v>90.9</v>
      </c>
      <c r="FQ151" s="355" t="s">
        <v>253</v>
      </c>
      <c r="FR151" s="421">
        <v>1.3</v>
      </c>
      <c r="FT151" s="361" t="s">
        <v>342</v>
      </c>
      <c r="FU151" s="367">
        <v>0</v>
      </c>
      <c r="FW151" s="346" t="s">
        <v>217</v>
      </c>
      <c r="FX151" s="410">
        <v>91</v>
      </c>
      <c r="FZ151" s="346" t="s">
        <v>11</v>
      </c>
      <c r="GA151" s="437">
        <v>0.8</v>
      </c>
      <c r="GD151" s="462" t="s">
        <v>33</v>
      </c>
      <c r="GE151" s="448">
        <v>91.5</v>
      </c>
      <c r="GG151" s="462" t="s">
        <v>44</v>
      </c>
      <c r="GH151" s="480" t="s">
        <v>371</v>
      </c>
      <c r="GJ151" s="346" t="s">
        <v>253</v>
      </c>
      <c r="GK151" s="421">
        <v>1.4</v>
      </c>
      <c r="GM151" s="346" t="s">
        <v>345</v>
      </c>
      <c r="GN151" s="484">
        <v>0</v>
      </c>
      <c r="GP151" s="462" t="s">
        <v>47</v>
      </c>
      <c r="GQ151" s="503">
        <v>90.8</v>
      </c>
      <c r="GS151" s="346" t="s">
        <v>64</v>
      </c>
      <c r="GT151" s="508">
        <v>2.0772746157041961</v>
      </c>
      <c r="GV151" s="462" t="s">
        <v>247</v>
      </c>
      <c r="GW151" s="479">
        <v>92.4</v>
      </c>
      <c r="GY151" s="462" t="s">
        <v>636</v>
      </c>
      <c r="GZ151" s="529" t="s">
        <v>371</v>
      </c>
      <c r="HB151" s="535" t="s">
        <v>140</v>
      </c>
      <c r="HC151" s="383">
        <v>91.5</v>
      </c>
      <c r="HG151" s="462" t="s">
        <v>56</v>
      </c>
      <c r="HH151" s="383">
        <v>92.3</v>
      </c>
      <c r="HJ151" s="462" t="s">
        <v>226</v>
      </c>
      <c r="HK151" s="383" t="s">
        <v>371</v>
      </c>
      <c r="HM151" s="346" t="s">
        <v>233</v>
      </c>
      <c r="HN151" s="421">
        <v>2.4</v>
      </c>
      <c r="HP151" s="346" t="s">
        <v>90</v>
      </c>
      <c r="HQ151" s="421">
        <v>0</v>
      </c>
      <c r="HS151" s="535" t="s">
        <v>241</v>
      </c>
      <c r="HT151" s="383">
        <v>91.5</v>
      </c>
      <c r="HV151" s="346" t="s">
        <v>287</v>
      </c>
      <c r="HW151" s="508">
        <v>0.8</v>
      </c>
      <c r="HY151" s="346" t="s">
        <v>248</v>
      </c>
      <c r="HZ151" s="421">
        <v>1</v>
      </c>
      <c r="IB151" s="566" t="s">
        <v>228</v>
      </c>
      <c r="IC151" s="421">
        <v>0</v>
      </c>
      <c r="IE151" s="346" t="s">
        <v>22</v>
      </c>
      <c r="IF151" s="508">
        <v>0.7</v>
      </c>
      <c r="IH151" s="576" t="s">
        <v>143</v>
      </c>
      <c r="II151" s="610">
        <v>92.1</v>
      </c>
      <c r="IK151" s="576" t="s">
        <v>49</v>
      </c>
      <c r="IL151" s="596" t="s">
        <v>371</v>
      </c>
      <c r="IN151" s="621" t="s">
        <v>186</v>
      </c>
      <c r="IO151" s="635">
        <v>0.8</v>
      </c>
      <c r="IQ151" s="621" t="s">
        <v>307</v>
      </c>
      <c r="IR151" s="635">
        <v>0</v>
      </c>
      <c r="IT151" s="621" t="s">
        <v>56</v>
      </c>
      <c r="IU151" s="652">
        <v>89.8</v>
      </c>
      <c r="IW151" s="621" t="s">
        <v>327</v>
      </c>
      <c r="IX151" s="635">
        <v>0.7</v>
      </c>
      <c r="IZ151" s="576" t="s">
        <v>256</v>
      </c>
      <c r="JA151" s="610">
        <v>91.1</v>
      </c>
      <c r="JC151" s="664" t="s">
        <v>39</v>
      </c>
      <c r="JD151" s="596" t="s">
        <v>371</v>
      </c>
      <c r="JF151" s="621" t="s">
        <v>73</v>
      </c>
      <c r="JG151" s="596">
        <v>0.9</v>
      </c>
      <c r="JI151" s="621" t="s">
        <v>307</v>
      </c>
      <c r="JJ151" s="596">
        <v>0</v>
      </c>
      <c r="JL151" s="621" t="s">
        <v>257</v>
      </c>
      <c r="JM151" s="596">
        <v>89.5</v>
      </c>
      <c r="JO151" s="621" t="s">
        <v>87</v>
      </c>
      <c r="JP151" s="596">
        <v>0.6</v>
      </c>
      <c r="JR151" s="576" t="s">
        <v>124</v>
      </c>
      <c r="JS151" s="610">
        <v>91.7</v>
      </c>
      <c r="JU151" s="665" t="s">
        <v>593</v>
      </c>
      <c r="JV151" s="611" t="s">
        <v>371</v>
      </c>
      <c r="JX151" s="621" t="s">
        <v>272</v>
      </c>
      <c r="JY151" s="596">
        <v>0</v>
      </c>
      <c r="KA151" s="621" t="s">
        <v>165</v>
      </c>
      <c r="KB151" s="596" t="s">
        <v>371</v>
      </c>
      <c r="KD151" s="621" t="s">
        <v>232</v>
      </c>
      <c r="KE151" s="596">
        <v>89.1</v>
      </c>
      <c r="KG151" s="621" t="s">
        <v>151</v>
      </c>
      <c r="KH151" s="596">
        <v>0.5</v>
      </c>
      <c r="KJ151" s="576" t="s">
        <v>232</v>
      </c>
      <c r="KK151" s="610">
        <v>91.9</v>
      </c>
      <c r="KM151" s="664" t="s">
        <v>39</v>
      </c>
      <c r="KN151" s="610" t="s">
        <v>371</v>
      </c>
      <c r="KP151" s="621" t="s">
        <v>215</v>
      </c>
      <c r="KQ151" s="596">
        <v>0.9</v>
      </c>
      <c r="KS151" s="621" t="s">
        <v>147</v>
      </c>
      <c r="KT151" s="596" t="s">
        <v>371</v>
      </c>
      <c r="KV151" s="621" t="s">
        <v>205</v>
      </c>
      <c r="KW151" s="596">
        <v>90</v>
      </c>
      <c r="KY151" s="621" t="s">
        <v>246</v>
      </c>
      <c r="KZ151" s="596">
        <v>0.6</v>
      </c>
      <c r="LB151" s="576" t="s">
        <v>235</v>
      </c>
      <c r="LC151" s="610">
        <v>92.9</v>
      </c>
      <c r="LE151" s="664" t="s">
        <v>82</v>
      </c>
      <c r="LF151" s="610" t="s">
        <v>371</v>
      </c>
      <c r="LH151" s="621" t="s">
        <v>141</v>
      </c>
      <c r="LI151" s="596">
        <v>91</v>
      </c>
    </row>
    <row r="152" spans="1:321" ht="102.6" x14ac:dyDescent="0.3">
      <c r="A152" s="8" t="s">
        <v>141</v>
      </c>
      <c r="B152" s="15">
        <v>82.677165354330711</v>
      </c>
      <c r="D152" s="21" t="s">
        <v>240</v>
      </c>
      <c r="E152" s="15">
        <v>66.666666666666657</v>
      </c>
      <c r="G152" s="29" t="s">
        <v>294</v>
      </c>
      <c r="H152" s="32">
        <v>1.4705882352941175</v>
      </c>
      <c r="J152" s="37" t="s">
        <v>136</v>
      </c>
      <c r="K152" s="42">
        <v>0</v>
      </c>
      <c r="M152" s="11" t="s">
        <v>320</v>
      </c>
      <c r="N152" s="15">
        <v>81.914893617021278</v>
      </c>
      <c r="P152" s="29" t="s">
        <v>276</v>
      </c>
      <c r="Q152" s="79">
        <v>0.85540838852097134</v>
      </c>
      <c r="S152" s="8" t="s">
        <v>126</v>
      </c>
      <c r="T152" s="15">
        <v>83.908045977011497</v>
      </c>
      <c r="U152" s="101"/>
      <c r="V152" s="21" t="s">
        <v>260</v>
      </c>
      <c r="W152" s="15">
        <v>71.428571428571431</v>
      </c>
      <c r="Y152" s="11" t="s">
        <v>183</v>
      </c>
      <c r="Z152" s="15">
        <v>82.7</v>
      </c>
      <c r="AC152" s="109" t="s">
        <v>130</v>
      </c>
      <c r="AD152" s="123">
        <v>84</v>
      </c>
      <c r="AF152" s="149" t="s">
        <v>93</v>
      </c>
      <c r="AG152" s="137">
        <v>85.2</v>
      </c>
      <c r="AI152" s="109" t="s">
        <v>141</v>
      </c>
      <c r="AJ152" s="137">
        <v>75</v>
      </c>
      <c r="AL152" s="109" t="s">
        <v>364</v>
      </c>
      <c r="AM152" s="146">
        <v>75.900000000000006</v>
      </c>
      <c r="AO152" s="109" t="s">
        <v>340</v>
      </c>
      <c r="AP152" s="146">
        <v>83.5</v>
      </c>
      <c r="AS152" s="149" t="s">
        <v>87</v>
      </c>
      <c r="AT152" s="137">
        <v>84.6</v>
      </c>
      <c r="AX152" s="149" t="s">
        <v>121</v>
      </c>
      <c r="AY152" s="191">
        <v>86.5</v>
      </c>
      <c r="BA152" s="149" t="s">
        <v>284</v>
      </c>
      <c r="BB152" s="209">
        <v>78.900000000000006</v>
      </c>
      <c r="BD152" s="149" t="s">
        <v>81</v>
      </c>
      <c r="BE152" s="191">
        <v>85.6</v>
      </c>
      <c r="BG152" s="149" t="s">
        <v>277</v>
      </c>
      <c r="BH152" s="209">
        <v>86.7</v>
      </c>
      <c r="BJ152" s="149" t="s">
        <v>239</v>
      </c>
      <c r="BK152" s="233">
        <v>87.7</v>
      </c>
      <c r="BM152" s="149" t="s">
        <v>282</v>
      </c>
      <c r="BN152" s="233">
        <v>80</v>
      </c>
      <c r="BP152" s="149" t="s">
        <v>221</v>
      </c>
      <c r="BQ152" s="233">
        <v>88.3</v>
      </c>
      <c r="BS152" s="149" t="s">
        <v>386</v>
      </c>
      <c r="BT152" s="233">
        <v>82.4</v>
      </c>
      <c r="BV152" s="29" t="s">
        <v>285</v>
      </c>
      <c r="BW152" s="263">
        <v>1.5957446808510638</v>
      </c>
      <c r="BY152" s="29" t="s">
        <v>197</v>
      </c>
      <c r="BZ152" s="263">
        <v>0</v>
      </c>
      <c r="CB152" s="149" t="s">
        <v>338</v>
      </c>
      <c r="CC152" s="209">
        <v>87.7</v>
      </c>
      <c r="CE152" s="29" t="s">
        <v>116</v>
      </c>
      <c r="CF152" s="281">
        <v>0.77574889604964792</v>
      </c>
      <c r="CI152" s="109" t="s">
        <v>226</v>
      </c>
      <c r="CJ152" s="295">
        <v>90</v>
      </c>
      <c r="CL152" s="109" t="s">
        <v>20</v>
      </c>
      <c r="CM152" s="303">
        <v>87.5</v>
      </c>
      <c r="CO152" s="109" t="s">
        <v>112</v>
      </c>
      <c r="CP152" s="191">
        <v>89.5</v>
      </c>
      <c r="CS152" s="149" t="s">
        <v>24</v>
      </c>
      <c r="CT152" s="331">
        <v>90.5</v>
      </c>
      <c r="CW152" s="109" t="s">
        <v>362</v>
      </c>
      <c r="CX152" s="331">
        <v>91.2</v>
      </c>
      <c r="DB152" s="253" t="s">
        <v>104</v>
      </c>
      <c r="DC152" s="263">
        <v>1.4084507042253522</v>
      </c>
      <c r="DI152" s="253" t="s">
        <v>258</v>
      </c>
      <c r="DJ152" s="263">
        <v>0</v>
      </c>
      <c r="DP152" s="149" t="s">
        <v>134</v>
      </c>
      <c r="DQ152" s="331">
        <v>90.2</v>
      </c>
      <c r="DV152" s="253" t="s">
        <v>79</v>
      </c>
      <c r="DW152" s="281">
        <v>0.77653149266609145</v>
      </c>
      <c r="EA152" s="346" t="s">
        <v>100</v>
      </c>
      <c r="EB152" s="353">
        <v>90.8</v>
      </c>
      <c r="EE152" s="355" t="s">
        <v>349</v>
      </c>
      <c r="EF152" s="358">
        <v>91.7</v>
      </c>
      <c r="EI152" s="346" t="s">
        <v>215</v>
      </c>
      <c r="EJ152" s="362">
        <v>1.4204545454545454</v>
      </c>
      <c r="EM152" s="250" t="s">
        <v>349</v>
      </c>
      <c r="EN152" s="362">
        <v>0</v>
      </c>
      <c r="EQ152" s="346" t="s">
        <v>310</v>
      </c>
      <c r="ER152" s="303">
        <v>90.2</v>
      </c>
      <c r="EU152" s="346" t="s">
        <v>228</v>
      </c>
      <c r="EV152" s="378">
        <v>0.78740157480314954</v>
      </c>
      <c r="FA152" s="346" t="s">
        <v>180</v>
      </c>
      <c r="FB152" s="383">
        <v>91.452991452991455</v>
      </c>
      <c r="FD152" s="355" t="s">
        <v>358</v>
      </c>
      <c r="FE152" s="383">
        <v>90.5</v>
      </c>
      <c r="FG152" s="346" t="s">
        <v>103</v>
      </c>
      <c r="FH152" s="381">
        <v>90.8</v>
      </c>
      <c r="FK152" s="346" t="s">
        <v>56</v>
      </c>
      <c r="FL152" s="410">
        <v>92.1</v>
      </c>
      <c r="FN152" s="355" t="s">
        <v>200</v>
      </c>
      <c r="FO152" s="410">
        <v>90</v>
      </c>
      <c r="FQ152" s="355" t="s">
        <v>326</v>
      </c>
      <c r="FR152" s="421">
        <v>1.3</v>
      </c>
      <c r="FT152" s="361" t="s">
        <v>345</v>
      </c>
      <c r="FU152" s="367">
        <v>0</v>
      </c>
      <c r="FW152" s="346" t="s">
        <v>62</v>
      </c>
      <c r="FX152" s="410">
        <v>91</v>
      </c>
      <c r="FZ152" s="346" t="s">
        <v>65</v>
      </c>
      <c r="GA152" s="437">
        <v>0.8</v>
      </c>
      <c r="GD152" s="462" t="s">
        <v>305</v>
      </c>
      <c r="GE152" s="448">
        <v>91.4</v>
      </c>
      <c r="GG152" s="462" t="s">
        <v>69</v>
      </c>
      <c r="GH152" s="480" t="s">
        <v>371</v>
      </c>
      <c r="GJ152" s="346" t="s">
        <v>104</v>
      </c>
      <c r="GK152" s="421">
        <v>1.4</v>
      </c>
      <c r="GM152" s="346" t="s">
        <v>348</v>
      </c>
      <c r="GN152" s="484">
        <v>0</v>
      </c>
      <c r="GP152" s="462" t="s">
        <v>265</v>
      </c>
      <c r="GQ152" s="503">
        <v>90.8</v>
      </c>
      <c r="GS152" s="346" t="s">
        <v>122</v>
      </c>
      <c r="GT152" s="508">
        <v>1.097804391217565</v>
      </c>
      <c r="GV152" s="462" t="s">
        <v>264</v>
      </c>
      <c r="GW152" s="479">
        <v>92.3</v>
      </c>
      <c r="GY152" s="462" t="s">
        <v>162</v>
      </c>
      <c r="GZ152" s="529" t="s">
        <v>371</v>
      </c>
      <c r="HB152" s="535" t="s">
        <v>30</v>
      </c>
      <c r="HC152" s="383">
        <v>91.4</v>
      </c>
      <c r="HG152" s="462" t="s">
        <v>270</v>
      </c>
      <c r="HH152" s="383">
        <v>92.3</v>
      </c>
      <c r="HJ152" s="462" t="s">
        <v>149</v>
      </c>
      <c r="HK152" s="383" t="s">
        <v>371</v>
      </c>
      <c r="HM152" s="346" t="s">
        <v>21</v>
      </c>
      <c r="HN152" s="421">
        <v>1.2</v>
      </c>
      <c r="HP152" s="346" t="s">
        <v>262</v>
      </c>
      <c r="HQ152" s="421">
        <v>0</v>
      </c>
      <c r="HS152" s="535" t="s">
        <v>649</v>
      </c>
      <c r="HT152" s="383">
        <v>91.5</v>
      </c>
      <c r="HV152" s="346" t="s">
        <v>26</v>
      </c>
      <c r="HW152" s="508">
        <v>0.9</v>
      </c>
      <c r="HY152" s="346" t="s">
        <v>232</v>
      </c>
      <c r="HZ152" s="421">
        <v>1</v>
      </c>
      <c r="IB152" s="566" t="s">
        <v>160</v>
      </c>
      <c r="IC152" s="421">
        <v>0</v>
      </c>
      <c r="IE152" s="346" t="s">
        <v>110</v>
      </c>
      <c r="IF152" s="508">
        <v>0.7</v>
      </c>
      <c r="IH152" s="576" t="s">
        <v>73</v>
      </c>
      <c r="II152" s="610">
        <v>92</v>
      </c>
      <c r="IK152" s="576" t="s">
        <v>144</v>
      </c>
      <c r="IL152" s="596" t="s">
        <v>371</v>
      </c>
      <c r="IN152" s="621" t="s">
        <v>9</v>
      </c>
      <c r="IO152" s="635">
        <v>0.8</v>
      </c>
      <c r="IQ152" s="621" t="s">
        <v>284</v>
      </c>
      <c r="IR152" s="635">
        <v>0</v>
      </c>
      <c r="IT152" s="621" t="s">
        <v>120</v>
      </c>
      <c r="IU152" s="652">
        <v>89.8</v>
      </c>
      <c r="IW152" s="621" t="s">
        <v>86</v>
      </c>
      <c r="IX152" s="635">
        <v>0.7</v>
      </c>
      <c r="IZ152" s="576" t="s">
        <v>163</v>
      </c>
      <c r="JA152" s="610">
        <v>91</v>
      </c>
      <c r="JC152" s="665" t="s">
        <v>410</v>
      </c>
      <c r="JD152" s="598" t="s">
        <v>371</v>
      </c>
      <c r="JF152" s="621" t="s">
        <v>74</v>
      </c>
      <c r="JG152" s="596">
        <v>0.9</v>
      </c>
      <c r="JI152" s="621" t="s">
        <v>284</v>
      </c>
      <c r="JJ152" s="596">
        <v>0</v>
      </c>
      <c r="JL152" s="621" t="s">
        <v>73</v>
      </c>
      <c r="JM152" s="596">
        <v>89.4</v>
      </c>
      <c r="JO152" s="621" t="s">
        <v>167</v>
      </c>
      <c r="JP152" s="596">
        <v>0.6</v>
      </c>
      <c r="JR152" s="576" t="s">
        <v>149</v>
      </c>
      <c r="JS152" s="610">
        <v>91.5</v>
      </c>
      <c r="JU152" s="664" t="s">
        <v>147</v>
      </c>
      <c r="JV152" s="610" t="s">
        <v>371</v>
      </c>
      <c r="JX152" s="621" t="s">
        <v>198</v>
      </c>
      <c r="JY152" s="596">
        <v>0</v>
      </c>
      <c r="KA152" s="621" t="s">
        <v>169</v>
      </c>
      <c r="KB152" s="596" t="s">
        <v>371</v>
      </c>
      <c r="KD152" s="621" t="s">
        <v>239</v>
      </c>
      <c r="KE152" s="596">
        <v>89</v>
      </c>
      <c r="KG152" s="621" t="s">
        <v>86</v>
      </c>
      <c r="KH152" s="596">
        <v>0.6</v>
      </c>
      <c r="KJ152" s="576" t="s">
        <v>177</v>
      </c>
      <c r="KK152" s="610">
        <v>91.8</v>
      </c>
      <c r="KM152" s="665" t="s">
        <v>566</v>
      </c>
      <c r="KN152" s="611" t="s">
        <v>371</v>
      </c>
      <c r="KP152" s="621" t="s">
        <v>262</v>
      </c>
      <c r="KQ152" s="596">
        <v>0.9</v>
      </c>
      <c r="KS152" s="621" t="s">
        <v>44</v>
      </c>
      <c r="KT152" s="596" t="s">
        <v>371</v>
      </c>
      <c r="KV152" s="621" t="s">
        <v>234</v>
      </c>
      <c r="KW152" s="596">
        <v>89.9</v>
      </c>
      <c r="KY152" s="621" t="s">
        <v>381</v>
      </c>
      <c r="KZ152" s="596">
        <v>0.6</v>
      </c>
      <c r="LB152" s="576" t="s">
        <v>7</v>
      </c>
      <c r="LC152" s="610">
        <v>92.6</v>
      </c>
      <c r="LE152" s="664" t="s">
        <v>165</v>
      </c>
      <c r="LF152" s="610" t="s">
        <v>371</v>
      </c>
      <c r="LH152" s="621" t="s">
        <v>96</v>
      </c>
      <c r="LI152" s="596">
        <v>91</v>
      </c>
    </row>
    <row r="153" spans="1:321" ht="57.6" x14ac:dyDescent="0.3">
      <c r="A153" s="8" t="s">
        <v>142</v>
      </c>
      <c r="B153" s="15">
        <v>82.608695652173907</v>
      </c>
      <c r="D153" s="21" t="s">
        <v>368</v>
      </c>
      <c r="E153" s="15">
        <v>66.666666666666657</v>
      </c>
      <c r="G153" s="29" t="s">
        <v>76</v>
      </c>
      <c r="H153" s="32">
        <v>1.5384615384615385</v>
      </c>
      <c r="J153" s="37" t="s">
        <v>345</v>
      </c>
      <c r="K153" s="42">
        <v>0.90909090909090906</v>
      </c>
      <c r="M153" s="11" t="s">
        <v>131</v>
      </c>
      <c r="N153" s="15">
        <v>81.828978622327782</v>
      </c>
      <c r="P153" s="29" t="s">
        <v>102</v>
      </c>
      <c r="Q153" s="79">
        <v>0.85984522785898543</v>
      </c>
      <c r="S153" s="8" t="s">
        <v>190</v>
      </c>
      <c r="T153" s="15">
        <v>83.78378378378379</v>
      </c>
      <c r="U153" s="101"/>
      <c r="V153" s="21" t="s">
        <v>215</v>
      </c>
      <c r="W153" s="15">
        <v>68.965517241379317</v>
      </c>
      <c r="Y153" s="11" t="s">
        <v>75</v>
      </c>
      <c r="Z153" s="15">
        <v>82.7</v>
      </c>
      <c r="AC153" s="109" t="s">
        <v>119</v>
      </c>
      <c r="AD153" s="123">
        <v>83.8</v>
      </c>
      <c r="AF153" s="149" t="s">
        <v>95</v>
      </c>
      <c r="AG153" s="137">
        <v>85.1</v>
      </c>
      <c r="AI153" s="109" t="s">
        <v>182</v>
      </c>
      <c r="AJ153" s="137">
        <v>75</v>
      </c>
      <c r="AL153" s="109" t="s">
        <v>284</v>
      </c>
      <c r="AM153" s="146">
        <v>75</v>
      </c>
      <c r="AO153" s="109" t="s">
        <v>205</v>
      </c>
      <c r="AP153" s="146">
        <v>83.3</v>
      </c>
      <c r="AS153" s="149" t="s">
        <v>98</v>
      </c>
      <c r="AT153" s="137">
        <v>84.5</v>
      </c>
      <c r="AX153" s="149" t="s">
        <v>174</v>
      </c>
      <c r="AY153" s="191">
        <v>86.2</v>
      </c>
      <c r="BA153" s="149" t="s">
        <v>386</v>
      </c>
      <c r="BB153" s="209">
        <v>76.400000000000006</v>
      </c>
      <c r="BD153" s="149" t="s">
        <v>163</v>
      </c>
      <c r="BE153" s="191">
        <v>85.6</v>
      </c>
      <c r="BG153" s="149" t="s">
        <v>163</v>
      </c>
      <c r="BH153" s="209">
        <v>86.7</v>
      </c>
      <c r="BJ153" s="149" t="s">
        <v>181</v>
      </c>
      <c r="BK153" s="233">
        <v>87.3</v>
      </c>
      <c r="BM153" s="149" t="s">
        <v>293</v>
      </c>
      <c r="BN153" s="233">
        <v>80</v>
      </c>
      <c r="BP153" s="149" t="s">
        <v>244</v>
      </c>
      <c r="BQ153" s="233">
        <v>88.2</v>
      </c>
      <c r="BS153" s="149" t="s">
        <v>283</v>
      </c>
      <c r="BT153" s="233">
        <v>81.8</v>
      </c>
      <c r="BV153" s="29" t="s">
        <v>206</v>
      </c>
      <c r="BW153" s="263">
        <v>1.639344262295082</v>
      </c>
      <c r="BY153" s="29" t="s">
        <v>350</v>
      </c>
      <c r="BZ153" s="263">
        <v>0</v>
      </c>
      <c r="CB153" s="149" t="s">
        <v>281</v>
      </c>
      <c r="CC153" s="209">
        <v>87.7</v>
      </c>
      <c r="CE153" s="29" t="s">
        <v>326</v>
      </c>
      <c r="CF153" s="281">
        <v>0.7834757834757835</v>
      </c>
      <c r="CI153" s="109" t="s">
        <v>145</v>
      </c>
      <c r="CJ153" s="295">
        <v>89.9</v>
      </c>
      <c r="CL153" s="109" t="s">
        <v>299</v>
      </c>
      <c r="CM153" s="303">
        <v>87.5</v>
      </c>
      <c r="CO153" s="109" t="s">
        <v>98</v>
      </c>
      <c r="CP153" s="191">
        <v>89.5</v>
      </c>
      <c r="CS153" s="149" t="s">
        <v>106</v>
      </c>
      <c r="CT153" s="331">
        <v>90.4</v>
      </c>
      <c r="CW153" s="109" t="s">
        <v>183</v>
      </c>
      <c r="CX153" s="331">
        <v>90.9</v>
      </c>
      <c r="DB153" s="253" t="s">
        <v>202</v>
      </c>
      <c r="DC153" s="263">
        <v>1.4084507042253522</v>
      </c>
      <c r="DI153" s="253" t="s">
        <v>272</v>
      </c>
      <c r="DJ153" s="263">
        <v>0</v>
      </c>
      <c r="DP153" s="149" t="s">
        <v>164</v>
      </c>
      <c r="DQ153" s="331">
        <v>90.1</v>
      </c>
      <c r="DV153" s="253" t="s">
        <v>226</v>
      </c>
      <c r="DW153" s="281">
        <v>0.78277886497064575</v>
      </c>
      <c r="EA153" s="346" t="s">
        <v>226</v>
      </c>
      <c r="EB153" s="353">
        <v>90.8</v>
      </c>
      <c r="EE153" s="355" t="s">
        <v>341</v>
      </c>
      <c r="EF153" s="358">
        <v>91.7</v>
      </c>
      <c r="EI153" s="346" t="s">
        <v>339</v>
      </c>
      <c r="EJ153" s="362">
        <v>1.5384615384615385</v>
      </c>
      <c r="EM153" s="250" t="s">
        <v>342</v>
      </c>
      <c r="EN153" s="362">
        <v>0</v>
      </c>
      <c r="EQ153" s="346" t="s">
        <v>59</v>
      </c>
      <c r="ER153" s="303">
        <v>90.2</v>
      </c>
      <c r="EU153" s="346" t="s">
        <v>293</v>
      </c>
      <c r="EV153" s="378">
        <v>0.78796561604584525</v>
      </c>
      <c r="FA153" s="346" t="s">
        <v>21</v>
      </c>
      <c r="FB153" s="383">
        <v>91.463414634146346</v>
      </c>
      <c r="FD153" s="355" t="s">
        <v>347</v>
      </c>
      <c r="FE153" s="383">
        <v>90</v>
      </c>
      <c r="FG153" s="346" t="s">
        <v>84</v>
      </c>
      <c r="FH153" s="381">
        <v>90.8</v>
      </c>
      <c r="FK153" s="346" t="s">
        <v>21</v>
      </c>
      <c r="FL153" s="410">
        <v>92.1</v>
      </c>
      <c r="FN153" s="355" t="s">
        <v>349</v>
      </c>
      <c r="FO153" s="410">
        <v>89.2</v>
      </c>
      <c r="FQ153" s="355" t="s">
        <v>48</v>
      </c>
      <c r="FR153" s="421">
        <v>1.3</v>
      </c>
      <c r="FT153" s="361" t="s">
        <v>346</v>
      </c>
      <c r="FU153" s="367">
        <v>0</v>
      </c>
      <c r="FW153" s="346" t="s">
        <v>65</v>
      </c>
      <c r="FX153" s="410">
        <v>91</v>
      </c>
      <c r="FZ153" s="346" t="s">
        <v>92</v>
      </c>
      <c r="GA153" s="437">
        <v>0.8</v>
      </c>
      <c r="GD153" s="462" t="s">
        <v>54</v>
      </c>
      <c r="GE153" s="448">
        <v>91.4</v>
      </c>
      <c r="GG153" s="462" t="s">
        <v>162</v>
      </c>
      <c r="GH153" s="480" t="s">
        <v>371</v>
      </c>
      <c r="GJ153" s="346" t="s">
        <v>326</v>
      </c>
      <c r="GK153" s="421">
        <v>1.4</v>
      </c>
      <c r="GM153" s="346" t="s">
        <v>342</v>
      </c>
      <c r="GN153" s="484">
        <v>0</v>
      </c>
      <c r="GP153" s="462" t="s">
        <v>192</v>
      </c>
      <c r="GQ153" s="503">
        <v>90.8</v>
      </c>
      <c r="GS153" s="346" t="s">
        <v>139</v>
      </c>
      <c r="GT153" s="508">
        <v>0.82565893934582402</v>
      </c>
      <c r="GV153" s="462" t="s">
        <v>79</v>
      </c>
      <c r="GW153" s="479">
        <v>92.1</v>
      </c>
      <c r="GY153" s="462" t="s">
        <v>226</v>
      </c>
      <c r="GZ153" s="529" t="s">
        <v>371</v>
      </c>
      <c r="HB153" s="535" t="s">
        <v>62</v>
      </c>
      <c r="HC153" s="383">
        <v>91.4</v>
      </c>
      <c r="HG153" s="462" t="s">
        <v>220</v>
      </c>
      <c r="HH153" s="383">
        <v>92.3</v>
      </c>
      <c r="HJ153" s="462" t="s">
        <v>376</v>
      </c>
      <c r="HK153" s="383" t="s">
        <v>371</v>
      </c>
      <c r="HM153" s="346" t="s">
        <v>49</v>
      </c>
      <c r="HN153" s="421">
        <v>1.2</v>
      </c>
      <c r="HP153" s="346" t="s">
        <v>57</v>
      </c>
      <c r="HQ153" s="421">
        <v>0</v>
      </c>
      <c r="HS153" s="535" t="s">
        <v>81</v>
      </c>
      <c r="HT153" s="383">
        <v>91.4</v>
      </c>
      <c r="HV153" s="346" t="s">
        <v>50</v>
      </c>
      <c r="HW153" s="508">
        <v>0.8</v>
      </c>
      <c r="HY153" s="346" t="s">
        <v>234</v>
      </c>
      <c r="HZ153" s="421">
        <v>1.1000000000000001</v>
      </c>
      <c r="IB153" s="566" t="s">
        <v>172</v>
      </c>
      <c r="IC153" s="421">
        <v>0</v>
      </c>
      <c r="IE153" s="346" t="s">
        <v>220</v>
      </c>
      <c r="IF153" s="508">
        <v>0.7</v>
      </c>
      <c r="IH153" s="576" t="s">
        <v>21</v>
      </c>
      <c r="II153" s="610">
        <v>91.9</v>
      </c>
      <c r="IK153" s="576" t="s">
        <v>325</v>
      </c>
      <c r="IL153" s="596" t="s">
        <v>371</v>
      </c>
      <c r="IN153" s="621" t="s">
        <v>163</v>
      </c>
      <c r="IO153" s="635">
        <v>0.8</v>
      </c>
      <c r="IQ153" s="621" t="s">
        <v>99</v>
      </c>
      <c r="IR153" s="635">
        <v>0</v>
      </c>
      <c r="IT153" s="621" t="s">
        <v>174</v>
      </c>
      <c r="IU153" s="652">
        <v>89.8</v>
      </c>
      <c r="IW153" s="621" t="s">
        <v>166</v>
      </c>
      <c r="IX153" s="635">
        <v>0.7</v>
      </c>
      <c r="IZ153" s="576" t="s">
        <v>117</v>
      </c>
      <c r="JA153" s="610">
        <v>90.9</v>
      </c>
      <c r="JC153" s="664" t="s">
        <v>147</v>
      </c>
      <c r="JD153" s="596" t="s">
        <v>371</v>
      </c>
      <c r="JF153" s="621" t="s">
        <v>662</v>
      </c>
      <c r="JG153" s="596">
        <v>0.9</v>
      </c>
      <c r="JI153" s="621" t="s">
        <v>344</v>
      </c>
      <c r="JJ153" s="596">
        <v>0</v>
      </c>
      <c r="JL153" s="621" t="s">
        <v>305</v>
      </c>
      <c r="JM153" s="596">
        <v>89.3</v>
      </c>
      <c r="JO153" s="621" t="s">
        <v>90</v>
      </c>
      <c r="JP153" s="596">
        <v>0.6</v>
      </c>
      <c r="JR153" s="576" t="s">
        <v>256</v>
      </c>
      <c r="JS153" s="610">
        <v>91.5</v>
      </c>
      <c r="JU153" s="664" t="s">
        <v>44</v>
      </c>
      <c r="JV153" s="610" t="s">
        <v>371</v>
      </c>
      <c r="JX153" s="621" t="s">
        <v>66</v>
      </c>
      <c r="JY153" s="596">
        <v>0</v>
      </c>
      <c r="KA153" s="621" t="s">
        <v>39</v>
      </c>
      <c r="KB153" s="596" t="s">
        <v>371</v>
      </c>
      <c r="KD153" s="621" t="s">
        <v>53</v>
      </c>
      <c r="KE153" s="596">
        <v>89</v>
      </c>
      <c r="KG153" s="621" t="s">
        <v>82</v>
      </c>
      <c r="KH153" s="596">
        <v>0.6</v>
      </c>
      <c r="KJ153" s="576" t="s">
        <v>28</v>
      </c>
      <c r="KK153" s="610">
        <v>91.6</v>
      </c>
      <c r="KM153" s="664" t="s">
        <v>147</v>
      </c>
      <c r="KN153" s="610" t="s">
        <v>371</v>
      </c>
      <c r="KP153" s="621" t="s">
        <v>255</v>
      </c>
      <c r="KQ153" s="596">
        <v>1</v>
      </c>
      <c r="KS153" s="621" t="s">
        <v>162</v>
      </c>
      <c r="KT153" s="596" t="s">
        <v>371</v>
      </c>
      <c r="KV153" s="621" t="s">
        <v>200</v>
      </c>
      <c r="KW153" s="596">
        <v>89.9</v>
      </c>
      <c r="KY153" s="621" t="s">
        <v>295</v>
      </c>
      <c r="KZ153" s="596">
        <v>0.7</v>
      </c>
      <c r="LB153" s="576" t="s">
        <v>171</v>
      </c>
      <c r="LC153" s="610">
        <v>92.4</v>
      </c>
      <c r="LE153" s="664" t="s">
        <v>185</v>
      </c>
      <c r="LF153" s="610" t="s">
        <v>371</v>
      </c>
      <c r="LH153" s="621" t="s">
        <v>171</v>
      </c>
      <c r="LI153" s="596">
        <v>91</v>
      </c>
    </row>
    <row r="154" spans="1:321" ht="94.8" x14ac:dyDescent="0.3">
      <c r="A154" s="8" t="s">
        <v>143</v>
      </c>
      <c r="B154" s="15">
        <v>82.608695652173907</v>
      </c>
      <c r="D154" s="21" t="s">
        <v>386</v>
      </c>
      <c r="E154" s="15">
        <v>64.81481481481481</v>
      </c>
      <c r="G154" s="29" t="s">
        <v>100</v>
      </c>
      <c r="H154" s="32">
        <v>1.5873015873015872</v>
      </c>
      <c r="J154" s="37" t="s">
        <v>348</v>
      </c>
      <c r="K154" s="42">
        <v>0.97087378640776689</v>
      </c>
      <c r="M154" s="11" t="s">
        <v>13</v>
      </c>
      <c r="N154" s="15">
        <v>81.823250627265125</v>
      </c>
      <c r="P154" s="29" t="s">
        <v>81</v>
      </c>
      <c r="Q154" s="79">
        <v>0.86206896551724133</v>
      </c>
      <c r="S154" s="8" t="s">
        <v>98</v>
      </c>
      <c r="T154" s="15">
        <v>83.75</v>
      </c>
      <c r="U154" s="101"/>
      <c r="V154" s="21" t="s">
        <v>141</v>
      </c>
      <c r="W154" s="15">
        <v>66.666666666666657</v>
      </c>
      <c r="Y154" s="11" t="s">
        <v>415</v>
      </c>
      <c r="Z154" s="15">
        <v>82.6</v>
      </c>
      <c r="AC154" s="109" t="s">
        <v>237</v>
      </c>
      <c r="AD154" s="123">
        <v>83.8</v>
      </c>
      <c r="AF154" s="149" t="s">
        <v>102</v>
      </c>
      <c r="AG154" s="137">
        <v>85</v>
      </c>
      <c r="AI154" s="109" t="s">
        <v>432</v>
      </c>
      <c r="AJ154" s="137">
        <v>71.400000000000006</v>
      </c>
      <c r="AL154" s="109" t="s">
        <v>367</v>
      </c>
      <c r="AM154" s="146">
        <v>74.400000000000006</v>
      </c>
      <c r="AO154" s="109" t="s">
        <v>262</v>
      </c>
      <c r="AP154" s="146">
        <v>83.3</v>
      </c>
      <c r="AS154" s="149" t="s">
        <v>312</v>
      </c>
      <c r="AT154" s="137">
        <v>84.4</v>
      </c>
      <c r="AX154" s="149" t="s">
        <v>87</v>
      </c>
      <c r="AY154" s="191">
        <v>85.9</v>
      </c>
      <c r="BA154" s="149" t="s">
        <v>141</v>
      </c>
      <c r="BB154" s="209">
        <v>75</v>
      </c>
      <c r="BD154" s="149" t="s">
        <v>150</v>
      </c>
      <c r="BE154" s="191">
        <v>85.5</v>
      </c>
      <c r="BG154" s="149" t="s">
        <v>98</v>
      </c>
      <c r="BH154" s="209">
        <v>86.7</v>
      </c>
      <c r="BJ154" s="149" t="s">
        <v>145</v>
      </c>
      <c r="BK154" s="233">
        <v>87.2</v>
      </c>
      <c r="BM154" s="149" t="s">
        <v>364</v>
      </c>
      <c r="BN154" s="233">
        <v>80</v>
      </c>
      <c r="BP154" s="149" t="s">
        <v>36</v>
      </c>
      <c r="BQ154" s="233">
        <v>88.2</v>
      </c>
      <c r="BS154" s="149" t="s">
        <v>385</v>
      </c>
      <c r="BT154" s="233">
        <v>80</v>
      </c>
      <c r="BV154" s="29" t="s">
        <v>380</v>
      </c>
      <c r="BW154" s="263">
        <v>1.6666666666666667</v>
      </c>
      <c r="BY154" s="29" t="s">
        <v>177</v>
      </c>
      <c r="BZ154" s="263">
        <v>0</v>
      </c>
      <c r="CB154" s="149" t="s">
        <v>98</v>
      </c>
      <c r="CC154" s="209">
        <v>87.6</v>
      </c>
      <c r="CE154" s="29" t="s">
        <v>75</v>
      </c>
      <c r="CF154" s="281">
        <v>0.78878177037686237</v>
      </c>
      <c r="CI154" s="109" t="s">
        <v>74</v>
      </c>
      <c r="CJ154" s="295">
        <v>89.7</v>
      </c>
      <c r="CL154" s="109" t="s">
        <v>353</v>
      </c>
      <c r="CM154" s="303">
        <v>86.2</v>
      </c>
      <c r="CO154" s="109" t="s">
        <v>150</v>
      </c>
      <c r="CP154" s="191">
        <v>89.5</v>
      </c>
      <c r="CS154" s="149" t="s">
        <v>20</v>
      </c>
      <c r="CT154" s="331">
        <v>90.4</v>
      </c>
      <c r="CW154" s="109" t="s">
        <v>104</v>
      </c>
      <c r="CX154" s="331">
        <v>90.9</v>
      </c>
      <c r="DB154" s="253" t="s">
        <v>296</v>
      </c>
      <c r="DC154" s="263">
        <v>1.4492753623188406</v>
      </c>
      <c r="DI154" s="253" t="s">
        <v>347</v>
      </c>
      <c r="DJ154" s="263">
        <v>0</v>
      </c>
      <c r="DP154" s="149" t="s">
        <v>21</v>
      </c>
      <c r="DQ154" s="331">
        <v>90.1</v>
      </c>
      <c r="DV154" s="253" t="s">
        <v>224</v>
      </c>
      <c r="DW154" s="281">
        <v>0.79617834394904463</v>
      </c>
      <c r="EA154" s="345" t="s">
        <v>530</v>
      </c>
      <c r="EB154" s="352">
        <v>90.6</v>
      </c>
      <c r="EE154" s="355" t="s">
        <v>358</v>
      </c>
      <c r="EF154" s="358">
        <v>91.5</v>
      </c>
      <c r="EI154" s="346" t="s">
        <v>178</v>
      </c>
      <c r="EJ154" s="362">
        <v>1.5384615384615385</v>
      </c>
      <c r="EM154" s="250" t="s">
        <v>348</v>
      </c>
      <c r="EN154" s="362">
        <v>0</v>
      </c>
      <c r="EQ154" s="346" t="s">
        <v>43</v>
      </c>
      <c r="ER154" s="303">
        <v>90.2</v>
      </c>
      <c r="EU154" s="346" t="s">
        <v>157</v>
      </c>
      <c r="EV154" s="378">
        <v>0.79103493737640085</v>
      </c>
      <c r="FA154" s="346" t="s">
        <v>56</v>
      </c>
      <c r="FB154" s="383">
        <v>91.428571428571431</v>
      </c>
      <c r="FD154" s="355" t="s">
        <v>348</v>
      </c>
      <c r="FE154" s="383">
        <v>89.2</v>
      </c>
      <c r="FG154" s="346" t="s">
        <v>182</v>
      </c>
      <c r="FH154" s="381">
        <v>90.8</v>
      </c>
      <c r="FK154" s="346" t="s">
        <v>316</v>
      </c>
      <c r="FL154" s="410">
        <v>92.1</v>
      </c>
      <c r="FN154" s="355" t="s">
        <v>81</v>
      </c>
      <c r="FO154" s="410">
        <v>88.9</v>
      </c>
      <c r="FQ154" s="355" t="s">
        <v>33</v>
      </c>
      <c r="FR154" s="421">
        <v>1.3</v>
      </c>
      <c r="FT154" s="361" t="s">
        <v>349</v>
      </c>
      <c r="FU154" s="367">
        <v>0</v>
      </c>
      <c r="FW154" s="346" t="s">
        <v>53</v>
      </c>
      <c r="FX154" s="410">
        <v>91</v>
      </c>
      <c r="FZ154" s="346" t="s">
        <v>284</v>
      </c>
      <c r="GA154" s="437">
        <v>0.8</v>
      </c>
      <c r="GD154" s="462" t="s">
        <v>228</v>
      </c>
      <c r="GE154" s="448">
        <v>91.4</v>
      </c>
      <c r="GG154" s="462" t="s">
        <v>226</v>
      </c>
      <c r="GH154" s="480" t="s">
        <v>371</v>
      </c>
      <c r="GJ154" s="346" t="s">
        <v>163</v>
      </c>
      <c r="GK154" s="421">
        <v>1.4</v>
      </c>
      <c r="GM154" s="346" t="s">
        <v>358</v>
      </c>
      <c r="GN154" s="484">
        <v>0</v>
      </c>
      <c r="GP154" s="462" t="s">
        <v>32</v>
      </c>
      <c r="GQ154" s="503">
        <v>90.8</v>
      </c>
      <c r="GS154" s="346" t="s">
        <v>282</v>
      </c>
      <c r="GT154" s="508">
        <v>1.1627906976744187</v>
      </c>
      <c r="GV154" s="462" t="s">
        <v>131</v>
      </c>
      <c r="GW154" s="479">
        <v>92.1</v>
      </c>
      <c r="GY154" s="462" t="s">
        <v>149</v>
      </c>
      <c r="GZ154" s="529" t="s">
        <v>371</v>
      </c>
      <c r="HB154" s="535" t="s">
        <v>316</v>
      </c>
      <c r="HC154" s="383">
        <v>91.4</v>
      </c>
      <c r="HG154" s="462" t="s">
        <v>124</v>
      </c>
      <c r="HH154" s="383">
        <v>92.3</v>
      </c>
      <c r="HJ154" s="462" t="s">
        <v>286</v>
      </c>
      <c r="HK154" s="383" t="s">
        <v>371</v>
      </c>
      <c r="HM154" s="346" t="s">
        <v>274</v>
      </c>
      <c r="HN154" s="421">
        <v>1.3</v>
      </c>
      <c r="HP154" s="346" t="s">
        <v>21</v>
      </c>
      <c r="HQ154" s="421">
        <v>0</v>
      </c>
      <c r="HS154" s="535" t="s">
        <v>285</v>
      </c>
      <c r="HT154" s="383">
        <v>91.4</v>
      </c>
      <c r="HV154" s="346" t="s">
        <v>29</v>
      </c>
      <c r="HW154" s="508">
        <v>0.8</v>
      </c>
      <c r="HY154" s="346" t="s">
        <v>303</v>
      </c>
      <c r="HZ154" s="421">
        <v>1.1000000000000001</v>
      </c>
      <c r="IB154" s="566" t="s">
        <v>90</v>
      </c>
      <c r="IC154" s="421">
        <v>0</v>
      </c>
      <c r="IE154" s="346" t="s">
        <v>106</v>
      </c>
      <c r="IF154" s="508">
        <v>0.7</v>
      </c>
      <c r="IH154" s="576" t="s">
        <v>382</v>
      </c>
      <c r="II154" s="610">
        <v>91.9</v>
      </c>
      <c r="IK154" s="576" t="s">
        <v>107</v>
      </c>
      <c r="IL154" s="596" t="s">
        <v>371</v>
      </c>
      <c r="IN154" s="621" t="s">
        <v>59</v>
      </c>
      <c r="IO154" s="635">
        <v>0.8</v>
      </c>
      <c r="IQ154" s="621" t="s">
        <v>19</v>
      </c>
      <c r="IR154" s="635">
        <v>0</v>
      </c>
      <c r="IT154" s="621" t="s">
        <v>264</v>
      </c>
      <c r="IU154" s="652">
        <v>89.8</v>
      </c>
      <c r="IW154" s="621" t="s">
        <v>178</v>
      </c>
      <c r="IX154" s="635">
        <v>0.7</v>
      </c>
      <c r="IZ154" s="576" t="s">
        <v>378</v>
      </c>
      <c r="JA154" s="610">
        <v>90.9</v>
      </c>
      <c r="JC154" s="664" t="s">
        <v>44</v>
      </c>
      <c r="JD154" s="596" t="s">
        <v>371</v>
      </c>
      <c r="JF154" s="621" t="s">
        <v>258</v>
      </c>
      <c r="JG154" s="596">
        <v>0.9</v>
      </c>
      <c r="JI154" s="621" t="s">
        <v>220</v>
      </c>
      <c r="JJ154" s="596">
        <v>0</v>
      </c>
      <c r="JL154" s="621" t="s">
        <v>139</v>
      </c>
      <c r="JM154" s="596">
        <v>89.3</v>
      </c>
      <c r="JO154" s="621" t="s">
        <v>134</v>
      </c>
      <c r="JP154" s="596">
        <v>0.6</v>
      </c>
      <c r="JR154" s="576" t="s">
        <v>302</v>
      </c>
      <c r="JS154" s="610">
        <v>91.5</v>
      </c>
      <c r="JU154" s="664" t="s">
        <v>162</v>
      </c>
      <c r="JV154" s="610" t="s">
        <v>371</v>
      </c>
      <c r="JX154" s="621" t="s">
        <v>161</v>
      </c>
      <c r="JY154" s="596">
        <v>0</v>
      </c>
      <c r="KA154" s="622" t="s">
        <v>694</v>
      </c>
      <c r="KB154" s="598" t="s">
        <v>371</v>
      </c>
      <c r="KD154" s="621" t="s">
        <v>136</v>
      </c>
      <c r="KE154" s="596">
        <v>88.9</v>
      </c>
      <c r="KG154" s="621" t="s">
        <v>221</v>
      </c>
      <c r="KH154" s="596">
        <v>0.6</v>
      </c>
      <c r="KJ154" s="576" t="s">
        <v>144</v>
      </c>
      <c r="KK154" s="610">
        <v>91.5</v>
      </c>
      <c r="KM154" s="664" t="s">
        <v>44</v>
      </c>
      <c r="KN154" s="610" t="s">
        <v>371</v>
      </c>
      <c r="KP154" s="621" t="s">
        <v>297</v>
      </c>
      <c r="KQ154" s="596">
        <v>1</v>
      </c>
      <c r="KS154" s="621" t="s">
        <v>226</v>
      </c>
      <c r="KT154" s="596" t="s">
        <v>371</v>
      </c>
      <c r="KV154" s="621" t="s">
        <v>159</v>
      </c>
      <c r="KW154" s="596">
        <v>89.9</v>
      </c>
      <c r="KY154" s="621" t="s">
        <v>81</v>
      </c>
      <c r="KZ154" s="596">
        <v>0.7</v>
      </c>
      <c r="LB154" s="576" t="s">
        <v>232</v>
      </c>
      <c r="LC154" s="610">
        <v>92.4</v>
      </c>
      <c r="LE154" s="664" t="s">
        <v>39</v>
      </c>
      <c r="LF154" s="610" t="s">
        <v>371</v>
      </c>
      <c r="LH154" s="621" t="s">
        <v>206</v>
      </c>
      <c r="LI154" s="596">
        <v>91</v>
      </c>
    </row>
    <row r="155" spans="1:321" ht="100.8" x14ac:dyDescent="0.3">
      <c r="A155" s="8" t="s">
        <v>144</v>
      </c>
      <c r="B155" s="15">
        <v>82.575757575757578</v>
      </c>
      <c r="D155" s="21" t="s">
        <v>254</v>
      </c>
      <c r="E155" s="15">
        <v>62.5</v>
      </c>
      <c r="G155" s="29" t="s">
        <v>197</v>
      </c>
      <c r="H155" s="32">
        <v>1.6129032258064515</v>
      </c>
      <c r="J155" s="37" t="s">
        <v>356</v>
      </c>
      <c r="K155" s="42">
        <v>1.3605442176870748</v>
      </c>
      <c r="M155" s="11" t="s">
        <v>217</v>
      </c>
      <c r="N155" s="15">
        <v>81.818181818181827</v>
      </c>
      <c r="P155" s="29" t="s">
        <v>265</v>
      </c>
      <c r="Q155" s="79">
        <v>0.86206896551724133</v>
      </c>
      <c r="S155" s="8" t="s">
        <v>181</v>
      </c>
      <c r="T155" s="15">
        <v>83.75</v>
      </c>
      <c r="U155" s="101"/>
      <c r="V155" s="21" t="s">
        <v>240</v>
      </c>
      <c r="W155" s="15">
        <v>66.666666666666657</v>
      </c>
      <c r="Y155" s="11" t="s">
        <v>217</v>
      </c>
      <c r="Z155" s="15">
        <v>82.6</v>
      </c>
      <c r="AC155" s="109" t="s">
        <v>188</v>
      </c>
      <c r="AD155" s="123">
        <v>83.8</v>
      </c>
      <c r="AF155" s="149" t="s">
        <v>140</v>
      </c>
      <c r="AG155" s="137">
        <v>84.9</v>
      </c>
      <c r="AI155" s="109" t="s">
        <v>284</v>
      </c>
      <c r="AJ155" s="137">
        <v>70</v>
      </c>
      <c r="AL155" s="109" t="s">
        <v>386</v>
      </c>
      <c r="AM155" s="146">
        <v>74.099999999999994</v>
      </c>
      <c r="AO155" s="109" t="s">
        <v>259</v>
      </c>
      <c r="AP155" s="146">
        <v>83.3</v>
      </c>
      <c r="AS155" s="149" t="s">
        <v>162</v>
      </c>
      <c r="AT155" s="137">
        <v>84.4</v>
      </c>
      <c r="AX155" s="149" t="s">
        <v>108</v>
      </c>
      <c r="AY155" s="191">
        <v>85.9</v>
      </c>
      <c r="BA155" s="149" t="s">
        <v>379</v>
      </c>
      <c r="BB155" s="209">
        <v>75</v>
      </c>
      <c r="BD155" s="149" t="s">
        <v>143</v>
      </c>
      <c r="BE155" s="191">
        <v>85.4</v>
      </c>
      <c r="BG155" s="149" t="s">
        <v>127</v>
      </c>
      <c r="BH155" s="209">
        <v>86.6</v>
      </c>
      <c r="BJ155" s="149" t="s">
        <v>111</v>
      </c>
      <c r="BK155" s="233">
        <v>87.1</v>
      </c>
      <c r="BM155" s="149" t="s">
        <v>365</v>
      </c>
      <c r="BN155" s="233">
        <v>79.8</v>
      </c>
      <c r="BP155" s="149" t="s">
        <v>239</v>
      </c>
      <c r="BQ155" s="233">
        <v>88.1</v>
      </c>
      <c r="BS155" s="149" t="s">
        <v>260</v>
      </c>
      <c r="BT155" s="233">
        <v>78.900000000000006</v>
      </c>
      <c r="BV155" s="29" t="s">
        <v>196</v>
      </c>
      <c r="BW155" s="263">
        <v>1.7241379310344827</v>
      </c>
      <c r="BY155" s="29" t="s">
        <v>258</v>
      </c>
      <c r="BZ155" s="263">
        <v>0</v>
      </c>
      <c r="CB155" s="149" t="s">
        <v>134</v>
      </c>
      <c r="CC155" s="209">
        <v>87.6</v>
      </c>
      <c r="CE155" s="29" t="s">
        <v>129</v>
      </c>
      <c r="CF155" s="281">
        <v>0.78926598263614844</v>
      </c>
      <c r="CI155" s="109" t="s">
        <v>190</v>
      </c>
      <c r="CJ155" s="295">
        <v>89.7</v>
      </c>
      <c r="CL155" s="109" t="s">
        <v>366</v>
      </c>
      <c r="CM155" s="303">
        <v>85.1</v>
      </c>
      <c r="CO155" s="109" t="s">
        <v>222</v>
      </c>
      <c r="CP155" s="191">
        <v>89.4</v>
      </c>
      <c r="CS155" s="149" t="s">
        <v>327</v>
      </c>
      <c r="CT155" s="331">
        <v>90.3</v>
      </c>
      <c r="CW155" s="109" t="s">
        <v>283</v>
      </c>
      <c r="CX155" s="331">
        <v>90.9</v>
      </c>
      <c r="DB155" s="253" t="s">
        <v>123</v>
      </c>
      <c r="DC155" s="263">
        <v>1.4598540145985401</v>
      </c>
      <c r="DI155" s="253" t="s">
        <v>136</v>
      </c>
      <c r="DJ155" s="263">
        <v>0</v>
      </c>
      <c r="DP155" s="149" t="s">
        <v>217</v>
      </c>
      <c r="DQ155" s="331">
        <v>90</v>
      </c>
      <c r="DV155" s="253" t="s">
        <v>185</v>
      </c>
      <c r="DW155" s="281">
        <v>0.79628400796284016</v>
      </c>
      <c r="EA155" s="346" t="s">
        <v>251</v>
      </c>
      <c r="EB155" s="353">
        <v>90.6</v>
      </c>
      <c r="EE155" s="355" t="s">
        <v>183</v>
      </c>
      <c r="EF155" s="358">
        <v>90</v>
      </c>
      <c r="EI155" s="346" t="s">
        <v>252</v>
      </c>
      <c r="EJ155" s="362">
        <v>1.4705882352941175</v>
      </c>
      <c r="EM155" s="250" t="s">
        <v>346</v>
      </c>
      <c r="EN155" s="362">
        <v>0</v>
      </c>
      <c r="EQ155" s="346" t="s">
        <v>73</v>
      </c>
      <c r="ER155" s="303">
        <v>90.1</v>
      </c>
      <c r="EU155" s="346" t="s">
        <v>161</v>
      </c>
      <c r="EV155" s="378">
        <v>0.79635949943117168</v>
      </c>
      <c r="FA155" s="346" t="s">
        <v>57</v>
      </c>
      <c r="FB155" s="383">
        <v>91.358024691358025</v>
      </c>
      <c r="FD155" s="355" t="s">
        <v>200</v>
      </c>
      <c r="FE155" s="383">
        <v>88.9</v>
      </c>
      <c r="FG155" s="346" t="s">
        <v>73</v>
      </c>
      <c r="FH155" s="381">
        <v>90.7</v>
      </c>
      <c r="FK155" s="346" t="s">
        <v>59</v>
      </c>
      <c r="FL155" s="410">
        <v>91.9</v>
      </c>
      <c r="FN155" s="355" t="s">
        <v>183</v>
      </c>
      <c r="FO155" s="410">
        <v>88.9</v>
      </c>
      <c r="FQ155" s="355" t="s">
        <v>49</v>
      </c>
      <c r="FR155" s="421">
        <v>1.3</v>
      </c>
      <c r="FT155" s="361" t="s">
        <v>369</v>
      </c>
      <c r="FU155" s="367">
        <v>0</v>
      </c>
      <c r="FW155" s="346" t="s">
        <v>285</v>
      </c>
      <c r="FX155" s="410">
        <v>90.9</v>
      </c>
      <c r="FZ155" s="346" t="s">
        <v>164</v>
      </c>
      <c r="GA155" s="437">
        <v>0.8</v>
      </c>
      <c r="GD155" s="462" t="s">
        <v>302</v>
      </c>
      <c r="GE155" s="448">
        <v>91.2</v>
      </c>
      <c r="GG155" s="462" t="s">
        <v>149</v>
      </c>
      <c r="GH155" s="480" t="s">
        <v>371</v>
      </c>
      <c r="GJ155" s="346" t="s">
        <v>53</v>
      </c>
      <c r="GK155" s="421">
        <v>1.4</v>
      </c>
      <c r="GM155" s="346" t="s">
        <v>349</v>
      </c>
      <c r="GN155" s="484">
        <v>0</v>
      </c>
      <c r="GP155" s="462" t="s">
        <v>55</v>
      </c>
      <c r="GQ155" s="503">
        <v>90.8</v>
      </c>
      <c r="GS155" s="346" t="s">
        <v>14</v>
      </c>
      <c r="GT155" s="508">
        <v>1.9576379974326059</v>
      </c>
      <c r="GV155" s="462" t="s">
        <v>190</v>
      </c>
      <c r="GW155" s="479">
        <v>92.1</v>
      </c>
      <c r="GY155" s="462" t="s">
        <v>376</v>
      </c>
      <c r="GZ155" s="529" t="s">
        <v>371</v>
      </c>
      <c r="HB155" s="535" t="s">
        <v>43</v>
      </c>
      <c r="HC155" s="383">
        <v>91.4</v>
      </c>
      <c r="HG155" s="462" t="s">
        <v>45</v>
      </c>
      <c r="HH155" s="383">
        <v>92.3</v>
      </c>
      <c r="HJ155" s="462" t="s">
        <v>49</v>
      </c>
      <c r="HK155" s="383" t="s">
        <v>371</v>
      </c>
      <c r="HM155" s="346" t="s">
        <v>198</v>
      </c>
      <c r="HN155" s="421">
        <v>1.3</v>
      </c>
      <c r="HP155" s="346" t="s">
        <v>367</v>
      </c>
      <c r="HQ155" s="421">
        <v>0</v>
      </c>
      <c r="HS155" s="535" t="s">
        <v>650</v>
      </c>
      <c r="HT155" s="383">
        <v>91.4</v>
      </c>
      <c r="HV155" s="346" t="s">
        <v>190</v>
      </c>
      <c r="HW155" s="508">
        <v>0.8</v>
      </c>
      <c r="HY155" s="346" t="s">
        <v>100</v>
      </c>
      <c r="HZ155" s="421">
        <v>1.1000000000000001</v>
      </c>
      <c r="IB155" s="566" t="s">
        <v>262</v>
      </c>
      <c r="IC155" s="421">
        <v>0</v>
      </c>
      <c r="IE155" s="346" t="s">
        <v>160</v>
      </c>
      <c r="IF155" s="508">
        <v>0.7</v>
      </c>
      <c r="IH155" s="576" t="s">
        <v>74</v>
      </c>
      <c r="II155" s="610">
        <v>91.9</v>
      </c>
      <c r="IK155" s="576" t="s">
        <v>182</v>
      </c>
      <c r="IL155" s="596" t="s">
        <v>371</v>
      </c>
      <c r="IN155" s="621" t="s">
        <v>223</v>
      </c>
      <c r="IO155" s="635">
        <v>0.8</v>
      </c>
      <c r="IQ155" s="621" t="s">
        <v>344</v>
      </c>
      <c r="IR155" s="635">
        <v>0</v>
      </c>
      <c r="IT155" s="621" t="s">
        <v>18</v>
      </c>
      <c r="IU155" s="652">
        <v>89.7</v>
      </c>
      <c r="IW155" s="621" t="s">
        <v>196</v>
      </c>
      <c r="IX155" s="635">
        <v>0.7</v>
      </c>
      <c r="IZ155" s="576" t="s">
        <v>184</v>
      </c>
      <c r="JA155" s="610">
        <v>90.9</v>
      </c>
      <c r="JC155" s="664" t="s">
        <v>162</v>
      </c>
      <c r="JD155" s="596" t="s">
        <v>371</v>
      </c>
      <c r="JF155" s="621" t="s">
        <v>272</v>
      </c>
      <c r="JG155" s="596">
        <v>0.9</v>
      </c>
      <c r="JI155" s="621" t="s">
        <v>106</v>
      </c>
      <c r="JJ155" s="596">
        <v>0</v>
      </c>
      <c r="JL155" s="621" t="s">
        <v>325</v>
      </c>
      <c r="JM155" s="596">
        <v>89.3</v>
      </c>
      <c r="JO155" s="621" t="s">
        <v>262</v>
      </c>
      <c r="JP155" s="596">
        <v>0.6</v>
      </c>
      <c r="JR155" s="576" t="s">
        <v>111</v>
      </c>
      <c r="JS155" s="610">
        <v>91.4</v>
      </c>
      <c r="JU155" s="664" t="s">
        <v>226</v>
      </c>
      <c r="JV155" s="610" t="s">
        <v>371</v>
      </c>
      <c r="JX155" s="621" t="s">
        <v>232</v>
      </c>
      <c r="JY155" s="596">
        <v>0</v>
      </c>
      <c r="KA155" s="621" t="s">
        <v>147</v>
      </c>
      <c r="KB155" s="596" t="s">
        <v>371</v>
      </c>
      <c r="KD155" s="621" t="s">
        <v>376</v>
      </c>
      <c r="KE155" s="596">
        <v>88.8</v>
      </c>
      <c r="KG155" s="621" t="s">
        <v>114</v>
      </c>
      <c r="KH155" s="596">
        <v>0.6</v>
      </c>
      <c r="KJ155" s="576" t="s">
        <v>117</v>
      </c>
      <c r="KK155" s="610">
        <v>91.4</v>
      </c>
      <c r="KM155" s="664" t="s">
        <v>162</v>
      </c>
      <c r="KN155" s="610" t="s">
        <v>371</v>
      </c>
      <c r="KP155" s="621" t="s">
        <v>187</v>
      </c>
      <c r="KQ155" s="596">
        <v>1</v>
      </c>
      <c r="KS155" s="621" t="s">
        <v>149</v>
      </c>
      <c r="KT155" s="596" t="s">
        <v>371</v>
      </c>
      <c r="KV155" s="621" t="s">
        <v>109</v>
      </c>
      <c r="KW155" s="596">
        <v>89.9</v>
      </c>
      <c r="KY155" s="621" t="s">
        <v>96</v>
      </c>
      <c r="KZ155" s="596">
        <v>0.7</v>
      </c>
      <c r="LB155" s="576" t="s">
        <v>26</v>
      </c>
      <c r="LC155" s="610">
        <v>92.3</v>
      </c>
      <c r="LE155" s="713" t="s">
        <v>410</v>
      </c>
      <c r="LF155" s="715" t="s">
        <v>371</v>
      </c>
      <c r="LH155" s="621" t="s">
        <v>250</v>
      </c>
      <c r="LI155" s="596">
        <v>90.7</v>
      </c>
    </row>
    <row r="156" spans="1:321" ht="52.8" x14ac:dyDescent="0.3">
      <c r="A156" s="8" t="s">
        <v>145</v>
      </c>
      <c r="B156" s="15">
        <v>82.5</v>
      </c>
      <c r="D156" s="21" t="s">
        <v>260</v>
      </c>
      <c r="E156" s="15">
        <v>57.142857142857139</v>
      </c>
      <c r="G156" s="29" t="s">
        <v>15</v>
      </c>
      <c r="H156" s="32">
        <v>1.639344262295082</v>
      </c>
      <c r="J156" s="37" t="s">
        <v>369</v>
      </c>
      <c r="K156" s="42">
        <v>1.4705882352941175</v>
      </c>
      <c r="M156" s="11" t="s">
        <v>98</v>
      </c>
      <c r="N156" s="15">
        <v>81.818181818181827</v>
      </c>
      <c r="P156" s="29" t="s">
        <v>82</v>
      </c>
      <c r="Q156" s="79">
        <v>0.86281276962899056</v>
      </c>
      <c r="S156" s="8" t="s">
        <v>235</v>
      </c>
      <c r="T156" s="15">
        <v>83.606557377049185</v>
      </c>
      <c r="U156" s="101"/>
      <c r="V156" s="21" t="s">
        <v>303</v>
      </c>
      <c r="W156" s="15">
        <v>66.666666666666657</v>
      </c>
      <c r="Y156" s="11" t="s">
        <v>154</v>
      </c>
      <c r="Z156" s="15">
        <v>82.6</v>
      </c>
      <c r="AC156" s="109" t="s">
        <v>109</v>
      </c>
      <c r="AD156" s="123">
        <v>83.7</v>
      </c>
      <c r="AF156" s="149" t="s">
        <v>286</v>
      </c>
      <c r="AG156" s="137">
        <v>84.8</v>
      </c>
      <c r="AI156" s="109" t="s">
        <v>433</v>
      </c>
      <c r="AJ156" s="137">
        <v>69.599999999999994</v>
      </c>
      <c r="AL156" s="109" t="s">
        <v>282</v>
      </c>
      <c r="AM156" s="146">
        <v>71.400000000000006</v>
      </c>
      <c r="AO156" s="109" t="s">
        <v>98</v>
      </c>
      <c r="AP156" s="146">
        <v>83.2</v>
      </c>
      <c r="AS156" s="149" t="s">
        <v>191</v>
      </c>
      <c r="AT156" s="137">
        <v>84.2</v>
      </c>
      <c r="AX156" s="149" t="s">
        <v>178</v>
      </c>
      <c r="AY156" s="191">
        <v>85.7</v>
      </c>
      <c r="BA156" s="149" t="s">
        <v>364</v>
      </c>
      <c r="BB156" s="209">
        <v>74.7</v>
      </c>
      <c r="BD156" s="149" t="s">
        <v>162</v>
      </c>
      <c r="BE156" s="191">
        <v>85.4</v>
      </c>
      <c r="BG156" s="149" t="s">
        <v>41</v>
      </c>
      <c r="BH156" s="209">
        <v>86.6</v>
      </c>
      <c r="BJ156" s="149" t="s">
        <v>263</v>
      </c>
      <c r="BK156" s="233">
        <v>87</v>
      </c>
      <c r="BM156" s="149" t="s">
        <v>303</v>
      </c>
      <c r="BN156" s="233">
        <v>76.5</v>
      </c>
      <c r="BP156" s="149" t="s">
        <v>127</v>
      </c>
      <c r="BQ156" s="233">
        <v>88</v>
      </c>
      <c r="BS156" s="149" t="s">
        <v>364</v>
      </c>
      <c r="BT156" s="233">
        <v>78.099999999999994</v>
      </c>
      <c r="BV156" s="29" t="s">
        <v>302</v>
      </c>
      <c r="BW156" s="263">
        <v>1.7543859649122806</v>
      </c>
      <c r="BY156" s="29" t="s">
        <v>272</v>
      </c>
      <c r="BZ156" s="263">
        <v>0</v>
      </c>
      <c r="CB156" s="149" t="s">
        <v>217</v>
      </c>
      <c r="CC156" s="209">
        <v>87.5</v>
      </c>
      <c r="CE156" s="29" t="s">
        <v>316</v>
      </c>
      <c r="CF156" s="281">
        <v>0.80071174377224197</v>
      </c>
      <c r="CI156" s="109" t="s">
        <v>203</v>
      </c>
      <c r="CJ156" s="295">
        <v>89.7</v>
      </c>
      <c r="CL156" s="109" t="s">
        <v>386</v>
      </c>
      <c r="CM156" s="303">
        <v>84.8</v>
      </c>
      <c r="CO156" s="109" t="s">
        <v>56</v>
      </c>
      <c r="CP156" s="191">
        <v>89.4</v>
      </c>
      <c r="CS156" s="149" t="s">
        <v>62</v>
      </c>
      <c r="CT156" s="331">
        <v>90.3</v>
      </c>
      <c r="CW156" s="109" t="s">
        <v>354</v>
      </c>
      <c r="CX156" s="331">
        <v>89.3</v>
      </c>
      <c r="DB156" s="253" t="s">
        <v>20</v>
      </c>
      <c r="DC156" s="263">
        <v>1.4705882352941175</v>
      </c>
      <c r="DI156" s="253" t="s">
        <v>358</v>
      </c>
      <c r="DJ156" s="263">
        <v>0</v>
      </c>
      <c r="DP156" s="149" t="s">
        <v>279</v>
      </c>
      <c r="DQ156" s="331">
        <v>90</v>
      </c>
      <c r="DV156" s="253" t="s">
        <v>287</v>
      </c>
      <c r="DW156" s="281">
        <v>0.80304311073541834</v>
      </c>
      <c r="EA156" s="346" t="s">
        <v>190</v>
      </c>
      <c r="EB156" s="353">
        <v>90.6</v>
      </c>
      <c r="EE156" s="355" t="s">
        <v>299</v>
      </c>
      <c r="EF156" s="358">
        <v>88.9</v>
      </c>
      <c r="EI156" s="346" t="s">
        <v>284</v>
      </c>
      <c r="EJ156" s="362">
        <v>1.4634146341463417</v>
      </c>
      <c r="EM156" s="250" t="s">
        <v>358</v>
      </c>
      <c r="EN156" s="362">
        <v>0</v>
      </c>
      <c r="EQ156" s="346" t="s">
        <v>275</v>
      </c>
      <c r="ER156" s="303">
        <v>90.1</v>
      </c>
      <c r="EU156" s="346" t="s">
        <v>287</v>
      </c>
      <c r="EV156" s="378">
        <v>0.79697986577181212</v>
      </c>
      <c r="FA156" s="346" t="s">
        <v>226</v>
      </c>
      <c r="FB156" s="383">
        <v>91.428571428571431</v>
      </c>
      <c r="FD156" s="355" t="s">
        <v>81</v>
      </c>
      <c r="FE156" s="383">
        <v>87.5</v>
      </c>
      <c r="FG156" s="346" t="s">
        <v>217</v>
      </c>
      <c r="FH156" s="381">
        <v>90.7</v>
      </c>
      <c r="FK156" s="346" t="s">
        <v>69</v>
      </c>
      <c r="FL156" s="410">
        <v>91.9</v>
      </c>
      <c r="FN156" s="356" t="s">
        <v>70</v>
      </c>
      <c r="FO156" s="384">
        <v>88.9</v>
      </c>
      <c r="FQ156" s="355" t="s">
        <v>377</v>
      </c>
      <c r="FR156" s="421">
        <v>1.4</v>
      </c>
      <c r="FT156" s="361" t="s">
        <v>359</v>
      </c>
      <c r="FU156" s="367">
        <v>0</v>
      </c>
      <c r="FW156" s="346" t="s">
        <v>41</v>
      </c>
      <c r="FX156" s="410">
        <v>90.9</v>
      </c>
      <c r="FZ156" s="346" t="s">
        <v>252</v>
      </c>
      <c r="GA156" s="437">
        <v>0.8</v>
      </c>
      <c r="GD156" s="462" t="s">
        <v>153</v>
      </c>
      <c r="GE156" s="448">
        <v>91</v>
      </c>
      <c r="GG156" s="462" t="s">
        <v>376</v>
      </c>
      <c r="GH156" s="480" t="s">
        <v>371</v>
      </c>
      <c r="GJ156" s="346" t="s">
        <v>87</v>
      </c>
      <c r="GK156" s="421">
        <v>1.4</v>
      </c>
      <c r="GM156" s="346" t="s">
        <v>346</v>
      </c>
      <c r="GN156" s="484">
        <v>0</v>
      </c>
      <c r="GP156" s="462" t="s">
        <v>140</v>
      </c>
      <c r="GQ156" s="503">
        <v>90.8</v>
      </c>
      <c r="GS156" s="346" t="s">
        <v>111</v>
      </c>
      <c r="GT156" s="508">
        <v>0.72120802343926083</v>
      </c>
      <c r="GV156" s="462" t="s">
        <v>316</v>
      </c>
      <c r="GW156" s="479">
        <v>92.1</v>
      </c>
      <c r="GY156" s="462" t="s">
        <v>286</v>
      </c>
      <c r="GZ156" s="529" t="s">
        <v>371</v>
      </c>
      <c r="HB156" s="535" t="s">
        <v>42</v>
      </c>
      <c r="HC156" s="383">
        <v>91.3</v>
      </c>
      <c r="HG156" s="462" t="s">
        <v>146</v>
      </c>
      <c r="HH156" s="383">
        <v>92.2</v>
      </c>
      <c r="HJ156" s="462" t="s">
        <v>144</v>
      </c>
      <c r="HK156" s="383" t="s">
        <v>371</v>
      </c>
      <c r="HM156" s="346" t="s">
        <v>221</v>
      </c>
      <c r="HN156" s="421">
        <v>5.0999999999999996</v>
      </c>
      <c r="HP156" s="346" t="s">
        <v>197</v>
      </c>
      <c r="HQ156" s="421">
        <v>0</v>
      </c>
      <c r="HS156" s="535" t="s">
        <v>226</v>
      </c>
      <c r="HT156" s="383">
        <v>91.4</v>
      </c>
      <c r="HV156" s="346" t="s">
        <v>260</v>
      </c>
      <c r="HW156" s="508">
        <v>0.8</v>
      </c>
      <c r="HY156" s="346" t="s">
        <v>316</v>
      </c>
      <c r="HZ156" s="421">
        <v>1.1000000000000001</v>
      </c>
      <c r="IB156" s="566" t="s">
        <v>57</v>
      </c>
      <c r="IC156" s="421">
        <v>0</v>
      </c>
      <c r="IE156" s="346" t="s">
        <v>321</v>
      </c>
      <c r="IF156" s="508">
        <v>0.7</v>
      </c>
      <c r="IH156" s="576" t="s">
        <v>244</v>
      </c>
      <c r="II156" s="610">
        <v>91.8</v>
      </c>
      <c r="IK156" s="576" t="s">
        <v>99</v>
      </c>
      <c r="IL156" s="596" t="s">
        <v>371</v>
      </c>
      <c r="IN156" s="621" t="s">
        <v>140</v>
      </c>
      <c r="IO156" s="635">
        <v>0.8</v>
      </c>
      <c r="IQ156" s="621" t="s">
        <v>283</v>
      </c>
      <c r="IR156" s="635">
        <v>0</v>
      </c>
      <c r="IT156" s="621" t="s">
        <v>310</v>
      </c>
      <c r="IU156" s="652">
        <v>89.7</v>
      </c>
      <c r="IW156" s="621" t="s">
        <v>273</v>
      </c>
      <c r="IX156" s="635">
        <v>0.7</v>
      </c>
      <c r="IZ156" s="576" t="s">
        <v>662</v>
      </c>
      <c r="JA156" s="610">
        <v>90.9</v>
      </c>
      <c r="JC156" s="664" t="s">
        <v>226</v>
      </c>
      <c r="JD156" s="596" t="s">
        <v>371</v>
      </c>
      <c r="JF156" s="621" t="s">
        <v>183</v>
      </c>
      <c r="JG156" s="596">
        <v>1</v>
      </c>
      <c r="JI156" s="621" t="s">
        <v>364</v>
      </c>
      <c r="JJ156" s="596">
        <v>0</v>
      </c>
      <c r="JL156" s="621" t="s">
        <v>376</v>
      </c>
      <c r="JM156" s="596">
        <v>89.2</v>
      </c>
      <c r="JO156" s="621" t="s">
        <v>45</v>
      </c>
      <c r="JP156" s="596">
        <v>0.6</v>
      </c>
      <c r="JR156" s="576" t="s">
        <v>268</v>
      </c>
      <c r="JS156" s="610">
        <v>91.2</v>
      </c>
      <c r="JU156" s="664" t="s">
        <v>149</v>
      </c>
      <c r="JV156" s="610" t="s">
        <v>371</v>
      </c>
      <c r="JX156" s="621" t="s">
        <v>136</v>
      </c>
      <c r="JY156" s="596">
        <v>0</v>
      </c>
      <c r="KA156" s="621" t="s">
        <v>44</v>
      </c>
      <c r="KB156" s="596" t="s">
        <v>371</v>
      </c>
      <c r="KD156" s="621" t="s">
        <v>141</v>
      </c>
      <c r="KE156" s="596">
        <v>88.6</v>
      </c>
      <c r="KG156" s="621" t="s">
        <v>44</v>
      </c>
      <c r="KH156" s="596">
        <v>0.6</v>
      </c>
      <c r="KJ156" s="576" t="s">
        <v>195</v>
      </c>
      <c r="KK156" s="610">
        <v>91.3</v>
      </c>
      <c r="KM156" s="664" t="s">
        <v>226</v>
      </c>
      <c r="KN156" s="610" t="s">
        <v>371</v>
      </c>
      <c r="KP156" s="621" t="s">
        <v>86</v>
      </c>
      <c r="KQ156" s="596">
        <v>1</v>
      </c>
      <c r="KS156" s="621" t="s">
        <v>376</v>
      </c>
      <c r="KT156" s="596" t="s">
        <v>371</v>
      </c>
      <c r="KV156" s="621" t="s">
        <v>136</v>
      </c>
      <c r="KW156" s="596">
        <v>89.9</v>
      </c>
      <c r="KY156" s="621" t="s">
        <v>218</v>
      </c>
      <c r="KZ156" s="596">
        <v>0.7</v>
      </c>
      <c r="LB156" s="576" t="s">
        <v>296</v>
      </c>
      <c r="LC156" s="610">
        <v>92.3</v>
      </c>
      <c r="LE156" s="664" t="s">
        <v>147</v>
      </c>
      <c r="LF156" s="610" t="s">
        <v>371</v>
      </c>
      <c r="LH156" s="621" t="s">
        <v>201</v>
      </c>
      <c r="LI156" s="596">
        <v>90.7</v>
      </c>
    </row>
    <row r="157" spans="1:321" ht="43.2" x14ac:dyDescent="0.3">
      <c r="A157" s="8" t="s">
        <v>146</v>
      </c>
      <c r="B157" s="15">
        <v>82.5</v>
      </c>
      <c r="D157" s="21" t="s">
        <v>385</v>
      </c>
      <c r="E157" s="15">
        <v>56.756756756756758</v>
      </c>
      <c r="G157" s="29" t="s">
        <v>22</v>
      </c>
      <c r="H157" s="32">
        <v>1.639344262295082</v>
      </c>
      <c r="J157" s="37" t="s">
        <v>352</v>
      </c>
      <c r="K157" s="42">
        <v>1.6129032258064515</v>
      </c>
      <c r="M157" s="11" t="s">
        <v>97</v>
      </c>
      <c r="N157" s="15">
        <v>81.793229643183892</v>
      </c>
      <c r="P157" s="29" t="s">
        <v>165</v>
      </c>
      <c r="Q157" s="79">
        <v>0.86563793752352269</v>
      </c>
      <c r="S157" s="8" t="s">
        <v>172</v>
      </c>
      <c r="T157" s="15">
        <v>83.529411764705884</v>
      </c>
      <c r="U157" s="101"/>
      <c r="V157" s="21" t="s">
        <v>420</v>
      </c>
      <c r="W157" s="15">
        <v>65.625</v>
      </c>
      <c r="Y157" s="11" t="s">
        <v>64</v>
      </c>
      <c r="Z157" s="15">
        <v>82.5</v>
      </c>
      <c r="AC157" s="109" t="s">
        <v>133</v>
      </c>
      <c r="AD157" s="123">
        <v>83.6</v>
      </c>
      <c r="AF157" s="149" t="s">
        <v>108</v>
      </c>
      <c r="AG157" s="137">
        <v>84.7</v>
      </c>
      <c r="AI157" s="109" t="s">
        <v>228</v>
      </c>
      <c r="AJ157" s="137">
        <v>66.7</v>
      </c>
      <c r="AL157" s="109" t="s">
        <v>299</v>
      </c>
      <c r="AM157" s="146">
        <v>70.8</v>
      </c>
      <c r="AO157" s="109" t="s">
        <v>154</v>
      </c>
      <c r="AP157" s="146">
        <v>83</v>
      </c>
      <c r="AS157" s="149" t="s">
        <v>178</v>
      </c>
      <c r="AT157" s="137">
        <v>84.2</v>
      </c>
      <c r="AX157" s="149" t="s">
        <v>127</v>
      </c>
      <c r="AY157" s="191">
        <v>85.7</v>
      </c>
      <c r="BA157" s="149" t="s">
        <v>303</v>
      </c>
      <c r="BB157" s="209">
        <v>73.7</v>
      </c>
      <c r="BD157" s="149" t="s">
        <v>212</v>
      </c>
      <c r="BE157" s="191">
        <v>85.3</v>
      </c>
      <c r="BG157" s="149" t="s">
        <v>235</v>
      </c>
      <c r="BH157" s="209">
        <v>86.6</v>
      </c>
      <c r="BJ157" s="149" t="s">
        <v>143</v>
      </c>
      <c r="BK157" s="233">
        <v>87</v>
      </c>
      <c r="BM157" s="149" t="s">
        <v>81</v>
      </c>
      <c r="BN157" s="233">
        <v>75</v>
      </c>
      <c r="BP157" s="149" t="s">
        <v>89</v>
      </c>
      <c r="BQ157" s="233">
        <v>88</v>
      </c>
      <c r="BS157" s="149" t="s">
        <v>351</v>
      </c>
      <c r="BT157" s="233">
        <v>75.900000000000006</v>
      </c>
      <c r="BV157" s="29" t="s">
        <v>171</v>
      </c>
      <c r="BW157" s="263">
        <v>1.7699115044247788</v>
      </c>
      <c r="BY157" s="29" t="s">
        <v>347</v>
      </c>
      <c r="BZ157" s="263">
        <v>0</v>
      </c>
      <c r="CB157" s="149" t="s">
        <v>40</v>
      </c>
      <c r="CC157" s="209">
        <v>87.5</v>
      </c>
      <c r="CE157" s="29" t="s">
        <v>284</v>
      </c>
      <c r="CF157" s="281">
        <v>0.80455916862219246</v>
      </c>
      <c r="CI157" s="109" t="s">
        <v>120</v>
      </c>
      <c r="CJ157" s="295">
        <v>89.7</v>
      </c>
      <c r="CL157" s="109" t="s">
        <v>303</v>
      </c>
      <c r="CM157" s="303">
        <v>83.3</v>
      </c>
      <c r="CO157" s="109" t="s">
        <v>73</v>
      </c>
      <c r="CP157" s="191">
        <v>89.2</v>
      </c>
      <c r="CS157" s="149" t="s">
        <v>242</v>
      </c>
      <c r="CT157" s="331">
        <v>90.2</v>
      </c>
      <c r="CW157" s="109" t="s">
        <v>299</v>
      </c>
      <c r="CX157" s="331">
        <v>88.9</v>
      </c>
      <c r="DB157" s="253" t="s">
        <v>339</v>
      </c>
      <c r="DC157" s="263">
        <v>1.4705882352941175</v>
      </c>
      <c r="DI157" s="253" t="s">
        <v>116</v>
      </c>
      <c r="DJ157" s="263">
        <v>0</v>
      </c>
      <c r="DP157" s="149" t="s">
        <v>112</v>
      </c>
      <c r="DQ157" s="331">
        <v>89.9</v>
      </c>
      <c r="DV157" s="253" t="s">
        <v>293</v>
      </c>
      <c r="DW157" s="281">
        <v>0.80379978078187808</v>
      </c>
      <c r="EA157" s="346" t="s">
        <v>20</v>
      </c>
      <c r="EB157" s="353">
        <v>90.6</v>
      </c>
      <c r="EE157" s="355" t="s">
        <v>354</v>
      </c>
      <c r="EF157" s="358">
        <v>88</v>
      </c>
      <c r="EI157" s="346" t="s">
        <v>299</v>
      </c>
      <c r="EJ157" s="362">
        <v>1.4354066985645932</v>
      </c>
      <c r="EM157" s="250" t="s">
        <v>366</v>
      </c>
      <c r="EN157" s="362">
        <v>0</v>
      </c>
      <c r="EQ157" s="346" t="s">
        <v>254</v>
      </c>
      <c r="ER157" s="303">
        <v>90</v>
      </c>
      <c r="EU157" s="346" t="s">
        <v>79</v>
      </c>
      <c r="EV157" s="378">
        <v>0.80285459411239968</v>
      </c>
      <c r="FA157" s="346" t="s">
        <v>327</v>
      </c>
      <c r="FB157" s="383">
        <v>91.428571428571431</v>
      </c>
      <c r="FD157" s="355" t="s">
        <v>299</v>
      </c>
      <c r="FE157" s="383">
        <v>85.7</v>
      </c>
      <c r="FG157" s="346" t="s">
        <v>56</v>
      </c>
      <c r="FH157" s="381">
        <v>90.7</v>
      </c>
      <c r="FK157" s="346" t="s">
        <v>214</v>
      </c>
      <c r="FL157" s="410">
        <v>91.7</v>
      </c>
      <c r="FN157" s="355" t="s">
        <v>347</v>
      </c>
      <c r="FO157" s="410">
        <v>88.9</v>
      </c>
      <c r="FQ157" s="355" t="s">
        <v>163</v>
      </c>
      <c r="FR157" s="421">
        <v>1.4</v>
      </c>
      <c r="FT157" s="361" t="s">
        <v>361</v>
      </c>
      <c r="FU157" s="367">
        <v>0</v>
      </c>
      <c r="FW157" s="346" t="s">
        <v>140</v>
      </c>
      <c r="FX157" s="410">
        <v>90.9</v>
      </c>
      <c r="FZ157" s="346" t="s">
        <v>157</v>
      </c>
      <c r="GA157" s="437">
        <v>0.8</v>
      </c>
      <c r="GD157" s="462" t="s">
        <v>227</v>
      </c>
      <c r="GE157" s="448">
        <v>90.9</v>
      </c>
      <c r="GG157" s="462" t="s">
        <v>286</v>
      </c>
      <c r="GH157" s="480" t="s">
        <v>371</v>
      </c>
      <c r="GJ157" s="346" t="s">
        <v>195</v>
      </c>
      <c r="GK157" s="421">
        <v>1.5</v>
      </c>
      <c r="GM157" s="346" t="s">
        <v>369</v>
      </c>
      <c r="GN157" s="484">
        <v>0</v>
      </c>
      <c r="GP157" s="462" t="s">
        <v>338</v>
      </c>
      <c r="GQ157" s="503">
        <v>90.7</v>
      </c>
      <c r="GS157" s="346" t="s">
        <v>146</v>
      </c>
      <c r="GT157" s="508">
        <v>0.55788005578800559</v>
      </c>
      <c r="GV157" s="462" t="s">
        <v>106</v>
      </c>
      <c r="GW157" s="479">
        <v>91.9</v>
      </c>
      <c r="GY157" s="462" t="s">
        <v>49</v>
      </c>
      <c r="GZ157" s="529" t="s">
        <v>371</v>
      </c>
      <c r="HB157" s="535" t="s">
        <v>283</v>
      </c>
      <c r="HC157" s="383">
        <v>91.3</v>
      </c>
      <c r="HG157" s="462" t="s">
        <v>199</v>
      </c>
      <c r="HH157" s="383">
        <v>92.2</v>
      </c>
      <c r="HJ157" s="462" t="s">
        <v>325</v>
      </c>
      <c r="HK157" s="383" t="s">
        <v>371</v>
      </c>
      <c r="HM157" s="346" t="s">
        <v>80</v>
      </c>
      <c r="HN157" s="421">
        <v>1.3</v>
      </c>
      <c r="HP157" s="346" t="s">
        <v>350</v>
      </c>
      <c r="HQ157" s="421">
        <v>2.6</v>
      </c>
      <c r="HS157" s="535" t="s">
        <v>168</v>
      </c>
      <c r="HT157" s="383">
        <v>91.4</v>
      </c>
      <c r="HV157" s="346" t="s">
        <v>72</v>
      </c>
      <c r="HW157" s="508">
        <v>0.9</v>
      </c>
      <c r="HY157" s="346" t="s">
        <v>96</v>
      </c>
      <c r="HZ157" s="421">
        <v>1.2</v>
      </c>
      <c r="IB157" s="566" t="s">
        <v>21</v>
      </c>
      <c r="IC157" s="421">
        <v>0</v>
      </c>
      <c r="IE157" s="346" t="s">
        <v>232</v>
      </c>
      <c r="IF157" s="508">
        <v>0.7</v>
      </c>
      <c r="IH157" s="576" t="s">
        <v>118</v>
      </c>
      <c r="II157" s="610">
        <v>91.7</v>
      </c>
      <c r="IK157" s="576" t="s">
        <v>168</v>
      </c>
      <c r="IL157" s="596" t="s">
        <v>371</v>
      </c>
      <c r="IN157" s="621" t="s">
        <v>73</v>
      </c>
      <c r="IO157" s="635">
        <v>0.9</v>
      </c>
      <c r="IQ157" s="621" t="s">
        <v>220</v>
      </c>
      <c r="IR157" s="635">
        <v>0</v>
      </c>
      <c r="IT157" s="621" t="s">
        <v>295</v>
      </c>
      <c r="IU157" s="652">
        <v>89.6</v>
      </c>
      <c r="IW157" s="621" t="s">
        <v>92</v>
      </c>
      <c r="IX157" s="635">
        <v>0.7</v>
      </c>
      <c r="IZ157" s="576" t="s">
        <v>264</v>
      </c>
      <c r="JA157" s="610">
        <v>90.8</v>
      </c>
      <c r="JC157" s="664" t="s">
        <v>149</v>
      </c>
      <c r="JD157" s="596" t="s">
        <v>371</v>
      </c>
      <c r="JF157" s="621" t="s">
        <v>235</v>
      </c>
      <c r="JG157" s="596">
        <v>1</v>
      </c>
      <c r="JI157" s="621" t="s">
        <v>228</v>
      </c>
      <c r="JJ157" s="596">
        <v>0</v>
      </c>
      <c r="JL157" s="621" t="s">
        <v>302</v>
      </c>
      <c r="JM157" s="596">
        <v>89.2</v>
      </c>
      <c r="JO157" s="621" t="s">
        <v>744</v>
      </c>
      <c r="JP157" s="596">
        <v>0.6</v>
      </c>
      <c r="JR157" s="576" t="s">
        <v>250</v>
      </c>
      <c r="JS157" s="610">
        <v>91.2</v>
      </c>
      <c r="JU157" s="664" t="s">
        <v>376</v>
      </c>
      <c r="JV157" s="610" t="s">
        <v>371</v>
      </c>
      <c r="JX157" s="621" t="s">
        <v>74</v>
      </c>
      <c r="JY157" s="596">
        <v>0.3</v>
      </c>
      <c r="KA157" s="621" t="s">
        <v>162</v>
      </c>
      <c r="KB157" s="596" t="s">
        <v>371</v>
      </c>
      <c r="KD157" s="621" t="s">
        <v>115</v>
      </c>
      <c r="KE157" s="596">
        <v>88.6</v>
      </c>
      <c r="KG157" s="621" t="s">
        <v>49</v>
      </c>
      <c r="KH157" s="596">
        <v>0.6</v>
      </c>
      <c r="KJ157" s="576" t="s">
        <v>286</v>
      </c>
      <c r="KK157" s="610">
        <v>91.3</v>
      </c>
      <c r="KM157" s="664" t="s">
        <v>149</v>
      </c>
      <c r="KN157" s="610" t="s">
        <v>371</v>
      </c>
      <c r="KP157" s="621" t="s">
        <v>73</v>
      </c>
      <c r="KQ157" s="596">
        <v>1.1000000000000001</v>
      </c>
      <c r="KS157" s="621" t="s">
        <v>286</v>
      </c>
      <c r="KT157" s="596" t="s">
        <v>371</v>
      </c>
      <c r="KV157" s="621" t="s">
        <v>305</v>
      </c>
      <c r="KW157" s="596">
        <v>89.8</v>
      </c>
      <c r="KY157" s="621" t="s">
        <v>47</v>
      </c>
      <c r="KZ157" s="596">
        <v>0.7</v>
      </c>
      <c r="LB157" s="576" t="s">
        <v>10</v>
      </c>
      <c r="LC157" s="610">
        <v>92.3</v>
      </c>
      <c r="LE157" s="664" t="s">
        <v>44</v>
      </c>
      <c r="LF157" s="610" t="s">
        <v>371</v>
      </c>
      <c r="LH157" s="621" t="s">
        <v>284</v>
      </c>
      <c r="LI157" s="596">
        <v>90.7</v>
      </c>
    </row>
    <row r="158" spans="1:321" ht="43.8" thickBot="1" x14ac:dyDescent="0.35">
      <c r="A158" s="8" t="s">
        <v>147</v>
      </c>
      <c r="B158" s="15">
        <v>82.35294117647058</v>
      </c>
      <c r="D158" s="22" t="s">
        <v>200</v>
      </c>
      <c r="E158" s="16">
        <v>55.555555555555557</v>
      </c>
      <c r="G158" s="29" t="s">
        <v>340</v>
      </c>
      <c r="H158" s="32">
        <v>1.639344262295082</v>
      </c>
      <c r="J158" s="37" t="s">
        <v>349</v>
      </c>
      <c r="K158" s="42">
        <v>2.1739130434782608</v>
      </c>
      <c r="M158" s="11" t="s">
        <v>148</v>
      </c>
      <c r="N158" s="15">
        <v>81.791044776119406</v>
      </c>
      <c r="P158" s="29" t="s">
        <v>241</v>
      </c>
      <c r="Q158" s="79">
        <v>0.87073007367716015</v>
      </c>
      <c r="S158" s="8" t="s">
        <v>127</v>
      </c>
      <c r="T158" s="15">
        <v>83.333333333333343</v>
      </c>
      <c r="U158" s="101"/>
      <c r="V158" s="21" t="s">
        <v>254</v>
      </c>
      <c r="W158" s="15">
        <v>62.5</v>
      </c>
      <c r="Y158" s="11" t="s">
        <v>190</v>
      </c>
      <c r="Z158" s="15">
        <v>82.5</v>
      </c>
      <c r="AC158" s="109" t="s">
        <v>169</v>
      </c>
      <c r="AD158" s="123">
        <v>83.3</v>
      </c>
      <c r="AF158" s="149" t="s">
        <v>112</v>
      </c>
      <c r="AG158" s="137">
        <v>84.7</v>
      </c>
      <c r="AI158" s="109" t="s">
        <v>303</v>
      </c>
      <c r="AJ158" s="137">
        <v>65</v>
      </c>
      <c r="AL158" s="109" t="s">
        <v>303</v>
      </c>
      <c r="AM158" s="146">
        <v>68.2</v>
      </c>
      <c r="AO158" s="109" t="s">
        <v>166</v>
      </c>
      <c r="AP158" s="146">
        <v>83</v>
      </c>
      <c r="AS158" s="149" t="s">
        <v>160</v>
      </c>
      <c r="AT158" s="137">
        <v>84.2</v>
      </c>
      <c r="AX158" s="149" t="s">
        <v>145</v>
      </c>
      <c r="AY158" s="191">
        <v>85.7</v>
      </c>
      <c r="BA158" s="149" t="s">
        <v>81</v>
      </c>
      <c r="BB158" s="209">
        <v>66.7</v>
      </c>
      <c r="BD158" s="149" t="s">
        <v>277</v>
      </c>
      <c r="BE158" s="191">
        <v>85.3</v>
      </c>
      <c r="BG158" s="149" t="s">
        <v>248</v>
      </c>
      <c r="BH158" s="209">
        <v>86.6</v>
      </c>
      <c r="BJ158" s="149" t="s">
        <v>238</v>
      </c>
      <c r="BK158" s="233">
        <v>86.9</v>
      </c>
      <c r="BM158" s="149" t="s">
        <v>299</v>
      </c>
      <c r="BN158" s="233">
        <v>75</v>
      </c>
      <c r="BP158" s="149" t="s">
        <v>72</v>
      </c>
      <c r="BQ158" s="233">
        <v>87.9</v>
      </c>
      <c r="BS158" s="149" t="s">
        <v>293</v>
      </c>
      <c r="BT158" s="233">
        <v>75</v>
      </c>
      <c r="BV158" s="29" t="s">
        <v>339</v>
      </c>
      <c r="BW158" s="263">
        <v>1.7857142857142856</v>
      </c>
      <c r="BY158" s="29" t="s">
        <v>136</v>
      </c>
      <c r="BZ158" s="263">
        <v>0</v>
      </c>
      <c r="CB158" s="149" t="s">
        <v>191</v>
      </c>
      <c r="CC158" s="209">
        <v>87.4</v>
      </c>
      <c r="CE158" s="29" t="s">
        <v>200</v>
      </c>
      <c r="CF158" s="281">
        <v>0.80542602797795682</v>
      </c>
      <c r="CI158" s="109" t="s">
        <v>62</v>
      </c>
      <c r="CJ158" s="295">
        <v>89.6</v>
      </c>
      <c r="CL158" s="109" t="s">
        <v>200</v>
      </c>
      <c r="CM158" s="303">
        <v>83.3</v>
      </c>
      <c r="CO158" s="109" t="s">
        <v>74</v>
      </c>
      <c r="CP158" s="191">
        <v>89.2</v>
      </c>
      <c r="CS158" s="149" t="s">
        <v>123</v>
      </c>
      <c r="CT158" s="331">
        <v>90.2</v>
      </c>
      <c r="CW158" s="109" t="s">
        <v>348</v>
      </c>
      <c r="CX158" s="331">
        <v>88.4</v>
      </c>
      <c r="DB158" s="253" t="s">
        <v>75</v>
      </c>
      <c r="DC158" s="263">
        <v>1.4705882352941175</v>
      </c>
      <c r="DI158" s="253" t="s">
        <v>240</v>
      </c>
      <c r="DJ158" s="263">
        <v>0</v>
      </c>
      <c r="DP158" s="149" t="s">
        <v>106</v>
      </c>
      <c r="DQ158" s="331">
        <v>89.9</v>
      </c>
      <c r="DV158" s="253" t="s">
        <v>157</v>
      </c>
      <c r="DW158" s="281">
        <v>0.80428954423592491</v>
      </c>
      <c r="EA158" s="346" t="s">
        <v>150</v>
      </c>
      <c r="EB158" s="353">
        <v>90.5</v>
      </c>
      <c r="EE158" s="355" t="s">
        <v>348</v>
      </c>
      <c r="EF158" s="358">
        <v>86.4</v>
      </c>
      <c r="EI158" s="346" t="s">
        <v>206</v>
      </c>
      <c r="EJ158" s="362">
        <v>1.5625</v>
      </c>
      <c r="EM158" s="250" t="s">
        <v>361</v>
      </c>
      <c r="EN158" s="362">
        <v>0</v>
      </c>
      <c r="EQ158" s="346" t="s">
        <v>241</v>
      </c>
      <c r="ER158" s="303">
        <v>90</v>
      </c>
      <c r="EU158" s="346" t="s">
        <v>309</v>
      </c>
      <c r="EV158" s="378">
        <v>0.80321285140562237</v>
      </c>
      <c r="FA158" s="346" t="s">
        <v>231</v>
      </c>
      <c r="FB158" s="383">
        <v>91.304347826086953</v>
      </c>
      <c r="FD158" s="355" t="s">
        <v>366</v>
      </c>
      <c r="FE158" s="383">
        <v>85.5</v>
      </c>
      <c r="FG158" s="346" t="s">
        <v>285</v>
      </c>
      <c r="FH158" s="381">
        <v>90.7</v>
      </c>
      <c r="FK158" s="346" t="s">
        <v>33</v>
      </c>
      <c r="FL158" s="410">
        <v>91.6</v>
      </c>
      <c r="FN158" s="355" t="s">
        <v>348</v>
      </c>
      <c r="FO158" s="410">
        <v>88.1</v>
      </c>
      <c r="FQ158" s="355" t="s">
        <v>339</v>
      </c>
      <c r="FR158" s="421">
        <v>1.4</v>
      </c>
      <c r="FT158" s="361" t="s">
        <v>366</v>
      </c>
      <c r="FU158" s="367">
        <v>0</v>
      </c>
      <c r="FW158" s="346" t="s">
        <v>310</v>
      </c>
      <c r="FX158" s="410">
        <v>90.8</v>
      </c>
      <c r="FZ158" s="346" t="s">
        <v>189</v>
      </c>
      <c r="GA158" s="437">
        <v>0.8</v>
      </c>
      <c r="GD158" s="462" t="s">
        <v>154</v>
      </c>
      <c r="GE158" s="448">
        <v>90.9</v>
      </c>
      <c r="GG158" s="462" t="s">
        <v>144</v>
      </c>
      <c r="GH158" s="480" t="s">
        <v>371</v>
      </c>
      <c r="GJ158" s="346" t="s">
        <v>129</v>
      </c>
      <c r="GK158" s="421">
        <v>1.5</v>
      </c>
      <c r="GM158" s="346" t="s">
        <v>359</v>
      </c>
      <c r="GN158" s="484">
        <v>0</v>
      </c>
      <c r="GP158" s="462" t="s">
        <v>217</v>
      </c>
      <c r="GQ158" s="503">
        <v>90.7</v>
      </c>
      <c r="GS158" s="346" t="s">
        <v>175</v>
      </c>
      <c r="GT158" s="508">
        <v>0.8090614886731391</v>
      </c>
      <c r="GV158" s="462" t="s">
        <v>327</v>
      </c>
      <c r="GW158" s="479">
        <v>91.8</v>
      </c>
      <c r="GY158" s="462" t="s">
        <v>144</v>
      </c>
      <c r="GZ158" s="529" t="s">
        <v>371</v>
      </c>
      <c r="HB158" s="535" t="s">
        <v>102</v>
      </c>
      <c r="HC158" s="383">
        <v>91.3</v>
      </c>
      <c r="HG158" s="462" t="s">
        <v>59</v>
      </c>
      <c r="HH158" s="383">
        <v>92</v>
      </c>
      <c r="HJ158" s="462" t="s">
        <v>182</v>
      </c>
      <c r="HK158" s="383" t="s">
        <v>371</v>
      </c>
      <c r="HM158" s="346" t="s">
        <v>95</v>
      </c>
      <c r="HN158" s="421">
        <v>1.3</v>
      </c>
      <c r="HP158" s="346" t="s">
        <v>177</v>
      </c>
      <c r="HQ158" s="421">
        <v>0</v>
      </c>
      <c r="HS158" s="535" t="s">
        <v>305</v>
      </c>
      <c r="HT158" s="383">
        <v>91.3</v>
      </c>
      <c r="HV158" s="346" t="s">
        <v>202</v>
      </c>
      <c r="HW158" s="508">
        <v>0.8</v>
      </c>
      <c r="HY158" s="346" t="s">
        <v>320</v>
      </c>
      <c r="HZ158" s="421">
        <v>1.2</v>
      </c>
      <c r="IB158" s="566" t="s">
        <v>367</v>
      </c>
      <c r="IC158" s="421">
        <v>0</v>
      </c>
      <c r="IE158" s="346" t="s">
        <v>136</v>
      </c>
      <c r="IF158" s="508">
        <v>0.7</v>
      </c>
      <c r="IH158" s="576" t="s">
        <v>223</v>
      </c>
      <c r="II158" s="610">
        <v>91.7</v>
      </c>
      <c r="IK158" s="576" t="s">
        <v>95</v>
      </c>
      <c r="IL158" s="596" t="s">
        <v>371</v>
      </c>
      <c r="IN158" s="621" t="s">
        <v>287</v>
      </c>
      <c r="IO158" s="635">
        <v>0.9</v>
      </c>
      <c r="IQ158" s="621" t="s">
        <v>366</v>
      </c>
      <c r="IR158" s="635">
        <v>0</v>
      </c>
      <c r="IT158" s="621" t="s">
        <v>376</v>
      </c>
      <c r="IU158" s="652">
        <v>89.5</v>
      </c>
      <c r="IW158" s="621" t="s">
        <v>307</v>
      </c>
      <c r="IX158" s="635">
        <v>0.7</v>
      </c>
      <c r="IZ158" s="576" t="s">
        <v>115</v>
      </c>
      <c r="JA158" s="610">
        <v>90.8</v>
      </c>
      <c r="JC158" s="664" t="s">
        <v>376</v>
      </c>
      <c r="JD158" s="596" t="s">
        <v>371</v>
      </c>
      <c r="JF158" s="621" t="s">
        <v>106</v>
      </c>
      <c r="JG158" s="596">
        <v>1</v>
      </c>
      <c r="JI158" s="621" t="s">
        <v>160</v>
      </c>
      <c r="JJ158" s="596">
        <v>0</v>
      </c>
      <c r="JL158" s="621" t="s">
        <v>24</v>
      </c>
      <c r="JM158" s="596">
        <v>89.2</v>
      </c>
      <c r="JO158" s="621" t="s">
        <v>662</v>
      </c>
      <c r="JP158" s="596">
        <v>0.6</v>
      </c>
      <c r="JR158" s="576" t="s">
        <v>243</v>
      </c>
      <c r="JS158" s="610">
        <v>91.2</v>
      </c>
      <c r="JU158" s="664" t="s">
        <v>286</v>
      </c>
      <c r="JV158" s="610" t="s">
        <v>371</v>
      </c>
      <c r="JX158" s="621" t="s">
        <v>279</v>
      </c>
      <c r="JY158" s="596">
        <v>0.3</v>
      </c>
      <c r="KA158" s="621" t="s">
        <v>226</v>
      </c>
      <c r="KB158" s="596" t="s">
        <v>371</v>
      </c>
      <c r="KD158" s="621" t="s">
        <v>262</v>
      </c>
      <c r="KE158" s="596">
        <v>88.6</v>
      </c>
      <c r="KG158" s="621" t="s">
        <v>380</v>
      </c>
      <c r="KH158" s="596">
        <v>0.6</v>
      </c>
      <c r="KJ158" s="576" t="s">
        <v>47</v>
      </c>
      <c r="KK158" s="610">
        <v>91.2</v>
      </c>
      <c r="KM158" s="664" t="s">
        <v>376</v>
      </c>
      <c r="KN158" s="610" t="s">
        <v>371</v>
      </c>
      <c r="KP158" s="621" t="s">
        <v>29</v>
      </c>
      <c r="KQ158" s="596">
        <v>1.1000000000000001</v>
      </c>
      <c r="KS158" s="621" t="s">
        <v>49</v>
      </c>
      <c r="KT158" s="596" t="s">
        <v>371</v>
      </c>
      <c r="KV158" s="621" t="s">
        <v>47</v>
      </c>
      <c r="KW158" s="596">
        <v>89.8</v>
      </c>
      <c r="KY158" s="621" t="s">
        <v>35</v>
      </c>
      <c r="KZ158" s="596">
        <v>0.7</v>
      </c>
      <c r="LB158" s="576" t="s">
        <v>77</v>
      </c>
      <c r="LC158" s="610">
        <v>92.3</v>
      </c>
      <c r="LE158" s="664" t="s">
        <v>162</v>
      </c>
      <c r="LF158" s="610" t="s">
        <v>371</v>
      </c>
      <c r="LH158" s="621" t="s">
        <v>144</v>
      </c>
      <c r="LI158" s="596">
        <v>90.4</v>
      </c>
    </row>
    <row r="159" spans="1:321" ht="72.599999999999994" thickBot="1" x14ac:dyDescent="0.35">
      <c r="A159" s="8" t="s">
        <v>148</v>
      </c>
      <c r="B159" s="15">
        <v>82.35294117647058</v>
      </c>
      <c r="D159" s="21" t="s">
        <v>369</v>
      </c>
      <c r="E159" s="15">
        <v>50</v>
      </c>
      <c r="G159" s="29" t="s">
        <v>377</v>
      </c>
      <c r="H159" s="32">
        <v>1.6666666666666667</v>
      </c>
      <c r="J159" s="37" t="s">
        <v>358</v>
      </c>
      <c r="K159" s="42">
        <v>2.4096385542168677</v>
      </c>
      <c r="M159" s="11" t="s">
        <v>263</v>
      </c>
      <c r="N159" s="15">
        <v>81.639344262295083</v>
      </c>
      <c r="P159" s="29" t="s">
        <v>47</v>
      </c>
      <c r="Q159" s="79">
        <v>0.87108013937282225</v>
      </c>
      <c r="S159" s="8" t="s">
        <v>201</v>
      </c>
      <c r="T159" s="15">
        <v>83.333333333333343</v>
      </c>
      <c r="U159" s="101"/>
      <c r="V159" s="22" t="s">
        <v>81</v>
      </c>
      <c r="W159" s="16">
        <v>57.142857142857139</v>
      </c>
      <c r="Y159" s="11" t="s">
        <v>98</v>
      </c>
      <c r="Z159" s="15">
        <v>82.5</v>
      </c>
      <c r="AC159" s="109" t="s">
        <v>142</v>
      </c>
      <c r="AD159" s="123">
        <v>83.3</v>
      </c>
      <c r="AF159" s="149" t="s">
        <v>278</v>
      </c>
      <c r="AG159" s="137">
        <v>84.6</v>
      </c>
      <c r="AI159" s="109" t="s">
        <v>215</v>
      </c>
      <c r="AJ159" s="137">
        <v>63.3</v>
      </c>
      <c r="AL159" s="109" t="s">
        <v>81</v>
      </c>
      <c r="AM159" s="146">
        <v>66.7</v>
      </c>
      <c r="AO159" s="109" t="s">
        <v>581</v>
      </c>
      <c r="AP159" s="146">
        <v>83</v>
      </c>
      <c r="AS159" s="149" t="s">
        <v>139</v>
      </c>
      <c r="AT159" s="137">
        <v>84.1</v>
      </c>
      <c r="AX159" s="149" t="s">
        <v>112</v>
      </c>
      <c r="AY159" s="191">
        <v>85.7</v>
      </c>
      <c r="BA159" s="149" t="s">
        <v>282</v>
      </c>
      <c r="BB159" s="209">
        <v>66.7</v>
      </c>
      <c r="BD159" s="149" t="s">
        <v>262</v>
      </c>
      <c r="BE159" s="191">
        <v>85.3</v>
      </c>
      <c r="BG159" s="149" t="s">
        <v>225</v>
      </c>
      <c r="BH159" s="209">
        <v>86.5</v>
      </c>
      <c r="BJ159" s="149" t="s">
        <v>98</v>
      </c>
      <c r="BK159" s="233">
        <v>86.9</v>
      </c>
      <c r="BM159" s="149" t="s">
        <v>379</v>
      </c>
      <c r="BN159" s="233">
        <v>75</v>
      </c>
      <c r="BP159" s="149" t="s">
        <v>162</v>
      </c>
      <c r="BQ159" s="233">
        <v>87.8</v>
      </c>
      <c r="BS159" s="149" t="s">
        <v>365</v>
      </c>
      <c r="BT159" s="233">
        <v>74</v>
      </c>
      <c r="BV159" s="29" t="s">
        <v>180</v>
      </c>
      <c r="BW159" s="263">
        <v>1.8018018018018018</v>
      </c>
      <c r="BY159" s="29" t="s">
        <v>359</v>
      </c>
      <c r="BZ159" s="263">
        <v>1.0101010101010102</v>
      </c>
      <c r="CB159" s="149" t="s">
        <v>110</v>
      </c>
      <c r="CC159" s="209">
        <v>87.4</v>
      </c>
      <c r="CE159" s="29" t="s">
        <v>94</v>
      </c>
      <c r="CF159" s="281">
        <v>0.80683436165163747</v>
      </c>
      <c r="CI159" s="109" t="s">
        <v>24</v>
      </c>
      <c r="CJ159" s="295">
        <v>89.5</v>
      </c>
      <c r="CL159" s="109" t="s">
        <v>114</v>
      </c>
      <c r="CM159" s="303">
        <v>81.8</v>
      </c>
      <c r="CO159" s="109" t="s">
        <v>217</v>
      </c>
      <c r="CP159" s="191">
        <v>89.2</v>
      </c>
      <c r="CS159" s="149" t="s">
        <v>238</v>
      </c>
      <c r="CT159" s="331">
        <v>90.2</v>
      </c>
      <c r="CW159" s="109" t="s">
        <v>352</v>
      </c>
      <c r="CX159" s="331">
        <v>88.1</v>
      </c>
      <c r="DB159" s="253" t="s">
        <v>297</v>
      </c>
      <c r="DC159" s="263">
        <v>1.4814814814814816</v>
      </c>
      <c r="DI159" s="253" t="s">
        <v>30</v>
      </c>
      <c r="DJ159" s="263">
        <v>0</v>
      </c>
      <c r="DP159" s="149" t="s">
        <v>265</v>
      </c>
      <c r="DQ159" s="331">
        <v>89.8</v>
      </c>
      <c r="DV159" s="253" t="s">
        <v>41</v>
      </c>
      <c r="DW159" s="281">
        <v>0.81097941359950088</v>
      </c>
      <c r="EA159" s="346" t="s">
        <v>145</v>
      </c>
      <c r="EB159" s="353">
        <v>90.5</v>
      </c>
      <c r="EE159" s="355" t="s">
        <v>353</v>
      </c>
      <c r="EF159" s="358">
        <v>85.2</v>
      </c>
      <c r="EI159" s="346" t="s">
        <v>23</v>
      </c>
      <c r="EJ159" s="362">
        <v>1.6129032258064515</v>
      </c>
      <c r="EM159" s="250" t="s">
        <v>356</v>
      </c>
      <c r="EN159" s="362">
        <v>0</v>
      </c>
      <c r="EQ159" s="346" t="s">
        <v>204</v>
      </c>
      <c r="ER159" s="303">
        <v>90</v>
      </c>
      <c r="EU159" s="346" t="s">
        <v>166</v>
      </c>
      <c r="EV159" s="378">
        <v>0.80357142857142849</v>
      </c>
      <c r="FA159" s="346" t="s">
        <v>188</v>
      </c>
      <c r="FB159" s="383">
        <v>91.213389121338921</v>
      </c>
      <c r="FD159" s="355" t="s">
        <v>353</v>
      </c>
      <c r="FE159" s="383">
        <v>84.8</v>
      </c>
      <c r="FG159" s="346" t="s">
        <v>239</v>
      </c>
      <c r="FH159" s="381">
        <v>90.7</v>
      </c>
      <c r="FK159" s="346" t="s">
        <v>102</v>
      </c>
      <c r="FL159" s="410">
        <v>91.5</v>
      </c>
      <c r="FN159" s="355" t="s">
        <v>228</v>
      </c>
      <c r="FO159" s="410">
        <v>85.7</v>
      </c>
      <c r="FQ159" s="355" t="s">
        <v>226</v>
      </c>
      <c r="FR159" s="421">
        <v>1.4</v>
      </c>
      <c r="FT159" s="361" t="s">
        <v>356</v>
      </c>
      <c r="FU159" s="367">
        <v>0</v>
      </c>
      <c r="FW159" s="346" t="s">
        <v>84</v>
      </c>
      <c r="FX159" s="410">
        <v>90.8</v>
      </c>
      <c r="FZ159" s="346" t="s">
        <v>259</v>
      </c>
      <c r="GA159" s="437">
        <v>0.8</v>
      </c>
      <c r="GD159" s="462" t="s">
        <v>149</v>
      </c>
      <c r="GE159" s="448">
        <v>90.9</v>
      </c>
      <c r="GG159" s="462" t="s">
        <v>325</v>
      </c>
      <c r="GH159" s="480" t="s">
        <v>371</v>
      </c>
      <c r="GJ159" s="346" t="s">
        <v>377</v>
      </c>
      <c r="GK159" s="421">
        <v>1.5</v>
      </c>
      <c r="GM159" s="346" t="s">
        <v>361</v>
      </c>
      <c r="GN159" s="484">
        <v>0</v>
      </c>
      <c r="GP159" s="462" t="s">
        <v>62</v>
      </c>
      <c r="GQ159" s="503">
        <v>90.7</v>
      </c>
      <c r="GS159" s="346" t="s">
        <v>62</v>
      </c>
      <c r="GT159" s="508">
        <v>2.2404136148211977</v>
      </c>
      <c r="GV159" s="462" t="s">
        <v>226</v>
      </c>
      <c r="GW159" s="479">
        <v>91.8</v>
      </c>
      <c r="GY159" s="462" t="s">
        <v>325</v>
      </c>
      <c r="GZ159" s="529" t="s">
        <v>371</v>
      </c>
      <c r="HB159" s="535" t="s">
        <v>217</v>
      </c>
      <c r="HC159" s="383">
        <v>91.2</v>
      </c>
      <c r="HG159" s="462" t="s">
        <v>92</v>
      </c>
      <c r="HH159" s="383">
        <v>92</v>
      </c>
      <c r="HJ159" s="462" t="s">
        <v>168</v>
      </c>
      <c r="HK159" s="383" t="s">
        <v>371</v>
      </c>
      <c r="HM159" s="346" t="s">
        <v>236</v>
      </c>
      <c r="HN159" s="421">
        <v>1.3</v>
      </c>
      <c r="HP159" s="346" t="s">
        <v>116</v>
      </c>
      <c r="HQ159" s="421">
        <v>0</v>
      </c>
      <c r="HS159" s="535" t="s">
        <v>303</v>
      </c>
      <c r="HT159" s="383">
        <v>91.1</v>
      </c>
      <c r="HV159" s="346" t="s">
        <v>173</v>
      </c>
      <c r="HW159" s="508">
        <v>0.8</v>
      </c>
      <c r="HY159" s="346" t="s">
        <v>61</v>
      </c>
      <c r="HZ159" s="421">
        <v>1.2</v>
      </c>
      <c r="IB159" s="566" t="s">
        <v>197</v>
      </c>
      <c r="IC159" s="421">
        <v>0</v>
      </c>
      <c r="IE159" s="346" t="s">
        <v>81</v>
      </c>
      <c r="IF159" s="508">
        <v>0.8</v>
      </c>
      <c r="IH159" s="576" t="s">
        <v>144</v>
      </c>
      <c r="II159" s="610">
        <v>91.5</v>
      </c>
      <c r="IK159" s="576" t="s">
        <v>110</v>
      </c>
      <c r="IL159" s="596" t="s">
        <v>371</v>
      </c>
      <c r="IN159" s="621" t="s">
        <v>91</v>
      </c>
      <c r="IO159" s="635">
        <v>0.9</v>
      </c>
      <c r="IQ159" s="621" t="s">
        <v>106</v>
      </c>
      <c r="IR159" s="635">
        <v>0</v>
      </c>
      <c r="IT159" s="621" t="s">
        <v>241</v>
      </c>
      <c r="IU159" s="652">
        <v>89.5</v>
      </c>
      <c r="IW159" s="621" t="s">
        <v>51</v>
      </c>
      <c r="IX159" s="635">
        <v>0.7</v>
      </c>
      <c r="IZ159" s="576" t="s">
        <v>114</v>
      </c>
      <c r="JA159" s="610">
        <v>90.8</v>
      </c>
      <c r="JC159" s="664" t="s">
        <v>286</v>
      </c>
      <c r="JD159" s="596" t="s">
        <v>371</v>
      </c>
      <c r="JF159" s="621" t="s">
        <v>180</v>
      </c>
      <c r="JG159" s="596">
        <v>1</v>
      </c>
      <c r="JI159" s="621" t="s">
        <v>90</v>
      </c>
      <c r="JJ159" s="596">
        <v>0</v>
      </c>
      <c r="JL159" s="621" t="s">
        <v>285</v>
      </c>
      <c r="JM159" s="596">
        <v>89.1</v>
      </c>
      <c r="JO159" s="621" t="s">
        <v>152</v>
      </c>
      <c r="JP159" s="596">
        <v>0.6</v>
      </c>
      <c r="JR159" s="576" t="s">
        <v>432</v>
      </c>
      <c r="JS159" s="610">
        <v>91.2</v>
      </c>
      <c r="JU159" s="664" t="s">
        <v>41</v>
      </c>
      <c r="JV159" s="610" t="s">
        <v>371</v>
      </c>
      <c r="JX159" s="621" t="s">
        <v>33</v>
      </c>
      <c r="JY159" s="596">
        <v>0.4</v>
      </c>
      <c r="KA159" s="621" t="s">
        <v>149</v>
      </c>
      <c r="KB159" s="596" t="s">
        <v>371</v>
      </c>
      <c r="KD159" s="621" t="s">
        <v>111</v>
      </c>
      <c r="KE159" s="596">
        <v>88.4</v>
      </c>
      <c r="KG159" s="621" t="s">
        <v>107</v>
      </c>
      <c r="KH159" s="596">
        <v>0.5</v>
      </c>
      <c r="KJ159" s="576" t="s">
        <v>339</v>
      </c>
      <c r="KK159" s="610">
        <v>91.2</v>
      </c>
      <c r="KM159" s="664" t="s">
        <v>286</v>
      </c>
      <c r="KN159" s="610" t="s">
        <v>371</v>
      </c>
      <c r="KP159" s="621" t="s">
        <v>106</v>
      </c>
      <c r="KQ159" s="596">
        <v>1.1000000000000001</v>
      </c>
      <c r="KS159" s="621" t="s">
        <v>144</v>
      </c>
      <c r="KT159" s="596" t="s">
        <v>371</v>
      </c>
      <c r="KV159" s="621" t="s">
        <v>46</v>
      </c>
      <c r="KW159" s="596">
        <v>89.8</v>
      </c>
      <c r="KY159" s="621" t="s">
        <v>741</v>
      </c>
      <c r="KZ159" s="596">
        <v>0.7</v>
      </c>
      <c r="LB159" s="576" t="s">
        <v>263</v>
      </c>
      <c r="LC159" s="610">
        <v>92.3</v>
      </c>
      <c r="LE159" s="664" t="s">
        <v>226</v>
      </c>
      <c r="LF159" s="610" t="s">
        <v>371</v>
      </c>
      <c r="LH159" s="621" t="s">
        <v>177</v>
      </c>
      <c r="LI159" s="596">
        <v>90.4</v>
      </c>
    </row>
    <row r="160" spans="1:321" ht="53.4" thickBot="1" x14ac:dyDescent="0.35">
      <c r="A160" s="8" t="s">
        <v>149</v>
      </c>
      <c r="B160" s="15">
        <v>82.051282051282044</v>
      </c>
      <c r="D160" s="20" t="s">
        <v>297</v>
      </c>
      <c r="E160" s="15">
        <v>0</v>
      </c>
      <c r="G160" s="29" t="s">
        <v>77</v>
      </c>
      <c r="H160" s="32">
        <v>1.6666666666666667</v>
      </c>
      <c r="J160" s="37" t="s">
        <v>364</v>
      </c>
      <c r="K160" s="42">
        <v>2.9411764705882351</v>
      </c>
      <c r="M160" s="11" t="s">
        <v>326</v>
      </c>
      <c r="N160" s="15">
        <v>81.550610193826273</v>
      </c>
      <c r="P160" s="29" t="s">
        <v>290</v>
      </c>
      <c r="Q160" s="79">
        <v>0.8771929824561403</v>
      </c>
      <c r="S160" s="8" t="s">
        <v>108</v>
      </c>
      <c r="T160" s="15">
        <v>83.132530120481931</v>
      </c>
      <c r="U160" s="101"/>
      <c r="V160" s="21" t="s">
        <v>369</v>
      </c>
      <c r="W160" s="15">
        <v>50</v>
      </c>
      <c r="Y160" s="11" t="s">
        <v>165</v>
      </c>
      <c r="Z160" s="15">
        <v>82.4</v>
      </c>
      <c r="AC160" s="109" t="s">
        <v>156</v>
      </c>
      <c r="AD160" s="123">
        <v>83.3</v>
      </c>
      <c r="AF160" s="149" t="s">
        <v>111</v>
      </c>
      <c r="AG160" s="137">
        <v>84.6</v>
      </c>
      <c r="AI160" s="109" t="s">
        <v>200</v>
      </c>
      <c r="AJ160" s="137">
        <v>57.1</v>
      </c>
      <c r="AL160" s="109" t="s">
        <v>200</v>
      </c>
      <c r="AM160" s="146">
        <v>66.7</v>
      </c>
      <c r="AO160" s="109" t="s">
        <v>94</v>
      </c>
      <c r="AP160" s="146">
        <v>82.9</v>
      </c>
      <c r="AS160" s="149" t="s">
        <v>581</v>
      </c>
      <c r="AT160" s="137">
        <v>84.1</v>
      </c>
      <c r="AX160" s="149" t="s">
        <v>156</v>
      </c>
      <c r="AY160" s="191">
        <v>85.7</v>
      </c>
      <c r="BA160" s="149" t="s">
        <v>299</v>
      </c>
      <c r="BB160" s="209">
        <v>61.9</v>
      </c>
      <c r="BD160" s="149" t="s">
        <v>20</v>
      </c>
      <c r="BE160" s="191">
        <v>85.2</v>
      </c>
      <c r="BG160" s="149" t="s">
        <v>198</v>
      </c>
      <c r="BH160" s="209">
        <v>86.4</v>
      </c>
      <c r="BJ160" s="149" t="s">
        <v>39</v>
      </c>
      <c r="BK160" s="233">
        <v>86.9</v>
      </c>
      <c r="BM160" s="149" t="s">
        <v>200</v>
      </c>
      <c r="BN160" s="233">
        <v>66.7</v>
      </c>
      <c r="BP160" s="149" t="s">
        <v>268</v>
      </c>
      <c r="BQ160" s="233">
        <v>87.8</v>
      </c>
      <c r="BS160" s="149" t="s">
        <v>369</v>
      </c>
      <c r="BT160" s="233">
        <v>73.7</v>
      </c>
      <c r="BV160" s="29" t="s">
        <v>377</v>
      </c>
      <c r="BW160" s="263">
        <v>1.8181818181818181</v>
      </c>
      <c r="BY160" s="29" t="s">
        <v>358</v>
      </c>
      <c r="BZ160" s="263">
        <v>1.1494252873563218</v>
      </c>
      <c r="CB160" s="149" t="s">
        <v>262</v>
      </c>
      <c r="CC160" s="209">
        <v>87.4</v>
      </c>
      <c r="CE160" s="29" t="s">
        <v>179</v>
      </c>
      <c r="CF160" s="281">
        <v>0.81081081081081086</v>
      </c>
      <c r="CI160" s="109" t="s">
        <v>204</v>
      </c>
      <c r="CJ160" s="295">
        <v>89.4</v>
      </c>
      <c r="CL160" s="109" t="s">
        <v>283</v>
      </c>
      <c r="CM160" s="303">
        <v>81.8</v>
      </c>
      <c r="CO160" s="109" t="s">
        <v>26</v>
      </c>
      <c r="CP160" s="191">
        <v>89.1</v>
      </c>
      <c r="CS160" s="149" t="s">
        <v>267</v>
      </c>
      <c r="CT160" s="331">
        <v>90.2</v>
      </c>
      <c r="CW160" s="109" t="s">
        <v>200</v>
      </c>
      <c r="CX160" s="331">
        <v>87.5</v>
      </c>
      <c r="DB160" s="253" t="s">
        <v>155</v>
      </c>
      <c r="DC160" s="263">
        <v>1.4925373134328357</v>
      </c>
      <c r="DI160" s="253" t="s">
        <v>359</v>
      </c>
      <c r="DJ160" s="263">
        <v>1.1111111111111112</v>
      </c>
      <c r="DP160" s="149" t="s">
        <v>261</v>
      </c>
      <c r="DQ160" s="331">
        <v>89.8</v>
      </c>
      <c r="DV160" s="253" t="s">
        <v>69</v>
      </c>
      <c r="DW160" s="281">
        <v>0.81936685288640598</v>
      </c>
      <c r="EA160" s="346" t="s">
        <v>24</v>
      </c>
      <c r="EB160" s="353">
        <v>90.5</v>
      </c>
      <c r="EE160" s="355" t="s">
        <v>366</v>
      </c>
      <c r="EF160" s="358">
        <v>83.5</v>
      </c>
      <c r="EI160" s="346" t="s">
        <v>71</v>
      </c>
      <c r="EJ160" s="362">
        <v>1.6</v>
      </c>
      <c r="EM160" s="250" t="s">
        <v>365</v>
      </c>
      <c r="EN160" s="362">
        <v>0</v>
      </c>
      <c r="EQ160" s="346" t="s">
        <v>27</v>
      </c>
      <c r="ER160" s="303">
        <v>90</v>
      </c>
      <c r="EU160" s="346" t="s">
        <v>176</v>
      </c>
      <c r="EV160" s="378">
        <v>0.81300813008130091</v>
      </c>
      <c r="FA160" s="346" t="s">
        <v>128</v>
      </c>
      <c r="FB160" s="383">
        <v>91.111111111111114</v>
      </c>
      <c r="FD160" s="355" t="s">
        <v>104</v>
      </c>
      <c r="FE160" s="383">
        <v>82.4</v>
      </c>
      <c r="FG160" s="346" t="s">
        <v>256</v>
      </c>
      <c r="FH160" s="381">
        <v>90.7</v>
      </c>
      <c r="FK160" s="346" t="s">
        <v>194</v>
      </c>
      <c r="FL160" s="410">
        <v>91.3</v>
      </c>
      <c r="FN160" s="355" t="s">
        <v>366</v>
      </c>
      <c r="FO160" s="410">
        <v>83.3</v>
      </c>
      <c r="FQ160" s="355" t="s">
        <v>53</v>
      </c>
      <c r="FR160" s="421">
        <v>1.4</v>
      </c>
      <c r="FT160" s="361" t="s">
        <v>357</v>
      </c>
      <c r="FU160" s="367">
        <v>1.3</v>
      </c>
      <c r="FW160" s="346" t="s">
        <v>32</v>
      </c>
      <c r="FX160" s="410">
        <v>90.7</v>
      </c>
      <c r="FZ160" s="346" t="s">
        <v>161</v>
      </c>
      <c r="GA160" s="437">
        <v>0.8</v>
      </c>
      <c r="GD160" s="462" t="s">
        <v>101</v>
      </c>
      <c r="GE160" s="448">
        <v>90.9</v>
      </c>
      <c r="GG160" s="462" t="s">
        <v>182</v>
      </c>
      <c r="GH160" s="480" t="s">
        <v>371</v>
      </c>
      <c r="GJ160" s="346" t="s">
        <v>299</v>
      </c>
      <c r="GK160" s="421">
        <v>1.5</v>
      </c>
      <c r="GM160" s="346" t="s">
        <v>356</v>
      </c>
      <c r="GN160" s="484">
        <v>0</v>
      </c>
      <c r="GP160" s="462" t="s">
        <v>53</v>
      </c>
      <c r="GQ160" s="503">
        <v>90.7</v>
      </c>
      <c r="GS160" s="346" t="s">
        <v>171</v>
      </c>
      <c r="GT160" s="508">
        <v>0.76282940360610263</v>
      </c>
      <c r="GV160" s="462" t="s">
        <v>92</v>
      </c>
      <c r="GW160" s="479">
        <v>91.8</v>
      </c>
      <c r="GY160" s="462" t="s">
        <v>182</v>
      </c>
      <c r="GZ160" s="529" t="s">
        <v>371</v>
      </c>
      <c r="HB160" s="535" t="s">
        <v>239</v>
      </c>
      <c r="HC160" s="383">
        <v>91.2</v>
      </c>
      <c r="HG160" s="462" t="s">
        <v>294</v>
      </c>
      <c r="HH160" s="383">
        <v>92</v>
      </c>
      <c r="HJ160" s="462" t="s">
        <v>665</v>
      </c>
      <c r="HK160" s="383" t="s">
        <v>371</v>
      </c>
      <c r="HM160" s="346" t="s">
        <v>168</v>
      </c>
      <c r="HN160" s="421">
        <v>1.3</v>
      </c>
      <c r="HP160" s="346" t="s">
        <v>258</v>
      </c>
      <c r="HQ160" s="421">
        <v>0</v>
      </c>
      <c r="HS160" s="535" t="s">
        <v>121</v>
      </c>
      <c r="HT160" s="383">
        <v>91.1</v>
      </c>
      <c r="HV160" s="346" t="s">
        <v>181</v>
      </c>
      <c r="HW160" s="508">
        <v>0.8</v>
      </c>
      <c r="HY160" s="346" t="s">
        <v>221</v>
      </c>
      <c r="HZ160" s="421">
        <v>1.2</v>
      </c>
      <c r="IB160" s="566" t="s">
        <v>350</v>
      </c>
      <c r="IC160" s="421">
        <v>0</v>
      </c>
      <c r="IE160" s="346" t="s">
        <v>96</v>
      </c>
      <c r="IF160" s="508">
        <v>0.8</v>
      </c>
      <c r="IH160" s="576" t="s">
        <v>286</v>
      </c>
      <c r="II160" s="610">
        <v>91.4</v>
      </c>
      <c r="IK160" s="576" t="s">
        <v>19</v>
      </c>
      <c r="IL160" s="596" t="s">
        <v>371</v>
      </c>
      <c r="IN160" s="621" t="s">
        <v>45</v>
      </c>
      <c r="IO160" s="635">
        <v>0.9</v>
      </c>
      <c r="IQ160" s="621" t="s">
        <v>364</v>
      </c>
      <c r="IR160" s="635">
        <v>0</v>
      </c>
      <c r="IT160" s="621" t="s">
        <v>329</v>
      </c>
      <c r="IU160" s="652">
        <v>89.5</v>
      </c>
      <c r="IW160" s="621" t="s">
        <v>170</v>
      </c>
      <c r="IX160" s="635">
        <v>0.7</v>
      </c>
      <c r="IZ160" s="576" t="s">
        <v>63</v>
      </c>
      <c r="JA160" s="610">
        <v>90.7</v>
      </c>
      <c r="JC160" s="664" t="s">
        <v>49</v>
      </c>
      <c r="JD160" s="596" t="s">
        <v>371</v>
      </c>
      <c r="JF160" s="621" t="s">
        <v>128</v>
      </c>
      <c r="JG160" s="596">
        <v>1.1000000000000001</v>
      </c>
      <c r="JI160" s="621" t="s">
        <v>262</v>
      </c>
      <c r="JJ160" s="596">
        <v>0</v>
      </c>
      <c r="JL160" s="621" t="s">
        <v>106</v>
      </c>
      <c r="JM160" s="596">
        <v>89.1</v>
      </c>
      <c r="JO160" s="621" t="s">
        <v>258</v>
      </c>
      <c r="JP160" s="596">
        <v>0.6</v>
      </c>
      <c r="JR160" s="576" t="s">
        <v>262</v>
      </c>
      <c r="JS160" s="610">
        <v>91.1</v>
      </c>
      <c r="JU160" s="664" t="s">
        <v>49</v>
      </c>
      <c r="JV160" s="610" t="s">
        <v>371</v>
      </c>
      <c r="JX160" s="621" t="s">
        <v>431</v>
      </c>
      <c r="JY160" s="596">
        <v>0.7</v>
      </c>
      <c r="KA160" s="621" t="s">
        <v>376</v>
      </c>
      <c r="KB160" s="596" t="s">
        <v>371</v>
      </c>
      <c r="KD160" s="621" t="s">
        <v>18</v>
      </c>
      <c r="KE160" s="596">
        <v>88.4</v>
      </c>
      <c r="KG160" s="621" t="s">
        <v>215</v>
      </c>
      <c r="KH160" s="596">
        <v>0.5</v>
      </c>
      <c r="KJ160" s="576" t="s">
        <v>431</v>
      </c>
      <c r="KK160" s="610">
        <v>91.1</v>
      </c>
      <c r="KM160" s="664" t="s">
        <v>41</v>
      </c>
      <c r="KN160" s="610" t="s">
        <v>371</v>
      </c>
      <c r="KP160" s="621" t="s">
        <v>197</v>
      </c>
      <c r="KQ160" s="596">
        <v>1.1000000000000001</v>
      </c>
      <c r="KS160" s="621" t="s">
        <v>325</v>
      </c>
      <c r="KT160" s="596" t="s">
        <v>371</v>
      </c>
      <c r="KV160" s="621" t="s">
        <v>74</v>
      </c>
      <c r="KW160" s="596">
        <v>89.6</v>
      </c>
      <c r="KY160" s="621" t="s">
        <v>139</v>
      </c>
      <c r="KZ160" s="596">
        <v>0.7</v>
      </c>
      <c r="LB160" s="576" t="s">
        <v>144</v>
      </c>
      <c r="LC160" s="610">
        <v>92.3</v>
      </c>
      <c r="LE160" s="664" t="s">
        <v>149</v>
      </c>
      <c r="LF160" s="610" t="s">
        <v>371</v>
      </c>
      <c r="LH160" s="621" t="s">
        <v>136</v>
      </c>
      <c r="LI160" s="596">
        <v>90.4</v>
      </c>
    </row>
    <row r="161" spans="1:321" ht="43.2" x14ac:dyDescent="0.3">
      <c r="A161" s="8" t="s">
        <v>150</v>
      </c>
      <c r="B161" s="15">
        <v>82.051282051282044</v>
      </c>
      <c r="D161" s="20" t="s">
        <v>143</v>
      </c>
      <c r="E161" s="15">
        <v>0</v>
      </c>
      <c r="G161" s="29" t="s">
        <v>279</v>
      </c>
      <c r="H161" s="32">
        <v>1.6949152542372881</v>
      </c>
      <c r="J161" s="37" t="s">
        <v>111</v>
      </c>
      <c r="K161" s="42">
        <v>3.225806451612903</v>
      </c>
      <c r="M161" s="11" t="s">
        <v>157</v>
      </c>
      <c r="N161" s="15">
        <v>81.501340482573724</v>
      </c>
      <c r="P161" s="29" t="s">
        <v>139</v>
      </c>
      <c r="Q161" s="79">
        <v>0.88</v>
      </c>
      <c r="S161" s="8" t="s">
        <v>140</v>
      </c>
      <c r="T161" s="15">
        <v>83.105022831050221</v>
      </c>
      <c r="U161" s="101"/>
      <c r="V161" s="20" t="s">
        <v>39</v>
      </c>
      <c r="W161" s="15">
        <v>50</v>
      </c>
      <c r="Y161" s="11" t="s">
        <v>233</v>
      </c>
      <c r="Z161" s="15">
        <v>82.3</v>
      </c>
      <c r="AC161" s="109" t="s">
        <v>171</v>
      </c>
      <c r="AD161" s="123">
        <v>83.2</v>
      </c>
      <c r="AF161" s="149" t="s">
        <v>283</v>
      </c>
      <c r="AG161" s="137">
        <v>84.4</v>
      </c>
      <c r="AI161" s="132" t="s">
        <v>81</v>
      </c>
      <c r="AJ161" s="138">
        <v>50</v>
      </c>
      <c r="AL161" s="109" t="s">
        <v>220</v>
      </c>
      <c r="AM161" s="146">
        <v>66.7</v>
      </c>
      <c r="AO161" s="109" t="s">
        <v>269</v>
      </c>
      <c r="AP161" s="146">
        <v>82.7</v>
      </c>
      <c r="AS161" s="149" t="s">
        <v>338</v>
      </c>
      <c r="AT161" s="137">
        <v>84</v>
      </c>
      <c r="AX161" s="149" t="s">
        <v>263</v>
      </c>
      <c r="AY161" s="191">
        <v>85.7</v>
      </c>
      <c r="BA161" s="149" t="s">
        <v>369</v>
      </c>
      <c r="BB161" s="209">
        <v>56.8</v>
      </c>
      <c r="BD161" s="149" t="s">
        <v>35</v>
      </c>
      <c r="BE161" s="191">
        <v>85.2</v>
      </c>
      <c r="BG161" s="149" t="s">
        <v>174</v>
      </c>
      <c r="BH161" s="209">
        <v>86.3</v>
      </c>
      <c r="BJ161" s="149" t="s">
        <v>162</v>
      </c>
      <c r="BK161" s="233">
        <v>86.8</v>
      </c>
      <c r="BM161" s="149" t="s">
        <v>220</v>
      </c>
      <c r="BN161" s="233">
        <v>66.7</v>
      </c>
      <c r="BP161" s="149" t="s">
        <v>230</v>
      </c>
      <c r="BQ161" s="233">
        <v>87.6</v>
      </c>
      <c r="BS161" s="149" t="s">
        <v>284</v>
      </c>
      <c r="BT161" s="233">
        <v>73.7</v>
      </c>
      <c r="BV161" s="29" t="s">
        <v>205</v>
      </c>
      <c r="BW161" s="263">
        <v>1.8181818181818181</v>
      </c>
      <c r="BY161" s="29" t="s">
        <v>344</v>
      </c>
      <c r="BZ161" s="263">
        <v>1.2195121951219512</v>
      </c>
      <c r="CB161" s="149" t="s">
        <v>218</v>
      </c>
      <c r="CC161" s="209">
        <v>87.3</v>
      </c>
      <c r="CE161" s="29" t="s">
        <v>178</v>
      </c>
      <c r="CF161" s="281">
        <v>0.81541882876204597</v>
      </c>
      <c r="CI161" s="109" t="s">
        <v>29</v>
      </c>
      <c r="CJ161" s="295">
        <v>89.3</v>
      </c>
      <c r="CL161" s="109" t="s">
        <v>385</v>
      </c>
      <c r="CM161" s="303">
        <v>81</v>
      </c>
      <c r="CO161" s="109" t="s">
        <v>106</v>
      </c>
      <c r="CP161" s="191">
        <v>89.1</v>
      </c>
      <c r="CS161" s="149" t="s">
        <v>61</v>
      </c>
      <c r="CT161" s="331">
        <v>90</v>
      </c>
      <c r="CW161" s="109" t="s">
        <v>366</v>
      </c>
      <c r="CX161" s="331">
        <v>86.2</v>
      </c>
      <c r="DB161" s="253" t="s">
        <v>284</v>
      </c>
      <c r="DC161" s="263">
        <v>1.4925373134328357</v>
      </c>
      <c r="DI161" s="253" t="s">
        <v>348</v>
      </c>
      <c r="DJ161" s="263">
        <v>1.3698630136986301</v>
      </c>
      <c r="DP161" s="149" t="s">
        <v>27</v>
      </c>
      <c r="DQ161" s="331">
        <v>89.8</v>
      </c>
      <c r="DV161" s="253" t="s">
        <v>110</v>
      </c>
      <c r="DW161" s="281">
        <v>0.82553659878921293</v>
      </c>
      <c r="EA161" s="346" t="s">
        <v>268</v>
      </c>
      <c r="EB161" s="353">
        <v>90.4</v>
      </c>
      <c r="EE161" s="355" t="s">
        <v>284</v>
      </c>
      <c r="EF161" s="358">
        <v>82.6</v>
      </c>
      <c r="EI161" s="346" t="s">
        <v>90</v>
      </c>
      <c r="EJ161" s="362">
        <v>1.5625</v>
      </c>
      <c r="EM161" s="250" t="s">
        <v>359</v>
      </c>
      <c r="EN161" s="362">
        <v>1.2</v>
      </c>
      <c r="EQ161" s="346" t="s">
        <v>309</v>
      </c>
      <c r="ER161" s="303">
        <v>89.9</v>
      </c>
      <c r="EU161" s="346" t="s">
        <v>225</v>
      </c>
      <c r="EV161" s="378">
        <v>0.81892629663330307</v>
      </c>
      <c r="FA161" s="346" t="s">
        <v>60</v>
      </c>
      <c r="FB161" s="383">
        <v>91.044776119402982</v>
      </c>
      <c r="FD161" s="355" t="s">
        <v>364</v>
      </c>
      <c r="FE161" s="383">
        <v>81.099999999999994</v>
      </c>
      <c r="FG161" s="346" t="s">
        <v>41</v>
      </c>
      <c r="FH161" s="381">
        <v>90.6</v>
      </c>
      <c r="FK161" s="346" t="s">
        <v>146</v>
      </c>
      <c r="FL161" s="410">
        <v>91.3</v>
      </c>
      <c r="FN161" s="355" t="s">
        <v>352</v>
      </c>
      <c r="FO161" s="410">
        <v>80</v>
      </c>
      <c r="FQ161" s="355" t="s">
        <v>133</v>
      </c>
      <c r="FR161" s="421">
        <v>1.4</v>
      </c>
      <c r="FT161" s="361" t="s">
        <v>365</v>
      </c>
      <c r="FU161" s="367">
        <v>1.7</v>
      </c>
      <c r="FW161" s="346" t="s">
        <v>235</v>
      </c>
      <c r="FX161" s="410">
        <v>90.7</v>
      </c>
      <c r="FZ161" s="346" t="s">
        <v>254</v>
      </c>
      <c r="GA161" s="437">
        <v>0.9</v>
      </c>
      <c r="GD161" s="462" t="s">
        <v>15</v>
      </c>
      <c r="GE161" s="448">
        <v>90.8</v>
      </c>
      <c r="GG161" s="462" t="s">
        <v>168</v>
      </c>
      <c r="GH161" s="480" t="s">
        <v>371</v>
      </c>
      <c r="GJ161" s="346" t="s">
        <v>40</v>
      </c>
      <c r="GK161" s="421">
        <v>1.5</v>
      </c>
      <c r="GM161" s="346" t="s">
        <v>366</v>
      </c>
      <c r="GN161" s="484">
        <v>0</v>
      </c>
      <c r="GP161" s="462" t="s">
        <v>89</v>
      </c>
      <c r="GQ161" s="503">
        <v>90.7</v>
      </c>
      <c r="GS161" s="346" t="s">
        <v>33</v>
      </c>
      <c r="GT161" s="508">
        <v>1.1820330969267139</v>
      </c>
      <c r="GV161" s="462" t="s">
        <v>28</v>
      </c>
      <c r="GW161" s="479">
        <v>91.8</v>
      </c>
      <c r="GY161" s="462" t="s">
        <v>168</v>
      </c>
      <c r="GZ161" s="529" t="s">
        <v>371</v>
      </c>
      <c r="HB161" s="535" t="s">
        <v>184</v>
      </c>
      <c r="HC161" s="383">
        <v>91.1</v>
      </c>
      <c r="HG161" s="462" t="s">
        <v>340</v>
      </c>
      <c r="HH161" s="383">
        <v>91.9</v>
      </c>
      <c r="HJ161" s="462" t="s">
        <v>110</v>
      </c>
      <c r="HK161" s="383" t="s">
        <v>371</v>
      </c>
      <c r="HM161" s="346" t="s">
        <v>11</v>
      </c>
      <c r="HN161" s="421">
        <v>2.7</v>
      </c>
      <c r="HP161" s="346" t="s">
        <v>272</v>
      </c>
      <c r="HQ161" s="421">
        <v>0</v>
      </c>
      <c r="HS161" s="535" t="s">
        <v>146</v>
      </c>
      <c r="HT161" s="383">
        <v>91.1</v>
      </c>
      <c r="HV161" s="346" t="s">
        <v>156</v>
      </c>
      <c r="HW161" s="508">
        <v>0.8</v>
      </c>
      <c r="HY161" s="346" t="s">
        <v>189</v>
      </c>
      <c r="HZ161" s="421">
        <v>1.2</v>
      </c>
      <c r="IB161" s="566" t="s">
        <v>177</v>
      </c>
      <c r="IC161" s="421">
        <v>0</v>
      </c>
      <c r="IE161" s="346" t="s">
        <v>213</v>
      </c>
      <c r="IF161" s="508">
        <v>0.8</v>
      </c>
      <c r="IH161" s="576" t="s">
        <v>41</v>
      </c>
      <c r="II161" s="610">
        <v>91.4</v>
      </c>
      <c r="IK161" s="576" t="s">
        <v>283</v>
      </c>
      <c r="IL161" s="596" t="s">
        <v>371</v>
      </c>
      <c r="IN161" s="621" t="s">
        <v>662</v>
      </c>
      <c r="IO161" s="635">
        <v>0.9</v>
      </c>
      <c r="IQ161" s="621" t="s">
        <v>228</v>
      </c>
      <c r="IR161" s="635">
        <v>0</v>
      </c>
      <c r="IT161" s="621" t="s">
        <v>106</v>
      </c>
      <c r="IU161" s="652">
        <v>89.5</v>
      </c>
      <c r="IW161" s="621" t="s">
        <v>164</v>
      </c>
      <c r="IX161" s="635">
        <v>0.7</v>
      </c>
      <c r="IZ161" s="576" t="s">
        <v>250</v>
      </c>
      <c r="JA161" s="610">
        <v>90.6</v>
      </c>
      <c r="JC161" s="664" t="s">
        <v>144</v>
      </c>
      <c r="JD161" s="596" t="s">
        <v>371</v>
      </c>
      <c r="JF161" s="621" t="s">
        <v>301</v>
      </c>
      <c r="JG161" s="596">
        <v>1.1000000000000001</v>
      </c>
      <c r="JI161" s="621" t="s">
        <v>57</v>
      </c>
      <c r="JJ161" s="596">
        <v>0</v>
      </c>
      <c r="JL161" s="621" t="s">
        <v>18</v>
      </c>
      <c r="JM161" s="596">
        <v>89</v>
      </c>
      <c r="JO161" s="621" t="s">
        <v>66</v>
      </c>
      <c r="JP161" s="596">
        <v>0.6</v>
      </c>
      <c r="JR161" s="576" t="s">
        <v>167</v>
      </c>
      <c r="JS161" s="610">
        <v>90.9</v>
      </c>
      <c r="JU161" s="664" t="s">
        <v>144</v>
      </c>
      <c r="JV161" s="610" t="s">
        <v>371</v>
      </c>
      <c r="JX161" s="621" t="s">
        <v>76</v>
      </c>
      <c r="JY161" s="596">
        <v>0.7</v>
      </c>
      <c r="KA161" s="621" t="s">
        <v>286</v>
      </c>
      <c r="KB161" s="596" t="s">
        <v>371</v>
      </c>
      <c r="KD161" s="621" t="s">
        <v>243</v>
      </c>
      <c r="KE161" s="596">
        <v>88.3</v>
      </c>
      <c r="KG161" s="621" t="s">
        <v>51</v>
      </c>
      <c r="KH161" s="596">
        <v>0.6</v>
      </c>
      <c r="KJ161" s="576" t="s">
        <v>188</v>
      </c>
      <c r="KK161" s="610">
        <v>91.1</v>
      </c>
      <c r="KM161" s="664" t="s">
        <v>49</v>
      </c>
      <c r="KN161" s="610" t="s">
        <v>371</v>
      </c>
      <c r="KP161" s="621" t="s">
        <v>177</v>
      </c>
      <c r="KQ161" s="596">
        <v>1.1000000000000001</v>
      </c>
      <c r="KS161" s="621" t="s">
        <v>107</v>
      </c>
      <c r="KT161" s="596" t="s">
        <v>371</v>
      </c>
      <c r="KV161" s="621" t="s">
        <v>174</v>
      </c>
      <c r="KW161" s="596">
        <v>89.6</v>
      </c>
      <c r="KY161" s="621" t="s">
        <v>111</v>
      </c>
      <c r="KZ161" s="596">
        <v>0.7</v>
      </c>
      <c r="LB161" s="576" t="s">
        <v>164</v>
      </c>
      <c r="LC161" s="610">
        <v>92.3</v>
      </c>
      <c r="LE161" s="664" t="s">
        <v>376</v>
      </c>
      <c r="LF161" s="610" t="s">
        <v>371</v>
      </c>
      <c r="LH161" s="621" t="s">
        <v>327</v>
      </c>
      <c r="LI161" s="596">
        <v>90.3</v>
      </c>
    </row>
    <row r="162" spans="1:321" ht="66" x14ac:dyDescent="0.3">
      <c r="A162" s="8" t="s">
        <v>151</v>
      </c>
      <c r="B162" s="15">
        <v>81.818181818181827</v>
      </c>
      <c r="D162" s="20" t="s">
        <v>285</v>
      </c>
      <c r="E162" s="15">
        <v>0</v>
      </c>
      <c r="G162" s="29" t="s">
        <v>128</v>
      </c>
      <c r="H162" s="32">
        <v>1.7094017094017095</v>
      </c>
      <c r="J162" s="37" t="s">
        <v>341</v>
      </c>
      <c r="K162" s="42">
        <v>3.8461538461538463</v>
      </c>
      <c r="M162" s="11" t="s">
        <v>308</v>
      </c>
      <c r="N162" s="15">
        <v>81.396396396396398</v>
      </c>
      <c r="P162" s="29" t="s">
        <v>92</v>
      </c>
      <c r="Q162" s="79">
        <v>0.88495575221238942</v>
      </c>
      <c r="S162" s="8" t="s">
        <v>378</v>
      </c>
      <c r="T162" s="15">
        <v>83.018867924528308</v>
      </c>
      <c r="U162" s="101"/>
      <c r="V162" s="21" t="s">
        <v>258</v>
      </c>
      <c r="W162" s="15">
        <v>50</v>
      </c>
      <c r="Y162" s="11" t="s">
        <v>81</v>
      </c>
      <c r="Z162" s="15">
        <v>82.2</v>
      </c>
      <c r="AC162" s="109" t="s">
        <v>98</v>
      </c>
      <c r="AD162" s="123">
        <v>83</v>
      </c>
      <c r="AF162" s="149" t="s">
        <v>168</v>
      </c>
      <c r="AG162" s="137">
        <v>84.3</v>
      </c>
      <c r="AI162" s="110" t="s">
        <v>39</v>
      </c>
      <c r="AJ162" s="137">
        <v>50</v>
      </c>
      <c r="AL162" s="109" t="s">
        <v>228</v>
      </c>
      <c r="AM162" s="146">
        <v>66.7</v>
      </c>
      <c r="AO162" s="109" t="s">
        <v>128</v>
      </c>
      <c r="AP162" s="146">
        <v>82.6</v>
      </c>
      <c r="AS162" s="149" t="s">
        <v>62</v>
      </c>
      <c r="AT162" s="137">
        <v>84</v>
      </c>
      <c r="AX162" s="149" t="s">
        <v>63</v>
      </c>
      <c r="AY162" s="191">
        <v>85.6</v>
      </c>
      <c r="BA162" s="149" t="s">
        <v>215</v>
      </c>
      <c r="BB162" s="209">
        <v>53.8</v>
      </c>
      <c r="BD162" s="149" t="s">
        <v>50</v>
      </c>
      <c r="BE162" s="191">
        <v>85.2</v>
      </c>
      <c r="BG162" s="149" t="s">
        <v>212</v>
      </c>
      <c r="BH162" s="209">
        <v>86.3</v>
      </c>
      <c r="BJ162" s="149" t="s">
        <v>281</v>
      </c>
      <c r="BK162" s="233">
        <v>86.7</v>
      </c>
      <c r="BM162" s="149" t="s">
        <v>228</v>
      </c>
      <c r="BN162" s="242">
        <v>66.7</v>
      </c>
      <c r="BP162" s="149" t="s">
        <v>130</v>
      </c>
      <c r="BQ162" s="233">
        <v>87.5</v>
      </c>
      <c r="BS162" s="149" t="s">
        <v>303</v>
      </c>
      <c r="BT162" s="233">
        <v>73.3</v>
      </c>
      <c r="BV162" s="29" t="s">
        <v>111</v>
      </c>
      <c r="BW162" s="263">
        <v>1.8292682926829267</v>
      </c>
      <c r="BY162" s="29" t="s">
        <v>348</v>
      </c>
      <c r="BZ162" s="263">
        <v>2.3529411764705883</v>
      </c>
      <c r="CB162" s="149" t="s">
        <v>323</v>
      </c>
      <c r="CC162" s="209">
        <v>87.3</v>
      </c>
      <c r="CE162" s="29" t="s">
        <v>166</v>
      </c>
      <c r="CF162" s="281">
        <v>0.81743869209809261</v>
      </c>
      <c r="CI162" s="109" t="s">
        <v>200</v>
      </c>
      <c r="CJ162" s="295">
        <v>89.3</v>
      </c>
      <c r="CL162" s="109" t="s">
        <v>30</v>
      </c>
      <c r="CM162" s="303">
        <v>80</v>
      </c>
      <c r="CO162" s="109" t="s">
        <v>126</v>
      </c>
      <c r="CP162" s="191">
        <v>89.1</v>
      </c>
      <c r="CS162" s="149" t="s">
        <v>315</v>
      </c>
      <c r="CT162" s="331">
        <v>90</v>
      </c>
      <c r="CW162" s="109" t="s">
        <v>303</v>
      </c>
      <c r="CX162" s="331">
        <v>85.7</v>
      </c>
      <c r="DB162" s="253" t="s">
        <v>18</v>
      </c>
      <c r="DC162" s="263">
        <v>1.4925373134328357</v>
      </c>
      <c r="DI162" s="253" t="s">
        <v>357</v>
      </c>
      <c r="DJ162" s="263">
        <v>1.3888888888888888</v>
      </c>
      <c r="DP162" s="149" t="s">
        <v>73</v>
      </c>
      <c r="DQ162" s="331">
        <v>89.7</v>
      </c>
      <c r="DV162" s="253" t="s">
        <v>35</v>
      </c>
      <c r="DW162" s="281">
        <v>0.83018247575209603</v>
      </c>
      <c r="EA162" s="346" t="s">
        <v>158</v>
      </c>
      <c r="EB162" s="353">
        <v>90.4</v>
      </c>
      <c r="EE162" s="355" t="s">
        <v>352</v>
      </c>
      <c r="EF162" s="358">
        <v>81</v>
      </c>
      <c r="EI162" s="346" t="s">
        <v>184</v>
      </c>
      <c r="EJ162" s="362">
        <v>1.5151515151515151</v>
      </c>
      <c r="EM162" s="250" t="s">
        <v>357</v>
      </c>
      <c r="EN162" s="362">
        <v>1.3</v>
      </c>
      <c r="EQ162" s="346" t="s">
        <v>249</v>
      </c>
      <c r="ER162" s="303">
        <v>89.9</v>
      </c>
      <c r="EU162" s="346" t="s">
        <v>296</v>
      </c>
      <c r="EV162" s="378">
        <v>0.81967213114754101</v>
      </c>
      <c r="FA162" s="346" t="s">
        <v>12</v>
      </c>
      <c r="FB162" s="383">
        <v>90.909090909090907</v>
      </c>
      <c r="FD162" s="355" t="s">
        <v>352</v>
      </c>
      <c r="FE162" s="383">
        <v>80</v>
      </c>
      <c r="FG162" s="346" t="s">
        <v>108</v>
      </c>
      <c r="FH162" s="381">
        <v>90.5</v>
      </c>
      <c r="FK162" s="346" t="s">
        <v>257</v>
      </c>
      <c r="FL162" s="410">
        <v>91.3</v>
      </c>
      <c r="FN162" s="355" t="s">
        <v>114</v>
      </c>
      <c r="FO162" s="410">
        <v>80</v>
      </c>
      <c r="FQ162" s="355" t="s">
        <v>126</v>
      </c>
      <c r="FR162" s="421">
        <v>1.4</v>
      </c>
      <c r="FT162" s="361" t="s">
        <v>344</v>
      </c>
      <c r="FU162" s="367">
        <v>1.9</v>
      </c>
      <c r="FW162" s="346" t="s">
        <v>104</v>
      </c>
      <c r="FX162" s="410">
        <v>90.6</v>
      </c>
      <c r="FZ162" s="346" t="s">
        <v>337</v>
      </c>
      <c r="GA162" s="437">
        <v>0.9</v>
      </c>
      <c r="GD162" s="462" t="s">
        <v>237</v>
      </c>
      <c r="GE162" s="448">
        <v>90.8</v>
      </c>
      <c r="GG162" s="462" t="s">
        <v>95</v>
      </c>
      <c r="GH162" s="480" t="s">
        <v>371</v>
      </c>
      <c r="GJ162" s="346" t="s">
        <v>140</v>
      </c>
      <c r="GK162" s="421">
        <v>1.5</v>
      </c>
      <c r="GM162" s="346" t="s">
        <v>357</v>
      </c>
      <c r="GN162" s="484">
        <v>1.3</v>
      </c>
      <c r="GP162" s="462" t="s">
        <v>249</v>
      </c>
      <c r="GQ162" s="503">
        <v>90.7</v>
      </c>
      <c r="GS162" s="346" t="s">
        <v>194</v>
      </c>
      <c r="GT162" s="508">
        <v>0.20218358269308534</v>
      </c>
      <c r="GV162" s="462" t="s">
        <v>104</v>
      </c>
      <c r="GW162" s="479">
        <v>91.7</v>
      </c>
      <c r="GY162" s="462" t="s">
        <v>665</v>
      </c>
      <c r="GZ162" s="529" t="s">
        <v>371</v>
      </c>
      <c r="HB162" s="535" t="s">
        <v>651</v>
      </c>
      <c r="HC162" s="383">
        <v>91</v>
      </c>
      <c r="HG162" s="462" t="s">
        <v>63</v>
      </c>
      <c r="HH162" s="383">
        <v>91.8</v>
      </c>
      <c r="HJ162" s="462" t="s">
        <v>29</v>
      </c>
      <c r="HK162" s="383" t="s">
        <v>371</v>
      </c>
      <c r="HM162" s="346" t="s">
        <v>146</v>
      </c>
      <c r="HN162" s="421">
        <v>2.7</v>
      </c>
      <c r="HP162" s="346" t="s">
        <v>347</v>
      </c>
      <c r="HQ162" s="421">
        <v>0</v>
      </c>
      <c r="HS162" s="535" t="s">
        <v>147</v>
      </c>
      <c r="HT162" s="383">
        <v>91.1</v>
      </c>
      <c r="HV162" s="346" t="s">
        <v>47</v>
      </c>
      <c r="HW162" s="508">
        <v>0.8</v>
      </c>
      <c r="HY162" s="346" t="s">
        <v>198</v>
      </c>
      <c r="HZ162" s="421">
        <v>1.2</v>
      </c>
      <c r="IB162" s="346" t="s">
        <v>116</v>
      </c>
      <c r="IC162" s="421">
        <v>0</v>
      </c>
      <c r="IE162" s="346" t="s">
        <v>303</v>
      </c>
      <c r="IF162" s="508">
        <v>0.8</v>
      </c>
      <c r="IH162" s="576" t="s">
        <v>377</v>
      </c>
      <c r="II162" s="610">
        <v>91.3</v>
      </c>
      <c r="IK162" s="576" t="s">
        <v>29</v>
      </c>
      <c r="IL162" s="596" t="s">
        <v>371</v>
      </c>
      <c r="IN162" s="621" t="s">
        <v>195</v>
      </c>
      <c r="IO162" s="635">
        <v>1</v>
      </c>
      <c r="IQ162" s="621" t="s">
        <v>160</v>
      </c>
      <c r="IR162" s="635">
        <v>0</v>
      </c>
      <c r="IT162" s="621" t="s">
        <v>247</v>
      </c>
      <c r="IU162" s="652">
        <v>89.4</v>
      </c>
      <c r="IW162" s="621" t="s">
        <v>302</v>
      </c>
      <c r="IX162" s="635">
        <v>0.7</v>
      </c>
      <c r="IZ162" s="576" t="s">
        <v>244</v>
      </c>
      <c r="JA162" s="610">
        <v>90.6</v>
      </c>
      <c r="JC162" s="664" t="s">
        <v>325</v>
      </c>
      <c r="JD162" s="596" t="s">
        <v>371</v>
      </c>
      <c r="JF162" s="621" t="s">
        <v>18</v>
      </c>
      <c r="JG162" s="596">
        <v>1.1000000000000001</v>
      </c>
      <c r="JI162" s="621" t="s">
        <v>367</v>
      </c>
      <c r="JJ162" s="596">
        <v>0</v>
      </c>
      <c r="JL162" s="621" t="s">
        <v>174</v>
      </c>
      <c r="JM162" s="596">
        <v>88.9</v>
      </c>
      <c r="JO162" s="621" t="s">
        <v>253</v>
      </c>
      <c r="JP162" s="596">
        <v>0.7</v>
      </c>
      <c r="JR162" s="576" t="s">
        <v>136</v>
      </c>
      <c r="JS162" s="610">
        <v>90.9</v>
      </c>
      <c r="JU162" s="664" t="s">
        <v>325</v>
      </c>
      <c r="JV162" s="610" t="s">
        <v>371</v>
      </c>
      <c r="JX162" s="621" t="s">
        <v>110</v>
      </c>
      <c r="JY162" s="596">
        <v>0.8</v>
      </c>
      <c r="KA162" s="621" t="s">
        <v>49</v>
      </c>
      <c r="KB162" s="596" t="s">
        <v>371</v>
      </c>
      <c r="KD162" s="621" t="s">
        <v>327</v>
      </c>
      <c r="KE162" s="596">
        <v>88.2</v>
      </c>
      <c r="KG162" s="621" t="s">
        <v>275</v>
      </c>
      <c r="KH162" s="596">
        <v>0.6</v>
      </c>
      <c r="KJ162" s="576" t="s">
        <v>234</v>
      </c>
      <c r="KK162" s="610">
        <v>90.9</v>
      </c>
      <c r="KM162" s="664" t="s">
        <v>144</v>
      </c>
      <c r="KN162" s="610" t="s">
        <v>371</v>
      </c>
      <c r="KP162" s="621" t="s">
        <v>667</v>
      </c>
      <c r="KQ162" s="596">
        <v>1.2</v>
      </c>
      <c r="KS162" s="621" t="s">
        <v>182</v>
      </c>
      <c r="KT162" s="596" t="s">
        <v>371</v>
      </c>
      <c r="KV162" s="621" t="s">
        <v>30</v>
      </c>
      <c r="KW162" s="596">
        <v>89.6</v>
      </c>
      <c r="KY162" s="621" t="s">
        <v>194</v>
      </c>
      <c r="KZ162" s="596">
        <v>0.7</v>
      </c>
      <c r="LB162" s="576" t="s">
        <v>177</v>
      </c>
      <c r="LC162" s="610">
        <v>92.3</v>
      </c>
      <c r="LE162" s="664" t="s">
        <v>286</v>
      </c>
      <c r="LF162" s="610" t="s">
        <v>371</v>
      </c>
      <c r="LH162" s="621" t="s">
        <v>339</v>
      </c>
      <c r="LI162" s="596">
        <v>90.3</v>
      </c>
    </row>
    <row r="163" spans="1:321" ht="102.6" x14ac:dyDescent="0.3">
      <c r="A163" s="8" t="s">
        <v>152</v>
      </c>
      <c r="B163" s="15">
        <v>81.690140845070431</v>
      </c>
      <c r="D163" s="20" t="s">
        <v>108</v>
      </c>
      <c r="E163" s="15">
        <v>0</v>
      </c>
      <c r="G163" s="29" t="s">
        <v>176</v>
      </c>
      <c r="H163" s="32">
        <v>1.7142857142857144</v>
      </c>
      <c r="J163" s="37" t="s">
        <v>350</v>
      </c>
      <c r="K163" s="42">
        <v>4.2553191489361701</v>
      </c>
      <c r="M163" s="11" t="s">
        <v>18</v>
      </c>
      <c r="N163" s="15">
        <v>81.378476420798066</v>
      </c>
      <c r="P163" s="29" t="s">
        <v>134</v>
      </c>
      <c r="Q163" s="79">
        <v>0.89034676663542656</v>
      </c>
      <c r="S163" s="8" t="s">
        <v>131</v>
      </c>
      <c r="T163" s="15">
        <v>82.89473684210526</v>
      </c>
      <c r="U163" s="101"/>
      <c r="V163" s="20" t="s">
        <v>297</v>
      </c>
      <c r="W163" s="15">
        <v>0</v>
      </c>
      <c r="Y163" s="11" t="s">
        <v>36</v>
      </c>
      <c r="Z163" s="15">
        <v>82.1</v>
      </c>
      <c r="AC163" s="109" t="s">
        <v>269</v>
      </c>
      <c r="AD163" s="123">
        <v>82.9</v>
      </c>
      <c r="AF163" s="149" t="s">
        <v>232</v>
      </c>
      <c r="AG163" s="137">
        <v>84.2</v>
      </c>
      <c r="AI163" s="109" t="s">
        <v>369</v>
      </c>
      <c r="AJ163" s="137">
        <v>47.8</v>
      </c>
      <c r="AL163" s="109" t="s">
        <v>215</v>
      </c>
      <c r="AM163" s="146">
        <v>63.3</v>
      </c>
      <c r="AO163" s="109" t="s">
        <v>167</v>
      </c>
      <c r="AP163" s="146">
        <v>82.6</v>
      </c>
      <c r="AS163" s="149" t="s">
        <v>131</v>
      </c>
      <c r="AT163" s="137">
        <v>83.8</v>
      </c>
      <c r="AX163" s="149" t="s">
        <v>206</v>
      </c>
      <c r="AY163" s="191">
        <v>85.5</v>
      </c>
      <c r="BA163" s="149" t="s">
        <v>285</v>
      </c>
      <c r="BB163" s="209">
        <v>50</v>
      </c>
      <c r="BD163" s="149" t="s">
        <v>174</v>
      </c>
      <c r="BE163" s="191">
        <v>85.1</v>
      </c>
      <c r="BG163" s="149" t="s">
        <v>117</v>
      </c>
      <c r="BH163" s="209">
        <v>86.2</v>
      </c>
      <c r="BJ163" s="149" t="s">
        <v>73</v>
      </c>
      <c r="BK163" s="233">
        <v>86.7</v>
      </c>
      <c r="BM163" s="149" t="s">
        <v>369</v>
      </c>
      <c r="BN163" s="233">
        <v>62.2</v>
      </c>
      <c r="BP163" s="149" t="s">
        <v>143</v>
      </c>
      <c r="BQ163" s="233">
        <v>87.5</v>
      </c>
      <c r="BS163" s="149" t="s">
        <v>299</v>
      </c>
      <c r="BT163" s="233">
        <v>71.400000000000006</v>
      </c>
      <c r="BV163" s="29" t="s">
        <v>311</v>
      </c>
      <c r="BW163" s="263">
        <v>1.8518518518518516</v>
      </c>
      <c r="BY163" s="29" t="s">
        <v>341</v>
      </c>
      <c r="BZ163" s="263">
        <v>2.7027027027027026</v>
      </c>
      <c r="CB163" s="149" t="s">
        <v>253</v>
      </c>
      <c r="CC163" s="209">
        <v>87.2</v>
      </c>
      <c r="CE163" s="29" t="s">
        <v>183</v>
      </c>
      <c r="CF163" s="281">
        <v>0.82444228903976713</v>
      </c>
      <c r="CI163" s="109" t="s">
        <v>27</v>
      </c>
      <c r="CJ163" s="295">
        <v>89.3</v>
      </c>
      <c r="CL163" s="109" t="s">
        <v>284</v>
      </c>
      <c r="CM163" s="303">
        <v>80</v>
      </c>
      <c r="CO163" s="109" t="s">
        <v>241</v>
      </c>
      <c r="CP163" s="191">
        <v>89</v>
      </c>
      <c r="CS163" s="149" t="s">
        <v>301</v>
      </c>
      <c r="CT163" s="331">
        <v>89.9</v>
      </c>
      <c r="CW163" s="109" t="s">
        <v>30</v>
      </c>
      <c r="CX163" s="331">
        <v>83.3</v>
      </c>
      <c r="DB163" s="253" t="s">
        <v>139</v>
      </c>
      <c r="DC163" s="263">
        <v>1.5151515151515151</v>
      </c>
      <c r="DI163" s="253" t="s">
        <v>346</v>
      </c>
      <c r="DJ163" s="263">
        <v>1.3888888888888888</v>
      </c>
      <c r="DP163" s="149" t="s">
        <v>267</v>
      </c>
      <c r="DQ163" s="331">
        <v>89.7</v>
      </c>
      <c r="DV163" s="253" t="s">
        <v>202</v>
      </c>
      <c r="DW163" s="281">
        <v>0.83175803402646498</v>
      </c>
      <c r="EA163" s="346" t="s">
        <v>81</v>
      </c>
      <c r="EB163" s="353">
        <v>90.2</v>
      </c>
      <c r="EE163" s="355" t="s">
        <v>104</v>
      </c>
      <c r="EF163" s="358">
        <v>80</v>
      </c>
      <c r="EI163" s="346" t="s">
        <v>240</v>
      </c>
      <c r="EJ163" s="362">
        <v>1.6216216216216217</v>
      </c>
      <c r="EM163" s="250" t="s">
        <v>344</v>
      </c>
      <c r="EN163" s="362">
        <v>1.5</v>
      </c>
      <c r="EQ163" s="346" t="s">
        <v>26</v>
      </c>
      <c r="ER163" s="303">
        <v>89.8</v>
      </c>
      <c r="EU163" s="346" t="s">
        <v>222</v>
      </c>
      <c r="EV163" s="378">
        <v>0.82382762991128011</v>
      </c>
      <c r="FA163" s="346" t="s">
        <v>214</v>
      </c>
      <c r="FB163" s="383">
        <v>90.909090909090907</v>
      </c>
      <c r="FD163" s="355" t="s">
        <v>284</v>
      </c>
      <c r="FE163" s="383">
        <v>80</v>
      </c>
      <c r="FG163" s="346" t="s">
        <v>26</v>
      </c>
      <c r="FH163" s="381">
        <v>90.3</v>
      </c>
      <c r="FK163" s="346" t="s">
        <v>154</v>
      </c>
      <c r="FL163" s="410">
        <v>91.2</v>
      </c>
      <c r="FN163" s="355" t="s">
        <v>364</v>
      </c>
      <c r="FO163" s="410">
        <v>78.8</v>
      </c>
      <c r="FQ163" s="355" t="s">
        <v>104</v>
      </c>
      <c r="FR163" s="421">
        <v>1.5</v>
      </c>
      <c r="FT163" s="361" t="s">
        <v>362</v>
      </c>
      <c r="FU163" s="367">
        <v>2.5</v>
      </c>
      <c r="FW163" s="346" t="s">
        <v>216</v>
      </c>
      <c r="FX163" s="410">
        <v>90.6</v>
      </c>
      <c r="FZ163" s="346" t="s">
        <v>200</v>
      </c>
      <c r="GA163" s="437">
        <v>0.9</v>
      </c>
      <c r="GD163" s="462" t="s">
        <v>145</v>
      </c>
      <c r="GE163" s="448">
        <v>90.8</v>
      </c>
      <c r="GG163" s="462" t="s">
        <v>110</v>
      </c>
      <c r="GH163" s="480" t="s">
        <v>371</v>
      </c>
      <c r="GJ163" s="346" t="s">
        <v>126</v>
      </c>
      <c r="GK163" s="421">
        <v>1.5</v>
      </c>
      <c r="GM163" s="346" t="s">
        <v>365</v>
      </c>
      <c r="GN163" s="484">
        <v>1.7</v>
      </c>
      <c r="GP163" s="462" t="s">
        <v>231</v>
      </c>
      <c r="GQ163" s="503">
        <v>90.6</v>
      </c>
      <c r="GS163" s="346" t="s">
        <v>261</v>
      </c>
      <c r="GT163" s="508">
        <v>1.6666666666666667</v>
      </c>
      <c r="GV163" s="462" t="s">
        <v>78</v>
      </c>
      <c r="GW163" s="479">
        <v>91.7</v>
      </c>
      <c r="GY163" s="462" t="s">
        <v>110</v>
      </c>
      <c r="GZ163" s="529" t="s">
        <v>371</v>
      </c>
      <c r="HB163" s="535" t="s">
        <v>234</v>
      </c>
      <c r="HC163" s="383">
        <v>90.9</v>
      </c>
      <c r="HG163" s="462" t="s">
        <v>81</v>
      </c>
      <c r="HH163" s="383">
        <v>91.7</v>
      </c>
      <c r="HJ163" s="462" t="s">
        <v>98</v>
      </c>
      <c r="HK163" s="383" t="s">
        <v>371</v>
      </c>
      <c r="HM163" s="346" t="s">
        <v>339</v>
      </c>
      <c r="HN163" s="421">
        <v>1.4</v>
      </c>
      <c r="HP163" s="346" t="s">
        <v>232</v>
      </c>
      <c r="HQ163" s="421">
        <v>0</v>
      </c>
      <c r="HS163" s="535" t="s">
        <v>41</v>
      </c>
      <c r="HT163" s="383">
        <v>91.1</v>
      </c>
      <c r="HV163" s="346" t="s">
        <v>207</v>
      </c>
      <c r="HW163" s="508">
        <v>1</v>
      </c>
      <c r="HY163" s="346" t="s">
        <v>104</v>
      </c>
      <c r="HZ163" s="421">
        <v>1.3</v>
      </c>
      <c r="IB163" s="566" t="s">
        <v>258</v>
      </c>
      <c r="IC163" s="421">
        <v>0</v>
      </c>
      <c r="IE163" s="346" t="s">
        <v>181</v>
      </c>
      <c r="IF163" s="508">
        <v>0.8</v>
      </c>
      <c r="IH163" s="576" t="s">
        <v>207</v>
      </c>
      <c r="II163" s="610">
        <v>91.2</v>
      </c>
      <c r="IK163" s="576" t="s">
        <v>98</v>
      </c>
      <c r="IL163" s="596" t="s">
        <v>371</v>
      </c>
      <c r="IN163" s="621" t="s">
        <v>165</v>
      </c>
      <c r="IO163" s="635">
        <v>1</v>
      </c>
      <c r="IQ163" s="621" t="s">
        <v>90</v>
      </c>
      <c r="IR163" s="635">
        <v>0</v>
      </c>
      <c r="IT163" s="621" t="s">
        <v>129</v>
      </c>
      <c r="IU163" s="652">
        <v>89.3</v>
      </c>
      <c r="IW163" s="621" t="s">
        <v>99</v>
      </c>
      <c r="IX163" s="635">
        <v>0.7</v>
      </c>
      <c r="IZ163" s="576" t="s">
        <v>119</v>
      </c>
      <c r="JA163" s="610">
        <v>90.5</v>
      </c>
      <c r="JC163" s="664" t="s">
        <v>107</v>
      </c>
      <c r="JD163" s="596" t="s">
        <v>371</v>
      </c>
      <c r="JF163" s="621" t="s">
        <v>314</v>
      </c>
      <c r="JG163" s="596">
        <v>1.1000000000000001</v>
      </c>
      <c r="JI163" s="621" t="s">
        <v>197</v>
      </c>
      <c r="JJ163" s="596">
        <v>0</v>
      </c>
      <c r="JL163" s="621" t="s">
        <v>53</v>
      </c>
      <c r="JM163" s="596">
        <v>88.9</v>
      </c>
      <c r="JO163" s="621" t="s">
        <v>119</v>
      </c>
      <c r="JP163" s="596">
        <v>0.7</v>
      </c>
      <c r="JR163" s="576" t="s">
        <v>310</v>
      </c>
      <c r="JS163" s="610">
        <v>90.7</v>
      </c>
      <c r="JU163" s="664" t="s">
        <v>107</v>
      </c>
      <c r="JV163" s="610" t="s">
        <v>371</v>
      </c>
      <c r="JX163" s="621" t="s">
        <v>249</v>
      </c>
      <c r="JY163" s="596">
        <v>0.8</v>
      </c>
      <c r="KA163" s="621" t="s">
        <v>144</v>
      </c>
      <c r="KB163" s="596" t="s">
        <v>371</v>
      </c>
      <c r="KD163" s="621" t="s">
        <v>58</v>
      </c>
      <c r="KE163" s="596">
        <v>88.1</v>
      </c>
      <c r="KG163" s="621" t="s">
        <v>220</v>
      </c>
      <c r="KH163" s="596">
        <v>0.6</v>
      </c>
      <c r="KJ163" s="579" t="s">
        <v>579</v>
      </c>
      <c r="KK163" s="611">
        <v>90.9</v>
      </c>
      <c r="KM163" s="664" t="s">
        <v>325</v>
      </c>
      <c r="KN163" s="610" t="s">
        <v>371</v>
      </c>
      <c r="KP163" s="621" t="s">
        <v>100</v>
      </c>
      <c r="KQ163" s="596">
        <v>1.2</v>
      </c>
      <c r="KS163" s="621" t="s">
        <v>99</v>
      </c>
      <c r="KT163" s="596" t="s">
        <v>371</v>
      </c>
      <c r="KV163" s="621" t="s">
        <v>262</v>
      </c>
      <c r="KW163" s="596">
        <v>89.6</v>
      </c>
      <c r="KY163" s="621" t="s">
        <v>176</v>
      </c>
      <c r="KZ163" s="596">
        <v>0.7</v>
      </c>
      <c r="LB163" s="576" t="s">
        <v>264</v>
      </c>
      <c r="LC163" s="610">
        <v>92.2</v>
      </c>
      <c r="LE163" s="664" t="s">
        <v>41</v>
      </c>
      <c r="LF163" s="610" t="s">
        <v>371</v>
      </c>
      <c r="LH163" s="621" t="s">
        <v>262</v>
      </c>
      <c r="LI163" s="596">
        <v>90.3</v>
      </c>
    </row>
    <row r="164" spans="1:321" ht="66" x14ac:dyDescent="0.3">
      <c r="A164" s="8" t="s">
        <v>153</v>
      </c>
      <c r="B164" s="15">
        <v>81.609195402298852</v>
      </c>
      <c r="D164" s="20" t="s">
        <v>55</v>
      </c>
      <c r="E164" s="15">
        <v>0</v>
      </c>
      <c r="G164" s="29" t="s">
        <v>192</v>
      </c>
      <c r="H164" s="32">
        <v>1.7241379310344827</v>
      </c>
      <c r="J164" s="37" t="s">
        <v>116</v>
      </c>
      <c r="K164" s="42">
        <v>5.4054054054054053</v>
      </c>
      <c r="M164" s="11" t="s">
        <v>183</v>
      </c>
      <c r="N164" s="15">
        <v>81.262135922330089</v>
      </c>
      <c r="P164" s="29" t="s">
        <v>315</v>
      </c>
      <c r="Q164" s="79">
        <v>0.89126559714795017</v>
      </c>
      <c r="S164" s="8" t="s">
        <v>171</v>
      </c>
      <c r="T164" s="15">
        <v>82.758620689655174</v>
      </c>
      <c r="U164" s="101"/>
      <c r="V164" s="20" t="s">
        <v>143</v>
      </c>
      <c r="W164" s="15">
        <v>0</v>
      </c>
      <c r="Y164" s="11" t="s">
        <v>308</v>
      </c>
      <c r="Z164" s="15">
        <v>82</v>
      </c>
      <c r="AC164" s="109" t="s">
        <v>232</v>
      </c>
      <c r="AD164" s="123">
        <v>82.8</v>
      </c>
      <c r="AF164" s="149" t="s">
        <v>156</v>
      </c>
      <c r="AG164" s="137">
        <v>84.2</v>
      </c>
      <c r="AI164" s="110" t="s">
        <v>297</v>
      </c>
      <c r="AJ164" s="137">
        <v>0</v>
      </c>
      <c r="AL164" s="109" t="s">
        <v>39</v>
      </c>
      <c r="AM164" s="146">
        <v>50</v>
      </c>
      <c r="AO164" s="109" t="s">
        <v>245</v>
      </c>
      <c r="AP164" s="146">
        <v>82.5</v>
      </c>
      <c r="AS164" s="149" t="s">
        <v>340</v>
      </c>
      <c r="AT164" s="137">
        <v>83.8</v>
      </c>
      <c r="AX164" s="149" t="s">
        <v>337</v>
      </c>
      <c r="AY164" s="191">
        <v>85.4</v>
      </c>
      <c r="BA164" s="149" t="s">
        <v>39</v>
      </c>
      <c r="BB164" s="209">
        <v>50</v>
      </c>
      <c r="BD164" s="149" t="s">
        <v>191</v>
      </c>
      <c r="BE164" s="191">
        <v>85.1</v>
      </c>
      <c r="BG164" s="149" t="s">
        <v>270</v>
      </c>
      <c r="BH164" s="209">
        <v>86.2</v>
      </c>
      <c r="BJ164" s="149" t="s">
        <v>174</v>
      </c>
      <c r="BK164" s="233">
        <v>86.6</v>
      </c>
      <c r="BM164" s="149" t="s">
        <v>143</v>
      </c>
      <c r="BN164" s="233">
        <v>50</v>
      </c>
      <c r="BP164" s="149" t="s">
        <v>98</v>
      </c>
      <c r="BQ164" s="233">
        <v>87.5</v>
      </c>
      <c r="BS164" s="149" t="s">
        <v>81</v>
      </c>
      <c r="BT164" s="233">
        <v>66.7</v>
      </c>
      <c r="BV164" s="29" t="s">
        <v>100</v>
      </c>
      <c r="BW164" s="263">
        <v>1.8691588785046727</v>
      </c>
      <c r="BY164" s="29" t="s">
        <v>346</v>
      </c>
      <c r="BZ164" s="263">
        <v>3.0303030303030303</v>
      </c>
      <c r="CB164" s="149" t="s">
        <v>251</v>
      </c>
      <c r="CC164" s="209">
        <v>87.2</v>
      </c>
      <c r="CE164" s="29" t="s">
        <v>289</v>
      </c>
      <c r="CF164" s="281">
        <v>0.82796688132474694</v>
      </c>
      <c r="CI164" s="109" t="s">
        <v>221</v>
      </c>
      <c r="CJ164" s="295">
        <v>89.2</v>
      </c>
      <c r="CL164" s="109" t="s">
        <v>364</v>
      </c>
      <c r="CM164" s="303">
        <v>75.900000000000006</v>
      </c>
      <c r="CO164" s="109" t="s">
        <v>77</v>
      </c>
      <c r="CP164" s="191">
        <v>89</v>
      </c>
      <c r="CS164" s="149" t="s">
        <v>71</v>
      </c>
      <c r="CT164" s="331">
        <v>89.8</v>
      </c>
      <c r="CW164" s="109" t="s">
        <v>353</v>
      </c>
      <c r="CX164" s="331">
        <v>83.3</v>
      </c>
      <c r="DB164" s="253" t="s">
        <v>377</v>
      </c>
      <c r="DC164" s="263">
        <v>1.5384615384615385</v>
      </c>
      <c r="DI164" s="253" t="s">
        <v>344</v>
      </c>
      <c r="DJ164" s="263">
        <v>1.4705882352941175</v>
      </c>
      <c r="DP164" s="149" t="s">
        <v>98</v>
      </c>
      <c r="DQ164" s="331">
        <v>89.7</v>
      </c>
      <c r="DV164" s="253" t="s">
        <v>316</v>
      </c>
      <c r="DW164" s="281">
        <v>0.83737329219920675</v>
      </c>
      <c r="EA164" s="346" t="s">
        <v>175</v>
      </c>
      <c r="EB164" s="353">
        <v>90.2</v>
      </c>
      <c r="EE164" s="355" t="s">
        <v>30</v>
      </c>
      <c r="EF164" s="358">
        <v>80</v>
      </c>
      <c r="EI164" s="346" t="s">
        <v>116</v>
      </c>
      <c r="EJ164" s="362">
        <v>1.6042780748663104</v>
      </c>
      <c r="EM164" s="250" t="s">
        <v>355</v>
      </c>
      <c r="EN164" s="362">
        <v>1.6</v>
      </c>
      <c r="EQ164" s="346" t="s">
        <v>119</v>
      </c>
      <c r="ER164" s="303">
        <v>89.8</v>
      </c>
      <c r="EU164" s="346" t="s">
        <v>254</v>
      </c>
      <c r="EV164" s="378">
        <v>0.82620241959280027</v>
      </c>
      <c r="FA164" s="346" t="s">
        <v>20</v>
      </c>
      <c r="FB164" s="383">
        <v>90.909090909090907</v>
      </c>
      <c r="FD164" s="355" t="s">
        <v>228</v>
      </c>
      <c r="FE164" s="383">
        <v>80</v>
      </c>
      <c r="FG164" s="346" t="s">
        <v>301</v>
      </c>
      <c r="FH164" s="381">
        <v>90.3</v>
      </c>
      <c r="FK164" s="346" t="s">
        <v>36</v>
      </c>
      <c r="FL164" s="410">
        <v>90.9</v>
      </c>
      <c r="FN164" s="355" t="s">
        <v>284</v>
      </c>
      <c r="FO164" s="410">
        <v>78.599999999999994</v>
      </c>
      <c r="FQ164" s="355" t="s">
        <v>105</v>
      </c>
      <c r="FR164" s="421">
        <v>1.5</v>
      </c>
      <c r="FT164" s="361" t="s">
        <v>341</v>
      </c>
      <c r="FU164" s="367">
        <v>2.9</v>
      </c>
      <c r="FW164" s="346" t="s">
        <v>204</v>
      </c>
      <c r="FX164" s="410">
        <v>90.6</v>
      </c>
      <c r="FZ164" s="346" t="s">
        <v>269</v>
      </c>
      <c r="GA164" s="437">
        <v>0.9</v>
      </c>
      <c r="GD164" s="462" t="s">
        <v>316</v>
      </c>
      <c r="GE164" s="448">
        <v>90.8</v>
      </c>
      <c r="GG164" s="462" t="s">
        <v>29</v>
      </c>
      <c r="GH164" s="480" t="s">
        <v>371</v>
      </c>
      <c r="GJ164" s="346" t="s">
        <v>116</v>
      </c>
      <c r="GK164" s="421">
        <v>1.5</v>
      </c>
      <c r="GM164" s="346" t="s">
        <v>344</v>
      </c>
      <c r="GN164" s="484">
        <v>1.9</v>
      </c>
      <c r="GP164" s="462" t="s">
        <v>26</v>
      </c>
      <c r="GQ164" s="503">
        <v>90.5</v>
      </c>
      <c r="GS164" s="346" t="s">
        <v>40</v>
      </c>
      <c r="GT164" s="508">
        <v>1.8482217866143937</v>
      </c>
      <c r="GV164" s="462" t="s">
        <v>188</v>
      </c>
      <c r="GW164" s="479">
        <v>91.7</v>
      </c>
      <c r="GY164" s="462" t="s">
        <v>29</v>
      </c>
      <c r="GZ164" s="529" t="s">
        <v>371</v>
      </c>
      <c r="HB164" s="535" t="s">
        <v>303</v>
      </c>
      <c r="HC164" s="383">
        <v>90.9</v>
      </c>
      <c r="HG164" s="462" t="s">
        <v>323</v>
      </c>
      <c r="HH164" s="383">
        <v>91.5</v>
      </c>
      <c r="HJ164" s="462" t="s">
        <v>340</v>
      </c>
      <c r="HK164" s="383" t="s">
        <v>371</v>
      </c>
      <c r="HM164" s="346" t="s">
        <v>104</v>
      </c>
      <c r="HN164" s="421">
        <v>1.4</v>
      </c>
      <c r="HP164" s="346" t="s">
        <v>136</v>
      </c>
      <c r="HQ164" s="421">
        <v>0</v>
      </c>
      <c r="HS164" s="535" t="s">
        <v>29</v>
      </c>
      <c r="HT164" s="383">
        <v>91.1</v>
      </c>
      <c r="HV164" s="346" t="s">
        <v>198</v>
      </c>
      <c r="HW164" s="508">
        <v>0.9</v>
      </c>
      <c r="HY164" s="346" t="s">
        <v>9</v>
      </c>
      <c r="HZ164" s="421">
        <v>1.3</v>
      </c>
      <c r="IB164" s="566" t="s">
        <v>272</v>
      </c>
      <c r="IC164" s="421">
        <v>0</v>
      </c>
      <c r="IE164" s="346" t="s">
        <v>265</v>
      </c>
      <c r="IF164" s="508">
        <v>0.8</v>
      </c>
      <c r="IH164" s="576" t="s">
        <v>262</v>
      </c>
      <c r="II164" s="610">
        <v>91.1</v>
      </c>
      <c r="IK164" s="576" t="s">
        <v>340</v>
      </c>
      <c r="IL164" s="596" t="s">
        <v>371</v>
      </c>
      <c r="IN164" s="621" t="s">
        <v>110</v>
      </c>
      <c r="IO164" s="635">
        <v>1</v>
      </c>
      <c r="IQ164" s="621" t="s">
        <v>262</v>
      </c>
      <c r="IR164" s="635">
        <v>0</v>
      </c>
      <c r="IT164" s="621" t="s">
        <v>84</v>
      </c>
      <c r="IU164" s="652">
        <v>89.3</v>
      </c>
      <c r="IW164" s="621" t="s">
        <v>292</v>
      </c>
      <c r="IX164" s="635">
        <v>0.7</v>
      </c>
      <c r="IZ164" s="576" t="s">
        <v>31</v>
      </c>
      <c r="JA164" s="610">
        <v>90.5</v>
      </c>
      <c r="JC164" s="664" t="s">
        <v>182</v>
      </c>
      <c r="JD164" s="596" t="s">
        <v>371</v>
      </c>
      <c r="JF164" s="621" t="s">
        <v>264</v>
      </c>
      <c r="JG164" s="596">
        <v>1.2</v>
      </c>
      <c r="JI164" s="621" t="s">
        <v>744</v>
      </c>
      <c r="JJ164" s="596">
        <v>0</v>
      </c>
      <c r="JL164" s="621" t="s">
        <v>132</v>
      </c>
      <c r="JM164" s="596">
        <v>88.9</v>
      </c>
      <c r="JO164" s="621" t="s">
        <v>35</v>
      </c>
      <c r="JP164" s="596">
        <v>0.7</v>
      </c>
      <c r="JR164" s="576" t="s">
        <v>144</v>
      </c>
      <c r="JS164" s="610">
        <v>90.5</v>
      </c>
      <c r="JU164" s="664" t="s">
        <v>256</v>
      </c>
      <c r="JV164" s="610" t="s">
        <v>371</v>
      </c>
      <c r="JX164" s="621" t="s">
        <v>667</v>
      </c>
      <c r="JY164" s="596">
        <v>0.9</v>
      </c>
      <c r="KA164" s="621" t="s">
        <v>325</v>
      </c>
      <c r="KB164" s="596" t="s">
        <v>371</v>
      </c>
      <c r="KD164" s="621" t="s">
        <v>199</v>
      </c>
      <c r="KE164" s="596">
        <v>88</v>
      </c>
      <c r="KG164" s="621" t="s">
        <v>249</v>
      </c>
      <c r="KH164" s="596">
        <v>0.6</v>
      </c>
      <c r="KJ164" s="576" t="s">
        <v>150</v>
      </c>
      <c r="KK164" s="610">
        <v>90.9</v>
      </c>
      <c r="KM164" s="664" t="s">
        <v>107</v>
      </c>
      <c r="KN164" s="610" t="s">
        <v>371</v>
      </c>
      <c r="KP164" s="621" t="s">
        <v>54</v>
      </c>
      <c r="KQ164" s="596">
        <v>1.2</v>
      </c>
      <c r="KS164" s="621" t="s">
        <v>168</v>
      </c>
      <c r="KT164" s="596" t="s">
        <v>371</v>
      </c>
      <c r="KV164" s="621" t="s">
        <v>33</v>
      </c>
      <c r="KW164" s="596">
        <v>89.5</v>
      </c>
      <c r="KY164" s="621" t="s">
        <v>151</v>
      </c>
      <c r="KZ164" s="596">
        <v>0.7</v>
      </c>
      <c r="LB164" s="576" t="s">
        <v>309</v>
      </c>
      <c r="LC164" s="610">
        <v>92.1</v>
      </c>
      <c r="LE164" s="664" t="s">
        <v>49</v>
      </c>
      <c r="LF164" s="610" t="s">
        <v>371</v>
      </c>
      <c r="LH164" s="621" t="s">
        <v>119</v>
      </c>
      <c r="LI164" s="596">
        <v>90.2</v>
      </c>
    </row>
    <row r="165" spans="1:321" ht="53.4" thickBot="1" x14ac:dyDescent="0.35">
      <c r="A165" s="8" t="s">
        <v>154</v>
      </c>
      <c r="B165" s="15">
        <v>81.538461538461533</v>
      </c>
      <c r="D165" s="20" t="s">
        <v>82</v>
      </c>
      <c r="E165" s="15">
        <v>0</v>
      </c>
      <c r="G165" s="29" t="s">
        <v>302</v>
      </c>
      <c r="H165" s="32">
        <v>1.7241379310344827</v>
      </c>
      <c r="J165" s="37" t="s">
        <v>118</v>
      </c>
      <c r="K165" s="42">
        <v>12.5</v>
      </c>
      <c r="M165" s="11" t="s">
        <v>136</v>
      </c>
      <c r="N165" s="15">
        <v>81.25</v>
      </c>
      <c r="P165" s="29" t="s">
        <v>281</v>
      </c>
      <c r="Q165" s="79">
        <v>0.89285714285714279</v>
      </c>
      <c r="S165" s="8" t="s">
        <v>160</v>
      </c>
      <c r="T165" s="15">
        <v>82.733812949640281</v>
      </c>
      <c r="U165" s="101"/>
      <c r="V165" s="20" t="s">
        <v>285</v>
      </c>
      <c r="W165" s="15">
        <v>0</v>
      </c>
      <c r="Y165" s="11" t="s">
        <v>188</v>
      </c>
      <c r="Z165" s="15">
        <v>82</v>
      </c>
      <c r="AC165" s="109" t="s">
        <v>181</v>
      </c>
      <c r="AD165" s="123">
        <v>82.7</v>
      </c>
      <c r="AF165" s="149" t="s">
        <v>173</v>
      </c>
      <c r="AG165" s="137">
        <v>84.2</v>
      </c>
      <c r="AI165" s="110" t="s">
        <v>143</v>
      </c>
      <c r="AJ165" s="137">
        <v>0</v>
      </c>
      <c r="AL165" s="111" t="s">
        <v>272</v>
      </c>
      <c r="AM165" s="169">
        <v>50</v>
      </c>
      <c r="AO165" s="109" t="s">
        <v>92</v>
      </c>
      <c r="AP165" s="146">
        <v>82.5</v>
      </c>
      <c r="AS165" s="149" t="s">
        <v>262</v>
      </c>
      <c r="AT165" s="137">
        <v>83.8</v>
      </c>
      <c r="AX165" s="149" t="s">
        <v>182</v>
      </c>
      <c r="AY165" s="191">
        <v>85.3</v>
      </c>
      <c r="BA165" s="149" t="s">
        <v>220</v>
      </c>
      <c r="BB165" s="209">
        <v>50</v>
      </c>
      <c r="BD165" s="149" t="s">
        <v>270</v>
      </c>
      <c r="BE165" s="191">
        <v>85</v>
      </c>
      <c r="BG165" s="149" t="s">
        <v>39</v>
      </c>
      <c r="BH165" s="209">
        <v>86.1</v>
      </c>
      <c r="BJ165" s="149" t="s">
        <v>164</v>
      </c>
      <c r="BK165" s="233">
        <v>86.5</v>
      </c>
      <c r="BM165" s="149" t="s">
        <v>285</v>
      </c>
      <c r="BN165" s="233">
        <v>50</v>
      </c>
      <c r="BP165" s="149" t="s">
        <v>10</v>
      </c>
      <c r="BQ165" s="233">
        <v>87.5</v>
      </c>
      <c r="BS165" s="149" t="s">
        <v>220</v>
      </c>
      <c r="BT165" s="233">
        <v>66.7</v>
      </c>
      <c r="BV165" s="29" t="s">
        <v>48</v>
      </c>
      <c r="BW165" s="263">
        <v>1.8691588785046727</v>
      </c>
      <c r="BY165" s="29" t="s">
        <v>116</v>
      </c>
      <c r="BZ165" s="263">
        <v>3.7037037037037033</v>
      </c>
      <c r="CB165" s="149" t="s">
        <v>54</v>
      </c>
      <c r="CC165" s="209">
        <v>87.1</v>
      </c>
      <c r="CE165" s="29" t="s">
        <v>185</v>
      </c>
      <c r="CF165" s="281">
        <v>0.82815734989648038</v>
      </c>
      <c r="CI165" s="109" t="s">
        <v>219</v>
      </c>
      <c r="CJ165" s="295">
        <v>89.2</v>
      </c>
      <c r="CL165" s="109" t="s">
        <v>81</v>
      </c>
      <c r="CM165" s="303">
        <v>66.7</v>
      </c>
      <c r="CO165" s="109" t="s">
        <v>219</v>
      </c>
      <c r="CP165" s="191">
        <v>89</v>
      </c>
      <c r="CS165" s="149" t="s">
        <v>42</v>
      </c>
      <c r="CT165" s="331">
        <v>89.7</v>
      </c>
      <c r="CW165" s="109" t="s">
        <v>284</v>
      </c>
      <c r="CX165" s="331">
        <v>80</v>
      </c>
      <c r="DB165" s="253" t="s">
        <v>287</v>
      </c>
      <c r="DC165" s="263">
        <v>1.5503875968992249</v>
      </c>
      <c r="DI165" s="253" t="s">
        <v>341</v>
      </c>
      <c r="DJ165" s="263">
        <v>2.9411764705882351</v>
      </c>
      <c r="DP165" s="149" t="s">
        <v>272</v>
      </c>
      <c r="DQ165" s="331">
        <v>89.7</v>
      </c>
      <c r="DV165" s="253" t="s">
        <v>291</v>
      </c>
      <c r="DW165" s="281">
        <v>0.84180989126622241</v>
      </c>
      <c r="EA165" s="346" t="s">
        <v>132</v>
      </c>
      <c r="EB165" s="353">
        <v>90.1</v>
      </c>
      <c r="EE165" s="355" t="s">
        <v>228</v>
      </c>
      <c r="EF165" s="358">
        <v>80</v>
      </c>
      <c r="EI165" s="346" t="s">
        <v>53</v>
      </c>
      <c r="EJ165" s="362">
        <v>1.6949152542372881</v>
      </c>
      <c r="EM165" s="250" t="s">
        <v>341</v>
      </c>
      <c r="EN165" s="362">
        <v>3</v>
      </c>
      <c r="EQ165" s="346" t="s">
        <v>285</v>
      </c>
      <c r="ER165" s="303">
        <v>89.8</v>
      </c>
      <c r="EU165" s="346" t="s">
        <v>189</v>
      </c>
      <c r="EV165" s="378">
        <v>0.83025830258302591</v>
      </c>
      <c r="FA165" s="346" t="s">
        <v>53</v>
      </c>
      <c r="FB165" s="383">
        <v>90.769230769230774</v>
      </c>
      <c r="FD165" s="355" t="s">
        <v>283</v>
      </c>
      <c r="FE165" s="383">
        <v>75</v>
      </c>
      <c r="FG165" s="346" t="s">
        <v>59</v>
      </c>
      <c r="FH165" s="381">
        <v>90.3</v>
      </c>
      <c r="FK165" s="346" t="s">
        <v>241</v>
      </c>
      <c r="FL165" s="410">
        <v>90.9</v>
      </c>
      <c r="FN165" s="355" t="s">
        <v>260</v>
      </c>
      <c r="FO165" s="410">
        <v>77.3</v>
      </c>
      <c r="FQ165" s="355" t="s">
        <v>188</v>
      </c>
      <c r="FR165" s="421">
        <v>1.5</v>
      </c>
      <c r="FT165" s="361" t="s">
        <v>355</v>
      </c>
      <c r="FU165" s="367">
        <v>3.1</v>
      </c>
      <c r="FW165" s="346" t="s">
        <v>338</v>
      </c>
      <c r="FX165" s="410">
        <v>90.5</v>
      </c>
      <c r="FZ165" s="346" t="s">
        <v>9</v>
      </c>
      <c r="GA165" s="437">
        <v>0.9</v>
      </c>
      <c r="GD165" s="462" t="s">
        <v>236</v>
      </c>
      <c r="GE165" s="448">
        <v>90.7</v>
      </c>
      <c r="GG165" s="462" t="s">
        <v>98</v>
      </c>
      <c r="GH165" s="480" t="s">
        <v>371</v>
      </c>
      <c r="GJ165" s="346" t="s">
        <v>166</v>
      </c>
      <c r="GK165" s="485">
        <v>1.6</v>
      </c>
      <c r="GM165" s="346" t="s">
        <v>341</v>
      </c>
      <c r="GN165" s="484">
        <v>2.9</v>
      </c>
      <c r="GP165" s="462" t="s">
        <v>216</v>
      </c>
      <c r="GQ165" s="503">
        <v>90.5</v>
      </c>
      <c r="GS165" s="346" t="s">
        <v>61</v>
      </c>
      <c r="GT165" s="508">
        <v>0.64892926670992868</v>
      </c>
      <c r="GV165" s="462" t="s">
        <v>59</v>
      </c>
      <c r="GW165" s="479">
        <v>91.7</v>
      </c>
      <c r="GY165" s="462" t="s">
        <v>98</v>
      </c>
      <c r="GZ165" s="529" t="s">
        <v>371</v>
      </c>
      <c r="HB165" s="535" t="s">
        <v>192</v>
      </c>
      <c r="HC165" s="383">
        <v>90.8</v>
      </c>
      <c r="HG165" s="462" t="s">
        <v>264</v>
      </c>
      <c r="HH165" s="383">
        <v>91.4</v>
      </c>
      <c r="HJ165" s="462" t="s">
        <v>172</v>
      </c>
      <c r="HK165" s="383" t="s">
        <v>371</v>
      </c>
      <c r="HM165" s="346" t="s">
        <v>129</v>
      </c>
      <c r="HN165" s="421">
        <v>1.4</v>
      </c>
      <c r="HP165" s="346" t="s">
        <v>356</v>
      </c>
      <c r="HQ165" s="421">
        <v>1.1000000000000001</v>
      </c>
      <c r="HS165" s="535" t="s">
        <v>43</v>
      </c>
      <c r="HT165" s="383">
        <v>91</v>
      </c>
      <c r="HV165" s="346" t="s">
        <v>11</v>
      </c>
      <c r="HW165" s="508">
        <v>0.8</v>
      </c>
      <c r="HY165" s="346" t="s">
        <v>129</v>
      </c>
      <c r="HZ165" s="421">
        <v>1.3</v>
      </c>
      <c r="IB165" s="566" t="s">
        <v>347</v>
      </c>
      <c r="IC165" s="421">
        <v>0</v>
      </c>
      <c r="IE165" s="346" t="s">
        <v>113</v>
      </c>
      <c r="IF165" s="508">
        <v>0.8</v>
      </c>
      <c r="IH165" s="576" t="s">
        <v>140</v>
      </c>
      <c r="II165" s="610">
        <v>91</v>
      </c>
      <c r="IK165" s="576" t="s">
        <v>172</v>
      </c>
      <c r="IL165" s="596" t="s">
        <v>371</v>
      </c>
      <c r="IN165" s="621" t="s">
        <v>232</v>
      </c>
      <c r="IO165" s="635">
        <v>1</v>
      </c>
      <c r="IQ165" s="621" t="s">
        <v>57</v>
      </c>
      <c r="IR165" s="635">
        <v>0</v>
      </c>
      <c r="IT165" s="621" t="s">
        <v>325</v>
      </c>
      <c r="IU165" s="652">
        <v>89.2</v>
      </c>
      <c r="IW165" s="621" t="s">
        <v>275</v>
      </c>
      <c r="IX165" s="635">
        <v>0.7</v>
      </c>
      <c r="IZ165" s="576" t="s">
        <v>316</v>
      </c>
      <c r="JA165" s="610">
        <v>90.5</v>
      </c>
      <c r="JC165" s="664" t="s">
        <v>99</v>
      </c>
      <c r="JD165" s="596" t="s">
        <v>371</v>
      </c>
      <c r="JF165" s="621" t="s">
        <v>54</v>
      </c>
      <c r="JG165" s="596">
        <v>1.2</v>
      </c>
      <c r="JI165" s="621" t="s">
        <v>350</v>
      </c>
      <c r="JJ165" s="596">
        <v>0</v>
      </c>
      <c r="JL165" s="621" t="s">
        <v>320</v>
      </c>
      <c r="JM165" s="596">
        <v>88.8</v>
      </c>
      <c r="JO165" s="621" t="s">
        <v>115</v>
      </c>
      <c r="JP165" s="596">
        <v>0.7</v>
      </c>
      <c r="JR165" s="576" t="s">
        <v>314</v>
      </c>
      <c r="JS165" s="610">
        <v>90.5</v>
      </c>
      <c r="JU165" s="664" t="s">
        <v>182</v>
      </c>
      <c r="JV165" s="610" t="s">
        <v>371</v>
      </c>
      <c r="JX165" s="621" t="s">
        <v>218</v>
      </c>
      <c r="JY165" s="596">
        <v>0.9</v>
      </c>
      <c r="KA165" s="621" t="s">
        <v>107</v>
      </c>
      <c r="KB165" s="596" t="s">
        <v>371</v>
      </c>
      <c r="KD165" s="621" t="s">
        <v>806</v>
      </c>
      <c r="KE165" s="596">
        <v>88</v>
      </c>
      <c r="KG165" s="621" t="s">
        <v>316</v>
      </c>
      <c r="KH165" s="596">
        <v>0.5</v>
      </c>
      <c r="KJ165" s="576" t="s">
        <v>325</v>
      </c>
      <c r="KK165" s="610">
        <v>90.8</v>
      </c>
      <c r="KM165" s="664" t="s">
        <v>256</v>
      </c>
      <c r="KN165" s="610" t="s">
        <v>371</v>
      </c>
      <c r="KP165" s="621" t="s">
        <v>163</v>
      </c>
      <c r="KQ165" s="596">
        <v>1.2</v>
      </c>
      <c r="KS165" s="621" t="s">
        <v>95</v>
      </c>
      <c r="KT165" s="596" t="s">
        <v>371</v>
      </c>
      <c r="KV165" s="621" t="s">
        <v>327</v>
      </c>
      <c r="KW165" s="596">
        <v>89.5</v>
      </c>
      <c r="KY165" s="621" t="s">
        <v>260</v>
      </c>
      <c r="KZ165" s="596">
        <v>0.7</v>
      </c>
      <c r="LB165" s="576" t="s">
        <v>33</v>
      </c>
      <c r="LC165" s="610">
        <v>92.1</v>
      </c>
      <c r="LE165" s="664" t="s">
        <v>144</v>
      </c>
      <c r="LF165" s="610" t="s">
        <v>371</v>
      </c>
      <c r="LH165" s="621" t="s">
        <v>117</v>
      </c>
      <c r="LI165" s="596">
        <v>90.1</v>
      </c>
    </row>
    <row r="166" spans="1:321" ht="40.200000000000003" thickBot="1" x14ac:dyDescent="0.35">
      <c r="A166" s="8" t="s">
        <v>155</v>
      </c>
      <c r="B166" s="15">
        <v>81.395348837209298</v>
      </c>
      <c r="D166" s="20" t="s">
        <v>107</v>
      </c>
      <c r="E166" s="15">
        <v>0</v>
      </c>
      <c r="G166" s="29" t="s">
        <v>299</v>
      </c>
      <c r="H166" s="32">
        <v>1.7341040462427744</v>
      </c>
      <c r="J166" s="34" t="s">
        <v>21</v>
      </c>
      <c r="K166" s="43">
        <v>50</v>
      </c>
      <c r="M166" s="11" t="s">
        <v>140</v>
      </c>
      <c r="N166" s="15">
        <v>81.206726013847671</v>
      </c>
      <c r="P166" s="29" t="s">
        <v>305</v>
      </c>
      <c r="Q166" s="79">
        <v>0.89736399326977001</v>
      </c>
      <c r="S166" s="8" t="s">
        <v>175</v>
      </c>
      <c r="T166" s="15">
        <v>82.35294117647058</v>
      </c>
      <c r="U166" s="101"/>
      <c r="V166" s="20" t="s">
        <v>55</v>
      </c>
      <c r="W166" s="15">
        <v>0</v>
      </c>
      <c r="Y166" s="11" t="s">
        <v>340</v>
      </c>
      <c r="Z166" s="15">
        <v>82</v>
      </c>
      <c r="AC166" s="109" t="s">
        <v>329</v>
      </c>
      <c r="AD166" s="123">
        <v>82.7</v>
      </c>
      <c r="AF166" s="149" t="s">
        <v>98</v>
      </c>
      <c r="AG166" s="137">
        <v>84.1</v>
      </c>
      <c r="AI166" s="110" t="s">
        <v>285</v>
      </c>
      <c r="AJ166" s="137">
        <v>0</v>
      </c>
      <c r="AL166" s="109" t="s">
        <v>369</v>
      </c>
      <c r="AM166" s="146">
        <v>45</v>
      </c>
      <c r="AO166" s="109" t="s">
        <v>71</v>
      </c>
      <c r="AP166" s="146">
        <v>82.4</v>
      </c>
      <c r="AS166" s="149" t="s">
        <v>270</v>
      </c>
      <c r="AT166" s="137">
        <v>83.7</v>
      </c>
      <c r="AX166" s="149" t="s">
        <v>286</v>
      </c>
      <c r="AY166" s="191">
        <v>85.2</v>
      </c>
      <c r="BA166" s="149" t="s">
        <v>228</v>
      </c>
      <c r="BB166" s="209">
        <v>50</v>
      </c>
      <c r="BD166" s="149" t="s">
        <v>134</v>
      </c>
      <c r="BE166" s="191">
        <v>84.9</v>
      </c>
      <c r="BG166" s="149" t="s">
        <v>259</v>
      </c>
      <c r="BH166" s="209">
        <v>86.1</v>
      </c>
      <c r="BJ166" s="149" t="s">
        <v>87</v>
      </c>
      <c r="BK166" s="233">
        <v>86.4</v>
      </c>
      <c r="BM166" s="149" t="s">
        <v>39</v>
      </c>
      <c r="BN166" s="233">
        <v>50</v>
      </c>
      <c r="BP166" s="149" t="s">
        <v>29</v>
      </c>
      <c r="BQ166" s="233">
        <v>87.4</v>
      </c>
      <c r="BS166" s="149" t="s">
        <v>200</v>
      </c>
      <c r="BT166" s="233">
        <v>50</v>
      </c>
      <c r="BV166" s="29" t="s">
        <v>324</v>
      </c>
      <c r="BW166" s="263">
        <v>1.8867924528301887</v>
      </c>
      <c r="BY166" s="29" t="s">
        <v>307</v>
      </c>
      <c r="BZ166" s="263">
        <v>4.5454545454545459</v>
      </c>
      <c r="CB166" s="149" t="s">
        <v>108</v>
      </c>
      <c r="CC166" s="209">
        <v>87.1</v>
      </c>
      <c r="CE166" s="29" t="s">
        <v>287</v>
      </c>
      <c r="CF166" s="281">
        <v>0.82860880941997384</v>
      </c>
      <c r="CI166" s="109" t="s">
        <v>106</v>
      </c>
      <c r="CJ166" s="295">
        <v>89.1</v>
      </c>
      <c r="CL166" s="109" t="s">
        <v>260</v>
      </c>
      <c r="CM166" s="303">
        <v>66.7</v>
      </c>
      <c r="CO166" s="109" t="s">
        <v>311</v>
      </c>
      <c r="CP166" s="191">
        <v>88.8</v>
      </c>
      <c r="CS166" s="149" t="s">
        <v>57</v>
      </c>
      <c r="CT166" s="331">
        <v>89.7</v>
      </c>
      <c r="CW166" s="109" t="s">
        <v>114</v>
      </c>
      <c r="CX166" s="331">
        <v>77.8</v>
      </c>
      <c r="DB166" s="253" t="s">
        <v>223</v>
      </c>
      <c r="DC166" s="263">
        <v>1.5503875968992249</v>
      </c>
      <c r="DI166" s="253" t="s">
        <v>307</v>
      </c>
      <c r="DJ166" s="263">
        <v>3.7037037037037033</v>
      </c>
      <c r="DP166" s="149" t="s">
        <v>56</v>
      </c>
      <c r="DQ166" s="331">
        <v>89.6</v>
      </c>
      <c r="DV166" s="253" t="s">
        <v>92</v>
      </c>
      <c r="DW166" s="281">
        <v>0.84355828220858897</v>
      </c>
      <c r="EA166" s="346" t="s">
        <v>66</v>
      </c>
      <c r="EB166" s="353">
        <v>90</v>
      </c>
      <c r="EE166" s="355" t="s">
        <v>283</v>
      </c>
      <c r="EF166" s="358">
        <v>77.8</v>
      </c>
      <c r="EI166" s="346" t="s">
        <v>20</v>
      </c>
      <c r="EJ166" s="362">
        <v>1.6666666666666667</v>
      </c>
      <c r="EM166" s="250" t="s">
        <v>362</v>
      </c>
      <c r="EN166" s="362">
        <v>3.4</v>
      </c>
      <c r="EQ166" s="346" t="s">
        <v>41</v>
      </c>
      <c r="ER166" s="303">
        <v>89.8</v>
      </c>
      <c r="EU166" s="346" t="s">
        <v>110</v>
      </c>
      <c r="EV166" s="378">
        <v>0.83426028921023354</v>
      </c>
      <c r="FA166" s="346" t="s">
        <v>158</v>
      </c>
      <c r="FB166" s="383">
        <v>90.566037735849065</v>
      </c>
      <c r="FD166" s="355" t="s">
        <v>220</v>
      </c>
      <c r="FE166" s="383">
        <v>75</v>
      </c>
      <c r="FG166" s="346" t="s">
        <v>292</v>
      </c>
      <c r="FH166" s="381">
        <v>90.3</v>
      </c>
      <c r="FK166" s="346" t="s">
        <v>207</v>
      </c>
      <c r="FL166" s="410">
        <v>90.8</v>
      </c>
      <c r="FN166" s="355" t="s">
        <v>215</v>
      </c>
      <c r="FO166" s="410">
        <v>75</v>
      </c>
      <c r="FQ166" s="355" t="s">
        <v>203</v>
      </c>
      <c r="FR166" s="421">
        <v>1.5</v>
      </c>
      <c r="FT166" s="361" t="s">
        <v>354</v>
      </c>
      <c r="FU166" s="367">
        <v>3.7</v>
      </c>
      <c r="FW166" s="346" t="s">
        <v>47</v>
      </c>
      <c r="FX166" s="410">
        <v>90.5</v>
      </c>
      <c r="FZ166" s="346" t="s">
        <v>148</v>
      </c>
      <c r="GA166" s="437">
        <v>0.9</v>
      </c>
      <c r="GD166" s="462" t="s">
        <v>72</v>
      </c>
      <c r="GE166" s="448">
        <v>90.7</v>
      </c>
      <c r="GG166" s="462" t="s">
        <v>340</v>
      </c>
      <c r="GH166" s="480" t="s">
        <v>371</v>
      </c>
      <c r="GJ166" s="346" t="s">
        <v>141</v>
      </c>
      <c r="GK166" s="421">
        <v>1.6</v>
      </c>
      <c r="GM166" s="346" t="s">
        <v>355</v>
      </c>
      <c r="GN166" s="484">
        <v>3</v>
      </c>
      <c r="GP166" s="462" t="s">
        <v>324</v>
      </c>
      <c r="GQ166" s="503">
        <v>90.5</v>
      </c>
      <c r="GS166" s="346" t="s">
        <v>211</v>
      </c>
      <c r="GT166" s="508">
        <v>0.94142259414225948</v>
      </c>
      <c r="GV166" s="462" t="s">
        <v>176</v>
      </c>
      <c r="GW166" s="479">
        <v>91.6</v>
      </c>
      <c r="GY166" s="462" t="s">
        <v>340</v>
      </c>
      <c r="GZ166" s="529" t="s">
        <v>371</v>
      </c>
      <c r="HB166" s="535" t="s">
        <v>65</v>
      </c>
      <c r="HC166" s="383">
        <v>90.6</v>
      </c>
      <c r="HG166" s="462" t="s">
        <v>79</v>
      </c>
      <c r="HH166" s="383">
        <v>91.4</v>
      </c>
      <c r="HJ166" s="462" t="s">
        <v>150</v>
      </c>
      <c r="HK166" s="383" t="s">
        <v>371</v>
      </c>
      <c r="HM166" s="346" t="s">
        <v>203</v>
      </c>
      <c r="HN166" s="421">
        <v>1.4</v>
      </c>
      <c r="HP166" s="346" t="s">
        <v>365</v>
      </c>
      <c r="HQ166" s="421">
        <v>1.7</v>
      </c>
      <c r="HS166" s="535" t="s">
        <v>160</v>
      </c>
      <c r="HT166" s="383">
        <v>90.9</v>
      </c>
      <c r="HV166" s="346" t="s">
        <v>204</v>
      </c>
      <c r="HW166" s="508">
        <v>0.8</v>
      </c>
      <c r="HY166" s="346" t="s">
        <v>339</v>
      </c>
      <c r="HZ166" s="421">
        <v>1.3</v>
      </c>
      <c r="IB166" s="566" t="s">
        <v>232</v>
      </c>
      <c r="IC166" s="421">
        <v>0</v>
      </c>
      <c r="IE166" s="346" t="s">
        <v>242</v>
      </c>
      <c r="IF166" s="508">
        <v>0.8</v>
      </c>
      <c r="IH166" s="576" t="s">
        <v>14</v>
      </c>
      <c r="II166" s="610">
        <v>90.9</v>
      </c>
      <c r="IK166" s="576" t="s">
        <v>150</v>
      </c>
      <c r="IL166" s="596" t="s">
        <v>371</v>
      </c>
      <c r="IN166" s="621" t="s">
        <v>119</v>
      </c>
      <c r="IO166" s="635">
        <v>1.1000000000000001</v>
      </c>
      <c r="IQ166" s="621" t="s">
        <v>367</v>
      </c>
      <c r="IR166" s="635">
        <v>0</v>
      </c>
      <c r="IT166" s="621" t="s">
        <v>57</v>
      </c>
      <c r="IU166" s="652">
        <v>89.2</v>
      </c>
      <c r="IW166" s="621" t="s">
        <v>252</v>
      </c>
      <c r="IX166" s="635">
        <v>0.7</v>
      </c>
      <c r="IZ166" s="576" t="s">
        <v>150</v>
      </c>
      <c r="JA166" s="610">
        <v>90.5</v>
      </c>
      <c r="JC166" s="664" t="s">
        <v>168</v>
      </c>
      <c r="JD166" s="596" t="s">
        <v>371</v>
      </c>
      <c r="JF166" s="621" t="s">
        <v>91</v>
      </c>
      <c r="JG166" s="596">
        <v>1.2</v>
      </c>
      <c r="JI166" s="621" t="s">
        <v>177</v>
      </c>
      <c r="JJ166" s="596">
        <v>0</v>
      </c>
      <c r="JL166" s="621" t="s">
        <v>79</v>
      </c>
      <c r="JM166" s="596">
        <v>88.7</v>
      </c>
      <c r="JO166" s="621" t="s">
        <v>201</v>
      </c>
      <c r="JP166" s="596">
        <v>0.7</v>
      </c>
      <c r="JR166" s="576" t="s">
        <v>119</v>
      </c>
      <c r="JS166" s="610">
        <v>90.3</v>
      </c>
      <c r="JU166" s="664" t="s">
        <v>99</v>
      </c>
      <c r="JV166" s="610" t="s">
        <v>371</v>
      </c>
      <c r="JX166" s="621" t="s">
        <v>9</v>
      </c>
      <c r="JY166" s="596">
        <v>0.9</v>
      </c>
      <c r="KA166" s="621" t="s">
        <v>182</v>
      </c>
      <c r="KB166" s="596" t="s">
        <v>371</v>
      </c>
      <c r="KD166" s="621" t="s">
        <v>64</v>
      </c>
      <c r="KE166" s="596">
        <v>87.9</v>
      </c>
      <c r="KG166" s="621" t="s">
        <v>381</v>
      </c>
      <c r="KH166" s="596">
        <v>0.6</v>
      </c>
      <c r="KJ166" s="576" t="s">
        <v>268</v>
      </c>
      <c r="KK166" s="610">
        <v>90.6</v>
      </c>
      <c r="KM166" s="664" t="s">
        <v>182</v>
      </c>
      <c r="KN166" s="610" t="s">
        <v>371</v>
      </c>
      <c r="KP166" s="621" t="s">
        <v>314</v>
      </c>
      <c r="KQ166" s="596">
        <v>1.2</v>
      </c>
      <c r="KS166" s="621" t="s">
        <v>110</v>
      </c>
      <c r="KT166" s="596" t="s">
        <v>371</v>
      </c>
      <c r="KV166" s="621" t="s">
        <v>742</v>
      </c>
      <c r="KW166" s="596">
        <v>89.3</v>
      </c>
      <c r="KY166" s="621" t="s">
        <v>147</v>
      </c>
      <c r="KZ166" s="596">
        <v>0.7</v>
      </c>
      <c r="LB166" s="576" t="s">
        <v>54</v>
      </c>
      <c r="LC166" s="610">
        <v>92</v>
      </c>
      <c r="LE166" s="664" t="s">
        <v>325</v>
      </c>
      <c r="LF166" s="610" t="s">
        <v>371</v>
      </c>
      <c r="LH166" s="621" t="s">
        <v>376</v>
      </c>
      <c r="LI166" s="596">
        <v>90</v>
      </c>
    </row>
    <row r="167" spans="1:321" ht="39.6" x14ac:dyDescent="0.3">
      <c r="A167" s="8" t="s">
        <v>156</v>
      </c>
      <c r="B167" s="15">
        <v>81.25</v>
      </c>
      <c r="D167" s="20" t="s">
        <v>99</v>
      </c>
      <c r="E167" s="15">
        <v>0</v>
      </c>
      <c r="G167" s="29" t="s">
        <v>252</v>
      </c>
      <c r="H167" s="32">
        <v>1.7543859649122806</v>
      </c>
      <c r="M167" s="11" t="s">
        <v>71</v>
      </c>
      <c r="N167" s="15">
        <v>81.181137064786242</v>
      </c>
      <c r="P167" s="29" t="s">
        <v>313</v>
      </c>
      <c r="Q167" s="79">
        <v>0.89858793324775355</v>
      </c>
      <c r="S167" s="8" t="s">
        <v>118</v>
      </c>
      <c r="T167" s="15">
        <v>82.203389830508485</v>
      </c>
      <c r="U167" s="101"/>
      <c r="V167" s="20" t="s">
        <v>82</v>
      </c>
      <c r="W167" s="15">
        <v>0</v>
      </c>
      <c r="Y167" s="11" t="s">
        <v>71</v>
      </c>
      <c r="Z167" s="15">
        <v>81.900000000000006</v>
      </c>
      <c r="AC167" s="109" t="s">
        <v>174</v>
      </c>
      <c r="AD167" s="123">
        <v>82.5</v>
      </c>
      <c r="AF167" s="149" t="s">
        <v>226</v>
      </c>
      <c r="AG167" s="137">
        <v>84.1</v>
      </c>
      <c r="AI167" s="110" t="s">
        <v>55</v>
      </c>
      <c r="AJ167" s="137">
        <v>0</v>
      </c>
      <c r="AL167" s="109" t="s">
        <v>143</v>
      </c>
      <c r="AM167" s="146">
        <v>0</v>
      </c>
      <c r="AO167" s="109" t="s">
        <v>151</v>
      </c>
      <c r="AP167" s="146">
        <v>82.4</v>
      </c>
      <c r="AS167" s="149" t="s">
        <v>94</v>
      </c>
      <c r="AT167" s="137">
        <v>83.6</v>
      </c>
      <c r="AX167" s="149" t="s">
        <v>130</v>
      </c>
      <c r="AY167" s="191">
        <v>85.2</v>
      </c>
      <c r="BA167" s="149" t="s">
        <v>272</v>
      </c>
      <c r="BB167" s="209">
        <v>50</v>
      </c>
      <c r="BD167" s="149" t="s">
        <v>131</v>
      </c>
      <c r="BE167" s="191">
        <v>84.8</v>
      </c>
      <c r="BG167" s="149" t="s">
        <v>81</v>
      </c>
      <c r="BH167" s="209">
        <v>86</v>
      </c>
      <c r="BJ167" s="149" t="s">
        <v>79</v>
      </c>
      <c r="BK167" s="233">
        <v>86.4</v>
      </c>
      <c r="BM167" s="149" t="s">
        <v>262</v>
      </c>
      <c r="BN167" s="233">
        <v>50</v>
      </c>
      <c r="BP167" s="149" t="s">
        <v>231</v>
      </c>
      <c r="BQ167" s="233">
        <v>87.2</v>
      </c>
      <c r="BS167" s="149" t="s">
        <v>143</v>
      </c>
      <c r="BT167" s="233">
        <v>50</v>
      </c>
      <c r="BV167" s="29" t="s">
        <v>123</v>
      </c>
      <c r="BW167" s="263">
        <v>1.8867924528301887</v>
      </c>
      <c r="BY167" s="29" t="s">
        <v>362</v>
      </c>
      <c r="BZ167" s="263">
        <v>5.8823529411764701</v>
      </c>
      <c r="CB167" s="149" t="s">
        <v>81</v>
      </c>
      <c r="CC167" s="209">
        <v>87</v>
      </c>
      <c r="CE167" s="29" t="s">
        <v>176</v>
      </c>
      <c r="CF167" s="281">
        <v>0.83682008368200833</v>
      </c>
      <c r="CI167" s="109" t="s">
        <v>148</v>
      </c>
      <c r="CJ167" s="295">
        <v>79.099999999999994</v>
      </c>
      <c r="CL167" s="109" t="s">
        <v>41</v>
      </c>
      <c r="CM167" s="303">
        <v>66.7</v>
      </c>
      <c r="CO167" s="109" t="s">
        <v>242</v>
      </c>
      <c r="CP167" s="191">
        <v>88.7</v>
      </c>
      <c r="CS167" s="149" t="s">
        <v>165</v>
      </c>
      <c r="CT167" s="331">
        <v>89.7</v>
      </c>
      <c r="CW167" s="109" t="s">
        <v>386</v>
      </c>
      <c r="CX167" s="331">
        <v>75</v>
      </c>
      <c r="DB167" s="253" t="s">
        <v>180</v>
      </c>
      <c r="DC167" s="263">
        <v>1.5873015873015872</v>
      </c>
      <c r="DI167" s="253" t="s">
        <v>362</v>
      </c>
      <c r="DJ167" s="263">
        <v>3.8461538461538463</v>
      </c>
      <c r="DP167" s="149" t="s">
        <v>108</v>
      </c>
      <c r="DQ167" s="331">
        <v>89.6</v>
      </c>
      <c r="DV167" s="253" t="s">
        <v>337</v>
      </c>
      <c r="DW167" s="281">
        <v>0.84811102544333083</v>
      </c>
      <c r="EA167" s="346" t="s">
        <v>6</v>
      </c>
      <c r="EB167" s="353">
        <v>90</v>
      </c>
      <c r="EE167" s="355" t="s">
        <v>364</v>
      </c>
      <c r="EF167" s="358">
        <v>76.8</v>
      </c>
      <c r="EI167" s="346" t="s">
        <v>380</v>
      </c>
      <c r="EJ167" s="362">
        <v>1.6666666666666667</v>
      </c>
      <c r="EM167" s="250" t="s">
        <v>354</v>
      </c>
      <c r="EN167" s="362">
        <v>3.6</v>
      </c>
      <c r="EQ167" s="346" t="s">
        <v>29</v>
      </c>
      <c r="ER167" s="303">
        <v>89.8</v>
      </c>
      <c r="EU167" s="346" t="s">
        <v>85</v>
      </c>
      <c r="EV167" s="378">
        <v>0.85751978891820579</v>
      </c>
      <c r="FA167" s="346" t="s">
        <v>315</v>
      </c>
      <c r="FB167" s="383">
        <v>90.476190476190482</v>
      </c>
      <c r="FD167" s="355" t="s">
        <v>114</v>
      </c>
      <c r="FE167" s="383">
        <v>72.7</v>
      </c>
      <c r="FG167" s="346" t="s">
        <v>249</v>
      </c>
      <c r="FH167" s="381">
        <v>90.3</v>
      </c>
      <c r="FK167" s="346" t="s">
        <v>131</v>
      </c>
      <c r="FL167" s="410">
        <v>90.6</v>
      </c>
      <c r="FN167" s="355" t="s">
        <v>104</v>
      </c>
      <c r="FO167" s="410">
        <v>72.7</v>
      </c>
      <c r="FQ167" s="355" t="s">
        <v>254</v>
      </c>
      <c r="FR167" s="421">
        <v>1.6</v>
      </c>
      <c r="FT167" s="361" t="s">
        <v>93</v>
      </c>
      <c r="FU167" s="367">
        <v>5.6</v>
      </c>
      <c r="FW167" s="346" t="s">
        <v>303</v>
      </c>
      <c r="FX167" s="410">
        <v>90.5</v>
      </c>
      <c r="FZ167" s="346" t="s">
        <v>297</v>
      </c>
      <c r="GA167" s="437">
        <v>0.9</v>
      </c>
      <c r="GD167" s="462" t="s">
        <v>66</v>
      </c>
      <c r="GE167" s="448">
        <v>90.6</v>
      </c>
      <c r="GG167" s="462" t="s">
        <v>150</v>
      </c>
      <c r="GH167" s="480" t="s">
        <v>371</v>
      </c>
      <c r="GJ167" s="346" t="s">
        <v>217</v>
      </c>
      <c r="GK167" s="421">
        <v>1.6</v>
      </c>
      <c r="GM167" s="346" t="s">
        <v>354</v>
      </c>
      <c r="GN167" s="484">
        <v>3.6</v>
      </c>
      <c r="GP167" s="462" t="s">
        <v>27</v>
      </c>
      <c r="GQ167" s="503">
        <v>90.4</v>
      </c>
      <c r="GS167" s="346" t="s">
        <v>291</v>
      </c>
      <c r="GT167" s="508">
        <v>1.1736278909216431</v>
      </c>
      <c r="GV167" s="462" t="s">
        <v>72</v>
      </c>
      <c r="GW167" s="479">
        <v>91.6</v>
      </c>
      <c r="GY167" s="462" t="s">
        <v>150</v>
      </c>
      <c r="GZ167" s="529" t="s">
        <v>371</v>
      </c>
      <c r="HB167" s="535" t="s">
        <v>96</v>
      </c>
      <c r="HC167" s="383">
        <v>90.5</v>
      </c>
      <c r="HG167" s="462" t="s">
        <v>64</v>
      </c>
      <c r="HH167" s="383">
        <v>91.4</v>
      </c>
      <c r="HJ167" s="462" t="s">
        <v>184</v>
      </c>
      <c r="HK167" s="383" t="s">
        <v>371</v>
      </c>
      <c r="HM167" s="346" t="s">
        <v>126</v>
      </c>
      <c r="HN167" s="421">
        <v>1.4</v>
      </c>
      <c r="HP167" s="346" t="s">
        <v>364</v>
      </c>
      <c r="HQ167" s="421">
        <v>1.9</v>
      </c>
      <c r="HS167" s="535" t="s">
        <v>283</v>
      </c>
      <c r="HT167" s="383">
        <v>90.8</v>
      </c>
      <c r="HV167" s="346" t="s">
        <v>22</v>
      </c>
      <c r="HW167" s="508">
        <v>0.8</v>
      </c>
      <c r="HY167" s="346" t="s">
        <v>185</v>
      </c>
      <c r="HZ167" s="421">
        <v>1.3</v>
      </c>
      <c r="IB167" s="566" t="s">
        <v>136</v>
      </c>
      <c r="IC167" s="421">
        <v>0</v>
      </c>
      <c r="IE167" s="346" t="s">
        <v>313</v>
      </c>
      <c r="IF167" s="508">
        <v>0.8</v>
      </c>
      <c r="IH167" s="576" t="s">
        <v>24</v>
      </c>
      <c r="II167" s="610">
        <v>90.9</v>
      </c>
      <c r="IK167" s="576" t="s">
        <v>184</v>
      </c>
      <c r="IL167" s="596" t="s">
        <v>371</v>
      </c>
      <c r="IN167" s="621" t="s">
        <v>200</v>
      </c>
      <c r="IO167" s="635">
        <v>1.1000000000000001</v>
      </c>
      <c r="IQ167" s="621" t="s">
        <v>197</v>
      </c>
      <c r="IR167" s="635">
        <v>0</v>
      </c>
      <c r="IT167" s="621" t="s">
        <v>125</v>
      </c>
      <c r="IU167" s="652">
        <v>89.2</v>
      </c>
      <c r="IW167" s="621" t="s">
        <v>76</v>
      </c>
      <c r="IX167" s="635">
        <v>0.7</v>
      </c>
      <c r="IZ167" s="576" t="s">
        <v>179</v>
      </c>
      <c r="JA167" s="610">
        <v>90.5</v>
      </c>
      <c r="JC167" s="664" t="s">
        <v>95</v>
      </c>
      <c r="JD167" s="596" t="s">
        <v>371</v>
      </c>
      <c r="JF167" s="621" t="s">
        <v>215</v>
      </c>
      <c r="JG167" s="596">
        <v>1.2</v>
      </c>
      <c r="JI167" s="621" t="s">
        <v>116</v>
      </c>
      <c r="JJ167" s="596">
        <v>0</v>
      </c>
      <c r="JL167" s="621" t="s">
        <v>219</v>
      </c>
      <c r="JM167" s="596">
        <v>88.7</v>
      </c>
      <c r="JO167" s="621" t="s">
        <v>192</v>
      </c>
      <c r="JP167" s="596">
        <v>0.7</v>
      </c>
      <c r="JR167" s="576" t="s">
        <v>114</v>
      </c>
      <c r="JS167" s="610">
        <v>90.3</v>
      </c>
      <c r="JU167" s="664" t="s">
        <v>168</v>
      </c>
      <c r="JV167" s="610" t="s">
        <v>371</v>
      </c>
      <c r="JX167" s="621" t="s">
        <v>187</v>
      </c>
      <c r="JY167" s="596">
        <v>0.9</v>
      </c>
      <c r="KA167" s="621" t="s">
        <v>99</v>
      </c>
      <c r="KB167" s="596" t="s">
        <v>371</v>
      </c>
      <c r="KD167" s="621" t="s">
        <v>380</v>
      </c>
      <c r="KE167" s="596">
        <v>87.9</v>
      </c>
      <c r="KG167" s="621" t="s">
        <v>167</v>
      </c>
      <c r="KH167" s="596">
        <v>0.5</v>
      </c>
      <c r="KJ167" s="576" t="s">
        <v>43</v>
      </c>
      <c r="KK167" s="610">
        <v>90.5</v>
      </c>
      <c r="KM167" s="664" t="s">
        <v>99</v>
      </c>
      <c r="KN167" s="610" t="s">
        <v>371</v>
      </c>
      <c r="KP167" s="621" t="s">
        <v>301</v>
      </c>
      <c r="KQ167" s="596">
        <v>1.3</v>
      </c>
      <c r="KS167" s="621" t="s">
        <v>19</v>
      </c>
      <c r="KT167" s="596" t="s">
        <v>371</v>
      </c>
      <c r="KV167" s="621" t="s">
        <v>284</v>
      </c>
      <c r="KW167" s="596">
        <v>89.3</v>
      </c>
      <c r="KY167" s="621" t="s">
        <v>44</v>
      </c>
      <c r="KZ167" s="596">
        <v>0.7</v>
      </c>
      <c r="LB167" s="576" t="s">
        <v>327</v>
      </c>
      <c r="LC167" s="610">
        <v>92</v>
      </c>
      <c r="LE167" s="664" t="s">
        <v>107</v>
      </c>
      <c r="LF167" s="610" t="s">
        <v>371</v>
      </c>
      <c r="LH167" s="621" t="s">
        <v>380</v>
      </c>
      <c r="LI167" s="596">
        <v>90</v>
      </c>
    </row>
    <row r="168" spans="1:321" ht="52.8" x14ac:dyDescent="0.3">
      <c r="A168" s="8" t="s">
        <v>157</v>
      </c>
      <c r="B168" s="15">
        <v>80.952380952380949</v>
      </c>
      <c r="D168" s="20" t="s">
        <v>262</v>
      </c>
      <c r="E168" s="15">
        <v>0</v>
      </c>
      <c r="G168" s="29" t="s">
        <v>171</v>
      </c>
      <c r="H168" s="32">
        <v>1.7699115044247788</v>
      </c>
      <c r="M168" s="11" t="s">
        <v>107</v>
      </c>
      <c r="N168" s="15">
        <v>81.127875340093993</v>
      </c>
      <c r="P168" s="29" t="s">
        <v>208</v>
      </c>
      <c r="Q168" s="79">
        <v>0.90016366612111298</v>
      </c>
      <c r="S168" s="8" t="s">
        <v>157</v>
      </c>
      <c r="T168" s="15">
        <v>82.142857142857139</v>
      </c>
      <c r="U168" s="101"/>
      <c r="V168" s="20" t="s">
        <v>99</v>
      </c>
      <c r="W168" s="15">
        <v>0</v>
      </c>
      <c r="Y168" s="11" t="s">
        <v>581</v>
      </c>
      <c r="Z168" s="15">
        <v>81.900000000000006</v>
      </c>
      <c r="AC168" s="109" t="s">
        <v>145</v>
      </c>
      <c r="AD168" s="123">
        <v>82.5</v>
      </c>
      <c r="AF168" s="149" t="s">
        <v>58</v>
      </c>
      <c r="AG168" s="137">
        <v>84.1</v>
      </c>
      <c r="AI168" s="110" t="s">
        <v>82</v>
      </c>
      <c r="AJ168" s="137">
        <v>0</v>
      </c>
      <c r="AL168" s="109" t="s">
        <v>285</v>
      </c>
      <c r="AM168" s="146">
        <v>0</v>
      </c>
      <c r="AO168" s="109" t="s">
        <v>87</v>
      </c>
      <c r="AP168" s="146">
        <v>82.4</v>
      </c>
      <c r="AS168" s="149" t="s">
        <v>284</v>
      </c>
      <c r="AT168" s="137">
        <v>83.6</v>
      </c>
      <c r="AX168" s="149" t="s">
        <v>111</v>
      </c>
      <c r="AY168" s="191">
        <v>85.1</v>
      </c>
      <c r="BA168" s="109" t="s">
        <v>143</v>
      </c>
      <c r="BB168" s="209">
        <v>0</v>
      </c>
      <c r="BD168" s="149" t="s">
        <v>208</v>
      </c>
      <c r="BE168" s="191">
        <v>84.8</v>
      </c>
      <c r="BG168" s="149" t="s">
        <v>199</v>
      </c>
      <c r="BH168" s="209">
        <v>85.9</v>
      </c>
      <c r="BJ168" s="149" t="s">
        <v>51</v>
      </c>
      <c r="BK168" s="233">
        <v>86.4</v>
      </c>
      <c r="BM168" s="149" t="s">
        <v>272</v>
      </c>
      <c r="BN168" s="233">
        <v>50</v>
      </c>
      <c r="BP168" s="149" t="s">
        <v>105</v>
      </c>
      <c r="BQ168" s="233">
        <v>87</v>
      </c>
      <c r="BS168" s="149" t="s">
        <v>39</v>
      </c>
      <c r="BT168" s="233">
        <v>50</v>
      </c>
      <c r="BV168" s="29" t="s">
        <v>239</v>
      </c>
      <c r="BW168" s="263">
        <v>1.8867924528301887</v>
      </c>
      <c r="BY168" s="29" t="s">
        <v>93</v>
      </c>
      <c r="BZ168" s="263">
        <v>5.8823529411764701</v>
      </c>
      <c r="CB168" s="149" t="s">
        <v>117</v>
      </c>
      <c r="CC168" s="209">
        <v>87</v>
      </c>
      <c r="CE168" s="29" t="s">
        <v>270</v>
      </c>
      <c r="CF168" s="281">
        <v>0.84084084084084088</v>
      </c>
      <c r="CI168" s="109" t="s">
        <v>142</v>
      </c>
      <c r="CJ168" s="295">
        <v>89.1</v>
      </c>
      <c r="CL168" s="109" t="s">
        <v>228</v>
      </c>
      <c r="CM168" s="303">
        <v>66.7</v>
      </c>
      <c r="CO168" s="109" t="s">
        <v>239</v>
      </c>
      <c r="CP168" s="191">
        <v>88.7</v>
      </c>
      <c r="CS168" s="149" t="s">
        <v>117</v>
      </c>
      <c r="CT168" s="331">
        <v>89.6</v>
      </c>
      <c r="CW168" s="109" t="s">
        <v>364</v>
      </c>
      <c r="CX168" s="331">
        <v>75</v>
      </c>
      <c r="DB168" s="253" t="s">
        <v>326</v>
      </c>
      <c r="DC168" s="263">
        <v>1.5873015873015872</v>
      </c>
      <c r="DI168" s="253" t="s">
        <v>20</v>
      </c>
      <c r="DJ168" s="263">
        <v>8.3333333333333321</v>
      </c>
      <c r="DP168" s="149" t="s">
        <v>55</v>
      </c>
      <c r="DQ168" s="331">
        <v>89.5</v>
      </c>
      <c r="DV168" s="253" t="s">
        <v>262</v>
      </c>
      <c r="DW168" s="281">
        <v>0.85227272727272718</v>
      </c>
      <c r="EA168" s="346" t="s">
        <v>68</v>
      </c>
      <c r="EB168" s="353">
        <v>90</v>
      </c>
      <c r="EE168" s="355" t="s">
        <v>386</v>
      </c>
      <c r="EF168" s="358">
        <v>73.8</v>
      </c>
      <c r="EI168" s="346" t="s">
        <v>228</v>
      </c>
      <c r="EJ168" s="362">
        <v>1.680672268907563</v>
      </c>
      <c r="EM168" s="250" t="s">
        <v>20</v>
      </c>
      <c r="EN168" s="362">
        <v>8.3000000000000007</v>
      </c>
      <c r="EQ168" s="346" t="s">
        <v>56</v>
      </c>
      <c r="ER168" s="303">
        <v>89.7</v>
      </c>
      <c r="EU168" s="346" t="s">
        <v>41</v>
      </c>
      <c r="EV168" s="378">
        <v>0.86100861008610086</v>
      </c>
      <c r="FA168" s="346" t="s">
        <v>123</v>
      </c>
      <c r="FB168" s="383">
        <v>90.510948905109487</v>
      </c>
      <c r="FD168" s="355" t="s">
        <v>260</v>
      </c>
      <c r="FE168" s="383">
        <v>72.2</v>
      </c>
      <c r="FG168" s="346" t="s">
        <v>43</v>
      </c>
      <c r="FH168" s="381">
        <v>90.3</v>
      </c>
      <c r="FK168" s="346" t="s">
        <v>226</v>
      </c>
      <c r="FL168" s="410">
        <v>90.6</v>
      </c>
      <c r="FN168" s="355" t="s">
        <v>30</v>
      </c>
      <c r="FO168" s="410">
        <v>66.7</v>
      </c>
      <c r="FQ168" s="355" t="s">
        <v>205</v>
      </c>
      <c r="FR168" s="421">
        <v>1.6</v>
      </c>
      <c r="FT168" s="361" t="s">
        <v>260</v>
      </c>
      <c r="FU168" s="367">
        <v>5.6</v>
      </c>
      <c r="FW168" s="346" t="s">
        <v>103</v>
      </c>
      <c r="FX168" s="410">
        <v>90.5</v>
      </c>
      <c r="FZ168" s="346" t="s">
        <v>320</v>
      </c>
      <c r="GA168" s="437">
        <v>0.9</v>
      </c>
      <c r="GD168" s="462" t="s">
        <v>294</v>
      </c>
      <c r="GE168" s="448">
        <v>90.6</v>
      </c>
      <c r="GG168" s="462" t="s">
        <v>184</v>
      </c>
      <c r="GH168" s="480" t="s">
        <v>371</v>
      </c>
      <c r="GJ168" s="346" t="s">
        <v>105</v>
      </c>
      <c r="GK168" s="421">
        <v>1.6</v>
      </c>
      <c r="GM168" s="346" t="s">
        <v>260</v>
      </c>
      <c r="GN168" s="484">
        <v>5</v>
      </c>
      <c r="GP168" s="462" t="s">
        <v>245</v>
      </c>
      <c r="GQ168" s="503">
        <v>90.4</v>
      </c>
      <c r="GS168" s="356" t="s">
        <v>626</v>
      </c>
      <c r="GT168" s="384">
        <v>0</v>
      </c>
      <c r="GV168" s="462" t="s">
        <v>64</v>
      </c>
      <c r="GW168" s="479">
        <v>91.5</v>
      </c>
      <c r="GY168" s="462" t="s">
        <v>184</v>
      </c>
      <c r="GZ168" s="529" t="s">
        <v>371</v>
      </c>
      <c r="HB168" s="535" t="s">
        <v>121</v>
      </c>
      <c r="HC168" s="383">
        <v>90.5</v>
      </c>
      <c r="HG168" s="462" t="s">
        <v>292</v>
      </c>
      <c r="HH168" s="383">
        <v>91.4</v>
      </c>
      <c r="HJ168" s="462" t="s">
        <v>43</v>
      </c>
      <c r="HK168" s="383" t="s">
        <v>371</v>
      </c>
      <c r="HM168" s="346" t="s">
        <v>195</v>
      </c>
      <c r="HN168" s="421">
        <v>2.2000000000000002</v>
      </c>
      <c r="HP168" s="346" t="s">
        <v>386</v>
      </c>
      <c r="HQ168" s="421">
        <v>2.6</v>
      </c>
      <c r="HS168" s="535" t="s">
        <v>338</v>
      </c>
      <c r="HT168" s="383">
        <v>90.7</v>
      </c>
      <c r="HV168" s="346" t="s">
        <v>187</v>
      </c>
      <c r="HW168" s="508">
        <v>0.8</v>
      </c>
      <c r="HY168" s="346" t="s">
        <v>11</v>
      </c>
      <c r="HZ168" s="421">
        <v>1.3</v>
      </c>
      <c r="IB168" s="566" t="s">
        <v>356</v>
      </c>
      <c r="IC168" s="421">
        <v>1.2</v>
      </c>
      <c r="IE168" s="346" t="s">
        <v>85</v>
      </c>
      <c r="IF168" s="508">
        <v>0.8</v>
      </c>
      <c r="IH168" s="576" t="s">
        <v>305</v>
      </c>
      <c r="II168" s="610">
        <v>90.9</v>
      </c>
      <c r="IK168" s="576" t="s">
        <v>43</v>
      </c>
      <c r="IL168" s="596" t="s">
        <v>371</v>
      </c>
      <c r="IN168" s="621" t="s">
        <v>71</v>
      </c>
      <c r="IO168" s="635">
        <v>1.1000000000000001</v>
      </c>
      <c r="IQ168" s="621" t="s">
        <v>350</v>
      </c>
      <c r="IR168" s="635">
        <v>0</v>
      </c>
      <c r="IT168" s="621" t="s">
        <v>179</v>
      </c>
      <c r="IU168" s="652">
        <v>89</v>
      </c>
      <c r="IW168" s="621" t="s">
        <v>45</v>
      </c>
      <c r="IX168" s="635">
        <v>0.7</v>
      </c>
      <c r="IZ168" s="576" t="s">
        <v>262</v>
      </c>
      <c r="JA168" s="610">
        <v>90.3</v>
      </c>
      <c r="JC168" s="664" t="s">
        <v>110</v>
      </c>
      <c r="JD168" s="596" t="s">
        <v>371</v>
      </c>
      <c r="JF168" s="621" t="s">
        <v>294</v>
      </c>
      <c r="JG168" s="596">
        <v>1.2</v>
      </c>
      <c r="JI168" s="621" t="s">
        <v>258</v>
      </c>
      <c r="JJ168" s="596">
        <v>0</v>
      </c>
      <c r="JL168" s="621" t="s">
        <v>176</v>
      </c>
      <c r="JM168" s="596">
        <v>88.4</v>
      </c>
      <c r="JO168" s="621" t="s">
        <v>379</v>
      </c>
      <c r="JP168" s="596">
        <v>0.7</v>
      </c>
      <c r="JR168" s="576" t="s">
        <v>207</v>
      </c>
      <c r="JS168" s="610">
        <v>90.2</v>
      </c>
      <c r="JU168" s="664" t="s">
        <v>95</v>
      </c>
      <c r="JV168" s="610" t="s">
        <v>371</v>
      </c>
      <c r="JX168" s="621" t="s">
        <v>235</v>
      </c>
      <c r="JY168" s="596">
        <v>0.9</v>
      </c>
      <c r="KA168" s="621" t="s">
        <v>168</v>
      </c>
      <c r="KB168" s="596" t="s">
        <v>371</v>
      </c>
      <c r="KD168" s="621" t="s">
        <v>114</v>
      </c>
      <c r="KE168" s="596">
        <v>87.8</v>
      </c>
      <c r="KG168" s="621" t="s">
        <v>134</v>
      </c>
      <c r="KH168" s="596">
        <v>0.6</v>
      </c>
      <c r="KJ168" s="576" t="s">
        <v>743</v>
      </c>
      <c r="KK168" s="610">
        <v>90.4</v>
      </c>
      <c r="KM168" s="664" t="s">
        <v>168</v>
      </c>
      <c r="KN168" s="610" t="s">
        <v>371</v>
      </c>
      <c r="KP168" s="621" t="s">
        <v>313</v>
      </c>
      <c r="KQ168" s="596">
        <v>1.3</v>
      </c>
      <c r="KS168" s="621" t="s">
        <v>283</v>
      </c>
      <c r="KT168" s="596" t="s">
        <v>371</v>
      </c>
      <c r="KV168" s="621" t="s">
        <v>119</v>
      </c>
      <c r="KW168" s="596">
        <v>89.1</v>
      </c>
      <c r="KY168" s="621" t="s">
        <v>300</v>
      </c>
      <c r="KZ168" s="596">
        <v>0.7</v>
      </c>
      <c r="LB168" s="576" t="s">
        <v>49</v>
      </c>
      <c r="LC168" s="610">
        <v>91.9</v>
      </c>
      <c r="LE168" s="664" t="s">
        <v>182</v>
      </c>
      <c r="LF168" s="610" t="s">
        <v>371</v>
      </c>
      <c r="LH168" s="621" t="s">
        <v>254</v>
      </c>
      <c r="LI168" s="596">
        <v>89.9</v>
      </c>
    </row>
    <row r="169" spans="1:321" ht="53.4" thickBot="1" x14ac:dyDescent="0.35">
      <c r="A169" s="8" t="s">
        <v>158</v>
      </c>
      <c r="B169" s="15">
        <v>80.924855491329481</v>
      </c>
      <c r="D169" s="23" t="s">
        <v>258</v>
      </c>
      <c r="E169" s="16">
        <v>0</v>
      </c>
      <c r="G169" s="29" t="s">
        <v>157</v>
      </c>
      <c r="H169" s="32">
        <v>1.7857142857142856</v>
      </c>
      <c r="M169" s="11" t="s">
        <v>340</v>
      </c>
      <c r="N169" s="15">
        <v>81.035740335521524</v>
      </c>
      <c r="P169" s="29" t="s">
        <v>125</v>
      </c>
      <c r="Q169" s="79">
        <v>0.91438071487946804</v>
      </c>
      <c r="S169" s="8" t="s">
        <v>164</v>
      </c>
      <c r="T169" s="15">
        <v>82.051282051282044</v>
      </c>
      <c r="U169" s="101"/>
      <c r="V169" s="23" t="s">
        <v>262</v>
      </c>
      <c r="W169" s="16">
        <v>0</v>
      </c>
      <c r="Y169" s="11" t="s">
        <v>191</v>
      </c>
      <c r="Z169" s="15">
        <v>81.8</v>
      </c>
      <c r="AC169" s="109" t="s">
        <v>173</v>
      </c>
      <c r="AD169" s="123">
        <v>82.4</v>
      </c>
      <c r="AF169" s="149" t="s">
        <v>118</v>
      </c>
      <c r="AG169" s="137">
        <v>84.1</v>
      </c>
      <c r="AI169" s="110" t="s">
        <v>99</v>
      </c>
      <c r="AJ169" s="137">
        <v>0</v>
      </c>
      <c r="AL169" s="109" t="s">
        <v>82</v>
      </c>
      <c r="AM169" s="146">
        <v>0</v>
      </c>
      <c r="AO169" s="109" t="s">
        <v>162</v>
      </c>
      <c r="AP169" s="146">
        <v>82.3</v>
      </c>
      <c r="AS169" s="149" t="s">
        <v>217</v>
      </c>
      <c r="AT169" s="137">
        <v>83.3</v>
      </c>
      <c r="AX169" s="149" t="s">
        <v>79</v>
      </c>
      <c r="AY169" s="191">
        <v>85</v>
      </c>
      <c r="BA169" s="109" t="s">
        <v>99</v>
      </c>
      <c r="BB169" s="209">
        <v>0</v>
      </c>
      <c r="BD169" s="149" t="s">
        <v>318</v>
      </c>
      <c r="BE169" s="191">
        <v>84.7</v>
      </c>
      <c r="BG169" s="149" t="s">
        <v>162</v>
      </c>
      <c r="BH169" s="209">
        <v>85.9</v>
      </c>
      <c r="BJ169" s="149" t="s">
        <v>378</v>
      </c>
      <c r="BK169" s="233">
        <v>86.3</v>
      </c>
      <c r="BM169" s="149" t="s">
        <v>215</v>
      </c>
      <c r="BN169" s="233">
        <v>44.4</v>
      </c>
      <c r="BP169" s="149" t="s">
        <v>181</v>
      </c>
      <c r="BQ169" s="233">
        <v>86.9</v>
      </c>
      <c r="BS169" s="149" t="s">
        <v>272</v>
      </c>
      <c r="BT169" s="233">
        <v>50</v>
      </c>
      <c r="BV169" s="29" t="s">
        <v>114</v>
      </c>
      <c r="BW169" s="263">
        <v>1.8867924528301887</v>
      </c>
      <c r="BY169" s="29" t="s">
        <v>240</v>
      </c>
      <c r="BZ169" s="263">
        <v>12.5</v>
      </c>
      <c r="CB169" s="149" t="s">
        <v>228</v>
      </c>
      <c r="CC169" s="209">
        <v>87</v>
      </c>
      <c r="CE169" s="29" t="s">
        <v>226</v>
      </c>
      <c r="CF169" s="281">
        <v>0.84507042253521114</v>
      </c>
      <c r="CI169" s="109" t="s">
        <v>285</v>
      </c>
      <c r="CJ169" s="295">
        <v>89</v>
      </c>
      <c r="CL169" s="109" t="s">
        <v>39</v>
      </c>
      <c r="CM169" s="303">
        <v>50</v>
      </c>
      <c r="CO169" s="109" t="s">
        <v>107</v>
      </c>
      <c r="CP169" s="191">
        <v>88.7</v>
      </c>
      <c r="CS169" s="149" t="s">
        <v>285</v>
      </c>
      <c r="CT169" s="331">
        <v>89.4</v>
      </c>
      <c r="CW169" s="109" t="s">
        <v>260</v>
      </c>
      <c r="CX169" s="331">
        <v>70</v>
      </c>
      <c r="DB169" s="253" t="s">
        <v>254</v>
      </c>
      <c r="DC169" s="263">
        <v>1.5873015873015872</v>
      </c>
      <c r="DI169" s="253" t="s">
        <v>260</v>
      </c>
      <c r="DJ169" s="263">
        <v>13.333333333333334</v>
      </c>
      <c r="DP169" s="149" t="s">
        <v>12</v>
      </c>
      <c r="DQ169" s="331">
        <v>89.4</v>
      </c>
      <c r="DV169" s="253" t="s">
        <v>200</v>
      </c>
      <c r="DW169" s="281">
        <v>0.85381091211995008</v>
      </c>
      <c r="EA169" s="346" t="s">
        <v>165</v>
      </c>
      <c r="EB169" s="353">
        <v>89.8</v>
      </c>
      <c r="EE169" s="355" t="s">
        <v>114</v>
      </c>
      <c r="EF169" s="358">
        <v>72.7</v>
      </c>
      <c r="EI169" s="346" t="s">
        <v>160</v>
      </c>
      <c r="EJ169" s="362">
        <v>1.6260162601626018</v>
      </c>
      <c r="EM169" s="250" t="s">
        <v>93</v>
      </c>
      <c r="EN169" s="362">
        <v>10</v>
      </c>
      <c r="EQ169" s="346" t="s">
        <v>55</v>
      </c>
      <c r="ER169" s="303">
        <v>89.7</v>
      </c>
      <c r="EU169" s="346" t="s">
        <v>9</v>
      </c>
      <c r="EV169" s="378">
        <v>0.8685353335965259</v>
      </c>
      <c r="FA169" s="346" t="s">
        <v>321</v>
      </c>
      <c r="FB169" s="383">
        <v>90.243902439024396</v>
      </c>
      <c r="FD169" s="355" t="s">
        <v>386</v>
      </c>
      <c r="FE169" s="383">
        <v>71.099999999999994</v>
      </c>
      <c r="FG169" s="346" t="s">
        <v>47</v>
      </c>
      <c r="FH169" s="381">
        <v>90.2</v>
      </c>
      <c r="FK169" s="346" t="s">
        <v>228</v>
      </c>
      <c r="FL169" s="410">
        <v>90.6</v>
      </c>
      <c r="FN169" s="355" t="s">
        <v>386</v>
      </c>
      <c r="FO169" s="410">
        <v>66.7</v>
      </c>
      <c r="FQ169" s="355" t="s">
        <v>299</v>
      </c>
      <c r="FR169" s="421">
        <v>1.6</v>
      </c>
      <c r="FT169" s="361" t="s">
        <v>20</v>
      </c>
      <c r="FU169" s="367">
        <v>12.5</v>
      </c>
      <c r="FW169" s="346" t="s">
        <v>324</v>
      </c>
      <c r="FX169" s="410">
        <v>90.4</v>
      </c>
      <c r="FZ169" s="346" t="s">
        <v>154</v>
      </c>
      <c r="GA169" s="437">
        <v>0.9</v>
      </c>
      <c r="GD169" s="462" t="s">
        <v>298</v>
      </c>
      <c r="GE169" s="448">
        <v>90.5</v>
      </c>
      <c r="GG169" s="462" t="s">
        <v>43</v>
      </c>
      <c r="GH169" s="480" t="s">
        <v>371</v>
      </c>
      <c r="GJ169" s="346" t="s">
        <v>277</v>
      </c>
      <c r="GK169" s="421">
        <v>1.6</v>
      </c>
      <c r="GM169" s="346" t="s">
        <v>20</v>
      </c>
      <c r="GN169" s="484">
        <v>12.5</v>
      </c>
      <c r="GP169" s="462" t="s">
        <v>42</v>
      </c>
      <c r="GQ169" s="503">
        <v>90.4</v>
      </c>
      <c r="GS169" s="346" t="s">
        <v>310</v>
      </c>
      <c r="GT169" s="508">
        <v>2.3091423185673894</v>
      </c>
      <c r="GV169" s="462" t="s">
        <v>323</v>
      </c>
      <c r="GW169" s="479">
        <v>91.5</v>
      </c>
      <c r="GY169" s="462" t="s">
        <v>43</v>
      </c>
      <c r="GZ169" s="529" t="s">
        <v>371</v>
      </c>
      <c r="HB169" s="535" t="s">
        <v>27</v>
      </c>
      <c r="HC169" s="383">
        <v>90.5</v>
      </c>
      <c r="HG169" s="462" t="s">
        <v>254</v>
      </c>
      <c r="HH169" s="383">
        <v>91.3</v>
      </c>
      <c r="HJ169" s="462" t="s">
        <v>314</v>
      </c>
      <c r="HK169" s="383" t="s">
        <v>371</v>
      </c>
      <c r="HM169" s="346" t="s">
        <v>166</v>
      </c>
      <c r="HN169" s="421">
        <v>1.5</v>
      </c>
      <c r="HP169" s="346" t="s">
        <v>355</v>
      </c>
      <c r="HQ169" s="421">
        <v>2.8</v>
      </c>
      <c r="HS169" s="535" t="s">
        <v>651</v>
      </c>
      <c r="HT169" s="383">
        <v>90.7</v>
      </c>
      <c r="HV169" s="346" t="s">
        <v>37</v>
      </c>
      <c r="HW169" s="508">
        <v>0.9</v>
      </c>
      <c r="HY169" s="346" t="s">
        <v>112</v>
      </c>
      <c r="HZ169" s="421">
        <v>1.3</v>
      </c>
      <c r="IB169" s="566" t="s">
        <v>355</v>
      </c>
      <c r="IC169" s="421">
        <v>1.5</v>
      </c>
      <c r="IE169" s="346" t="s">
        <v>225</v>
      </c>
      <c r="IF169" s="508">
        <v>0.8</v>
      </c>
      <c r="IH169" s="576" t="s">
        <v>126</v>
      </c>
      <c r="II169" s="610">
        <v>90.8</v>
      </c>
      <c r="IK169" s="576" t="s">
        <v>314</v>
      </c>
      <c r="IL169" s="596" t="s">
        <v>371</v>
      </c>
      <c r="IN169" s="621" t="s">
        <v>54</v>
      </c>
      <c r="IO169" s="635">
        <v>1.1000000000000001</v>
      </c>
      <c r="IQ169" s="621" t="s">
        <v>177</v>
      </c>
      <c r="IR169" s="635">
        <v>0</v>
      </c>
      <c r="IT169" s="621" t="s">
        <v>132</v>
      </c>
      <c r="IU169" s="652">
        <v>88.9</v>
      </c>
      <c r="IW169" s="621" t="s">
        <v>319</v>
      </c>
      <c r="IX169" s="635">
        <v>0.7</v>
      </c>
      <c r="IZ169" s="576" t="s">
        <v>216</v>
      </c>
      <c r="JA169" s="610">
        <v>90</v>
      </c>
      <c r="JC169" s="664" t="s">
        <v>19</v>
      </c>
      <c r="JD169" s="596" t="s">
        <v>371</v>
      </c>
      <c r="JF169" s="621" t="s">
        <v>35</v>
      </c>
      <c r="JG169" s="596">
        <v>1.3</v>
      </c>
      <c r="JI169" s="621" t="s">
        <v>272</v>
      </c>
      <c r="JJ169" s="596">
        <v>0</v>
      </c>
      <c r="JL169" s="621" t="s">
        <v>235</v>
      </c>
      <c r="JM169" s="596">
        <v>88.4</v>
      </c>
      <c r="JO169" s="621" t="s">
        <v>139</v>
      </c>
      <c r="JP169" s="596">
        <v>0.7</v>
      </c>
      <c r="JR169" s="576" t="s">
        <v>159</v>
      </c>
      <c r="JS169" s="610">
        <v>90</v>
      </c>
      <c r="JU169" s="664" t="s">
        <v>110</v>
      </c>
      <c r="JV169" s="610" t="s">
        <v>371</v>
      </c>
      <c r="JX169" s="621" t="s">
        <v>662</v>
      </c>
      <c r="JY169" s="596">
        <v>0.9</v>
      </c>
      <c r="KA169" s="621" t="s">
        <v>95</v>
      </c>
      <c r="KB169" s="596" t="s">
        <v>371</v>
      </c>
      <c r="KD169" s="621" t="s">
        <v>92</v>
      </c>
      <c r="KE169" s="596">
        <v>87.8</v>
      </c>
      <c r="KG169" s="621" t="s">
        <v>262</v>
      </c>
      <c r="KH169" s="596">
        <v>0.6</v>
      </c>
      <c r="KJ169" s="576" t="s">
        <v>432</v>
      </c>
      <c r="KK169" s="610">
        <v>90.3</v>
      </c>
      <c r="KM169" s="664" t="s">
        <v>95</v>
      </c>
      <c r="KN169" s="610" t="s">
        <v>371</v>
      </c>
      <c r="KP169" s="621" t="s">
        <v>131</v>
      </c>
      <c r="KQ169" s="596">
        <v>1.3</v>
      </c>
      <c r="KS169" s="621" t="s">
        <v>29</v>
      </c>
      <c r="KT169" s="596" t="s">
        <v>371</v>
      </c>
      <c r="KV169" s="621" t="s">
        <v>206</v>
      </c>
      <c r="KW169" s="596">
        <v>89.1</v>
      </c>
      <c r="KY169" s="621" t="s">
        <v>215</v>
      </c>
      <c r="KZ169" s="596">
        <v>0.7</v>
      </c>
      <c r="LB169" s="576" t="s">
        <v>172</v>
      </c>
      <c r="LC169" s="610">
        <v>91.9</v>
      </c>
      <c r="LE169" s="664" t="s">
        <v>99</v>
      </c>
      <c r="LF169" s="610" t="s">
        <v>371</v>
      </c>
      <c r="LH169" s="621" t="s">
        <v>159</v>
      </c>
      <c r="LI169" s="596">
        <v>89.9</v>
      </c>
    </row>
    <row r="170" spans="1:321" ht="53.4" thickBot="1" x14ac:dyDescent="0.35">
      <c r="A170" s="8" t="s">
        <v>159</v>
      </c>
      <c r="B170" s="15">
        <v>80.769230769230774</v>
      </c>
      <c r="G170" s="29" t="s">
        <v>72</v>
      </c>
      <c r="H170" s="32">
        <v>1.8072289156626504</v>
      </c>
      <c r="M170" s="11" t="s">
        <v>51</v>
      </c>
      <c r="N170" s="15">
        <v>81.003777657852126</v>
      </c>
      <c r="P170" s="29" t="s">
        <v>111</v>
      </c>
      <c r="Q170" s="79">
        <v>0.92067988668555234</v>
      </c>
      <c r="S170" s="8" t="s">
        <v>139</v>
      </c>
      <c r="T170" s="15">
        <v>81.92771084337349</v>
      </c>
      <c r="U170" s="101"/>
      <c r="V170" s="21"/>
      <c r="W170" s="101"/>
      <c r="Y170" s="11" t="s">
        <v>416</v>
      </c>
      <c r="Z170" s="15">
        <v>81.8</v>
      </c>
      <c r="AC170" s="109" t="s">
        <v>152</v>
      </c>
      <c r="AD170" s="123">
        <v>82.4</v>
      </c>
      <c r="AF170" s="149" t="s">
        <v>132</v>
      </c>
      <c r="AG170" s="137">
        <v>84</v>
      </c>
      <c r="AI170" s="133" t="s">
        <v>262</v>
      </c>
      <c r="AJ170" s="139">
        <v>0</v>
      </c>
      <c r="AL170" s="109" t="s">
        <v>99</v>
      </c>
      <c r="AM170" s="146">
        <v>0</v>
      </c>
      <c r="AO170" s="109" t="s">
        <v>26</v>
      </c>
      <c r="AP170" s="146">
        <v>82</v>
      </c>
      <c r="AS170" s="149" t="s">
        <v>147</v>
      </c>
      <c r="AT170" s="137">
        <v>83.3</v>
      </c>
      <c r="AX170" s="149" t="s">
        <v>245</v>
      </c>
      <c r="AY170" s="191">
        <v>85</v>
      </c>
      <c r="BA170" s="109" t="s">
        <v>262</v>
      </c>
      <c r="BB170" s="209">
        <v>0</v>
      </c>
      <c r="BD170" s="149" t="s">
        <v>284</v>
      </c>
      <c r="BE170" s="191">
        <v>84.7</v>
      </c>
      <c r="BG170" s="149" t="s">
        <v>26</v>
      </c>
      <c r="BH170" s="207">
        <v>85.8</v>
      </c>
      <c r="BJ170" s="149" t="s">
        <v>175</v>
      </c>
      <c r="BK170" s="233">
        <v>86.2</v>
      </c>
      <c r="BM170" s="177"/>
      <c r="BN170" s="177"/>
      <c r="BP170" s="149" t="s">
        <v>73</v>
      </c>
      <c r="BQ170" s="233">
        <v>86.9</v>
      </c>
      <c r="BS170" s="149" t="s">
        <v>215</v>
      </c>
      <c r="BT170" s="233">
        <v>44</v>
      </c>
      <c r="BV170" s="29" t="s">
        <v>320</v>
      </c>
      <c r="BW170" s="263">
        <v>1.910828025477707</v>
      </c>
      <c r="BY170" s="29" t="s">
        <v>30</v>
      </c>
      <c r="BZ170" s="263">
        <v>14.285714285714285</v>
      </c>
      <c r="CB170" s="149" t="s">
        <v>208</v>
      </c>
      <c r="CC170" s="209">
        <v>86.9</v>
      </c>
      <c r="CE170" s="29" t="s">
        <v>87</v>
      </c>
      <c r="CF170" s="281">
        <v>0.85186938002839563</v>
      </c>
      <c r="CI170" s="109" t="s">
        <v>317</v>
      </c>
      <c r="CJ170" s="295">
        <v>88.9</v>
      </c>
      <c r="CL170" s="109" t="s">
        <v>220</v>
      </c>
      <c r="CM170" s="303">
        <v>50</v>
      </c>
      <c r="CO170" s="109" t="s">
        <v>108</v>
      </c>
      <c r="CP170" s="191">
        <v>88.6</v>
      </c>
      <c r="CS170" s="149" t="s">
        <v>160</v>
      </c>
      <c r="CT170" s="331">
        <v>89.4</v>
      </c>
      <c r="CW170" s="109" t="s">
        <v>215</v>
      </c>
      <c r="CX170" s="331">
        <v>70</v>
      </c>
      <c r="DB170" s="253" t="s">
        <v>178</v>
      </c>
      <c r="DC170" s="263">
        <v>1.6129032258064515</v>
      </c>
      <c r="DI170" s="253" t="s">
        <v>93</v>
      </c>
      <c r="DJ170" s="263">
        <v>13.636363636363635</v>
      </c>
      <c r="DP170" s="149" t="s">
        <v>249</v>
      </c>
      <c r="DQ170" s="331">
        <v>89.4</v>
      </c>
      <c r="DV170" s="253" t="s">
        <v>268</v>
      </c>
      <c r="DW170" s="281">
        <v>0.85616438356164382</v>
      </c>
      <c r="EA170" s="346" t="s">
        <v>60</v>
      </c>
      <c r="EB170" s="353">
        <v>89.7</v>
      </c>
      <c r="EE170" s="355" t="s">
        <v>215</v>
      </c>
      <c r="EF170" s="358">
        <v>72.2</v>
      </c>
      <c r="EI170" s="346" t="s">
        <v>277</v>
      </c>
      <c r="EJ170" s="362">
        <v>1.6666666666666667</v>
      </c>
      <c r="EM170" s="250" t="s">
        <v>260</v>
      </c>
      <c r="EN170" s="362">
        <v>10.5</v>
      </c>
      <c r="EQ170" s="346" t="s">
        <v>160</v>
      </c>
      <c r="ER170" s="303">
        <v>89.7</v>
      </c>
      <c r="EU170" s="346" t="s">
        <v>87</v>
      </c>
      <c r="EV170" s="378">
        <v>0.87036188731103981</v>
      </c>
      <c r="FA170" s="346" t="s">
        <v>106</v>
      </c>
      <c r="FB170" s="383">
        <v>90.090090090090087</v>
      </c>
      <c r="FD170" s="355" t="s">
        <v>215</v>
      </c>
      <c r="FE170" s="383">
        <v>68.8</v>
      </c>
      <c r="FG170" s="346" t="s">
        <v>194</v>
      </c>
      <c r="FH170" s="381">
        <v>90.1</v>
      </c>
      <c r="FK170" s="346" t="s">
        <v>315</v>
      </c>
      <c r="FL170" s="410">
        <v>90.5</v>
      </c>
      <c r="FN170" s="355" t="s">
        <v>283</v>
      </c>
      <c r="FO170" s="410">
        <v>66.7</v>
      </c>
      <c r="FQ170" s="355" t="s">
        <v>277</v>
      </c>
      <c r="FR170" s="421">
        <v>1.6</v>
      </c>
      <c r="FT170" s="361" t="s">
        <v>379</v>
      </c>
      <c r="FU170" s="367">
        <v>33.299999999999997</v>
      </c>
      <c r="FW170" s="346" t="s">
        <v>292</v>
      </c>
      <c r="FX170" s="410">
        <v>90.4</v>
      </c>
      <c r="FZ170" s="346" t="s">
        <v>153</v>
      </c>
      <c r="GA170" s="437">
        <v>0.9</v>
      </c>
      <c r="GD170" s="462" t="s">
        <v>286</v>
      </c>
      <c r="GE170" s="448">
        <v>90.5</v>
      </c>
      <c r="GG170" s="462" t="s">
        <v>314</v>
      </c>
      <c r="GH170" s="480" t="s">
        <v>371</v>
      </c>
      <c r="GJ170" s="346" t="s">
        <v>208</v>
      </c>
      <c r="GK170" s="421">
        <v>1.6</v>
      </c>
      <c r="GM170" s="346" t="s">
        <v>379</v>
      </c>
      <c r="GN170" s="484">
        <v>33.299999999999997</v>
      </c>
      <c r="GP170" s="462" t="s">
        <v>292</v>
      </c>
      <c r="GQ170" s="503">
        <v>90.4</v>
      </c>
      <c r="GS170" s="346" t="s">
        <v>188</v>
      </c>
      <c r="GT170" s="508">
        <v>1.4767932489451476</v>
      </c>
      <c r="GV170" s="462" t="s">
        <v>117</v>
      </c>
      <c r="GW170" s="479">
        <v>91.4</v>
      </c>
      <c r="GY170" s="462" t="s">
        <v>314</v>
      </c>
      <c r="GZ170" s="529" t="s">
        <v>371</v>
      </c>
      <c r="HB170" s="535" t="s">
        <v>92</v>
      </c>
      <c r="HC170" s="383">
        <v>90.5</v>
      </c>
      <c r="HG170" s="462" t="s">
        <v>309</v>
      </c>
      <c r="HH170" s="383">
        <v>91.3</v>
      </c>
      <c r="HJ170" s="462" t="s">
        <v>21</v>
      </c>
      <c r="HK170" s="383" t="s">
        <v>371</v>
      </c>
      <c r="HM170" s="346" t="s">
        <v>235</v>
      </c>
      <c r="HN170" s="421">
        <v>1.5</v>
      </c>
      <c r="HP170" s="346" t="s">
        <v>354</v>
      </c>
      <c r="HQ170" s="421">
        <v>3.7</v>
      </c>
      <c r="HS170" s="535" t="s">
        <v>239</v>
      </c>
      <c r="HT170" s="383">
        <v>90.7</v>
      </c>
      <c r="HV170" s="346" t="s">
        <v>136</v>
      </c>
      <c r="HW170" s="508">
        <v>1</v>
      </c>
      <c r="HY170" s="346" t="s">
        <v>95</v>
      </c>
      <c r="HZ170" s="421">
        <v>1.3</v>
      </c>
      <c r="IB170" s="566" t="s">
        <v>365</v>
      </c>
      <c r="IC170" s="421">
        <v>1.8</v>
      </c>
      <c r="IE170" s="346" t="s">
        <v>163</v>
      </c>
      <c r="IF170" s="508">
        <v>0.8</v>
      </c>
      <c r="IH170" s="576" t="s">
        <v>255</v>
      </c>
      <c r="II170" s="610">
        <v>90.8</v>
      </c>
      <c r="IK170" s="576" t="s">
        <v>21</v>
      </c>
      <c r="IL170" s="596" t="s">
        <v>371</v>
      </c>
      <c r="IN170" s="621" t="s">
        <v>173</v>
      </c>
      <c r="IO170" s="635">
        <v>1.1000000000000001</v>
      </c>
      <c r="IQ170" s="621" t="s">
        <v>116</v>
      </c>
      <c r="IR170" s="635">
        <v>0</v>
      </c>
      <c r="IT170" s="621" t="s">
        <v>285</v>
      </c>
      <c r="IU170" s="652">
        <v>88.8</v>
      </c>
      <c r="IW170" s="621" t="s">
        <v>272</v>
      </c>
      <c r="IX170" s="635">
        <v>0.7</v>
      </c>
      <c r="IZ170" s="576" t="s">
        <v>67</v>
      </c>
      <c r="JA170" s="610">
        <v>90</v>
      </c>
      <c r="JC170" s="664" t="s">
        <v>283</v>
      </c>
      <c r="JD170" s="596" t="s">
        <v>371</v>
      </c>
      <c r="JF170" s="621" t="s">
        <v>279</v>
      </c>
      <c r="JG170" s="596">
        <v>1.3</v>
      </c>
      <c r="JI170" s="621" t="s">
        <v>347</v>
      </c>
      <c r="JJ170" s="596">
        <v>0</v>
      </c>
      <c r="JL170" s="621" t="s">
        <v>260</v>
      </c>
      <c r="JM170" s="596">
        <v>88.3</v>
      </c>
      <c r="JO170" s="621" t="s">
        <v>61</v>
      </c>
      <c r="JP170" s="596">
        <v>0.7</v>
      </c>
      <c r="JR170" s="576" t="s">
        <v>271</v>
      </c>
      <c r="JS170" s="610">
        <v>90</v>
      </c>
      <c r="JU170" s="664" t="s">
        <v>19</v>
      </c>
      <c r="JV170" s="610" t="s">
        <v>371</v>
      </c>
      <c r="JX170" s="621" t="s">
        <v>73</v>
      </c>
      <c r="JY170" s="596">
        <v>1</v>
      </c>
      <c r="KA170" s="621" t="s">
        <v>110</v>
      </c>
      <c r="KB170" s="596" t="s">
        <v>371</v>
      </c>
      <c r="KD170" s="621" t="s">
        <v>257</v>
      </c>
      <c r="KE170" s="596">
        <v>87.8</v>
      </c>
      <c r="KG170" s="621" t="s">
        <v>662</v>
      </c>
      <c r="KH170" s="596">
        <v>0.6</v>
      </c>
      <c r="KJ170" s="576" t="s">
        <v>194</v>
      </c>
      <c r="KK170" s="610">
        <v>90.3</v>
      </c>
      <c r="KM170" s="664" t="s">
        <v>110</v>
      </c>
      <c r="KN170" s="610" t="s">
        <v>371</v>
      </c>
      <c r="KP170" s="621" t="s">
        <v>82</v>
      </c>
      <c r="KQ170" s="596">
        <v>1.3</v>
      </c>
      <c r="KS170" s="621" t="s">
        <v>98</v>
      </c>
      <c r="KT170" s="596" t="s">
        <v>371</v>
      </c>
      <c r="KV170" s="621" t="s">
        <v>41</v>
      </c>
      <c r="KW170" s="596">
        <v>89</v>
      </c>
      <c r="KY170" s="621" t="s">
        <v>164</v>
      </c>
      <c r="KZ170" s="596">
        <v>0.7</v>
      </c>
      <c r="LB170" s="576" t="s">
        <v>256</v>
      </c>
      <c r="LC170" s="610">
        <v>91.7</v>
      </c>
      <c r="LE170" s="664" t="s">
        <v>168</v>
      </c>
      <c r="LF170" s="610" t="s">
        <v>371</v>
      </c>
      <c r="LH170" s="621" t="s">
        <v>125</v>
      </c>
      <c r="LI170" s="596">
        <v>89.9</v>
      </c>
    </row>
    <row r="171" spans="1:321" ht="53.4" thickBot="1" x14ac:dyDescent="0.35">
      <c r="A171" s="8" t="s">
        <v>160</v>
      </c>
      <c r="B171" s="15">
        <v>80.714285714285722</v>
      </c>
      <c r="G171" s="29" t="s">
        <v>325</v>
      </c>
      <c r="H171" s="32">
        <v>1.8181818181818181</v>
      </c>
      <c r="M171" s="11" t="s">
        <v>243</v>
      </c>
      <c r="N171" s="15">
        <v>80.904666475808767</v>
      </c>
      <c r="P171" s="29" t="s">
        <v>273</v>
      </c>
      <c r="Q171" s="79">
        <v>0.92436974789915971</v>
      </c>
      <c r="S171" s="8" t="s">
        <v>144</v>
      </c>
      <c r="T171" s="15">
        <v>81.818181818181827</v>
      </c>
      <c r="U171" s="101"/>
      <c r="Y171" s="11" t="s">
        <v>140</v>
      </c>
      <c r="Z171" s="15">
        <v>81.8</v>
      </c>
      <c r="AC171" s="109" t="s">
        <v>157</v>
      </c>
      <c r="AD171" s="123">
        <v>82.3</v>
      </c>
      <c r="AF171" s="149" t="s">
        <v>130</v>
      </c>
      <c r="AG171" s="137">
        <v>84</v>
      </c>
      <c r="AI171" s="109" t="s">
        <v>404</v>
      </c>
      <c r="AJ171" s="126"/>
      <c r="AL171" s="109" t="s">
        <v>262</v>
      </c>
      <c r="AM171" s="146">
        <v>0</v>
      </c>
      <c r="AO171" s="109" t="s">
        <v>267</v>
      </c>
      <c r="AP171" s="146">
        <v>82</v>
      </c>
      <c r="AS171" s="149" t="s">
        <v>232</v>
      </c>
      <c r="AT171" s="137">
        <v>83.3</v>
      </c>
      <c r="AX171" s="149" t="s">
        <v>223</v>
      </c>
      <c r="AY171" s="191">
        <v>85</v>
      </c>
      <c r="BD171" s="149" t="s">
        <v>259</v>
      </c>
      <c r="BE171" s="191">
        <v>84.6</v>
      </c>
      <c r="BG171" s="149" t="s">
        <v>310</v>
      </c>
      <c r="BH171" s="209">
        <v>85.8</v>
      </c>
      <c r="BJ171" s="149" t="s">
        <v>225</v>
      </c>
      <c r="BK171" s="233">
        <v>86.1</v>
      </c>
      <c r="BM171" s="211"/>
      <c r="BN171" s="211"/>
      <c r="BP171" s="149" t="s">
        <v>175</v>
      </c>
      <c r="BQ171" s="233">
        <v>86.9</v>
      </c>
      <c r="BS171" s="149" t="s">
        <v>228</v>
      </c>
      <c r="BT171" s="233">
        <v>33.299999999999997</v>
      </c>
      <c r="BV171" s="29" t="s">
        <v>329</v>
      </c>
      <c r="BW171" s="263">
        <v>1.9230769230769231</v>
      </c>
      <c r="BY171" s="29" t="s">
        <v>260</v>
      </c>
      <c r="BZ171" s="263">
        <v>20</v>
      </c>
      <c r="CB171" s="149" t="s">
        <v>202</v>
      </c>
      <c r="CC171" s="209">
        <v>86.8</v>
      </c>
      <c r="CE171" s="29" t="s">
        <v>91</v>
      </c>
      <c r="CF171" s="281">
        <v>0.85275724843661171</v>
      </c>
      <c r="CI171" s="109" t="s">
        <v>268</v>
      </c>
      <c r="CJ171" s="295">
        <v>88.8</v>
      </c>
      <c r="CL171" s="109" t="s">
        <v>272</v>
      </c>
      <c r="CM171" s="303">
        <v>50</v>
      </c>
      <c r="CO171" s="109" t="s">
        <v>55</v>
      </c>
      <c r="CP171" s="191">
        <v>88.6</v>
      </c>
      <c r="CS171" s="149" t="s">
        <v>231</v>
      </c>
      <c r="CT171" s="331">
        <v>89.4</v>
      </c>
      <c r="CW171" s="109" t="s">
        <v>228</v>
      </c>
      <c r="CX171" s="331">
        <v>66.7</v>
      </c>
      <c r="DB171" s="253" t="s">
        <v>313</v>
      </c>
      <c r="DC171" s="263">
        <v>1.6216216216216217</v>
      </c>
      <c r="DI171" s="253" t="s">
        <v>379</v>
      </c>
      <c r="DJ171" s="263">
        <v>25</v>
      </c>
      <c r="DP171" s="149" t="s">
        <v>181</v>
      </c>
      <c r="DQ171" s="331">
        <v>89.2</v>
      </c>
      <c r="DV171" s="253" t="s">
        <v>99</v>
      </c>
      <c r="DW171" s="281">
        <v>0.85714285714285721</v>
      </c>
      <c r="EA171" s="346" t="s">
        <v>263</v>
      </c>
      <c r="EB171" s="353">
        <v>89.5</v>
      </c>
      <c r="EE171" s="355" t="s">
        <v>81</v>
      </c>
      <c r="EF171" s="358">
        <v>66.7</v>
      </c>
      <c r="EI171" s="346" t="s">
        <v>118</v>
      </c>
      <c r="EJ171" s="362">
        <v>1.834862385321101</v>
      </c>
      <c r="EM171" s="250" t="s">
        <v>379</v>
      </c>
      <c r="EN171" s="362">
        <v>33.299999999999997</v>
      </c>
      <c r="EQ171" s="346" t="s">
        <v>301</v>
      </c>
      <c r="ER171" s="303">
        <v>89.6</v>
      </c>
      <c r="EU171" s="346" t="s">
        <v>262</v>
      </c>
      <c r="EV171" s="378">
        <v>0.87627059235892046</v>
      </c>
      <c r="FA171" s="346" t="s">
        <v>154</v>
      </c>
      <c r="FB171" s="383">
        <v>90</v>
      </c>
      <c r="FD171" s="355" t="s">
        <v>30</v>
      </c>
      <c r="FE171" s="383">
        <v>66.7</v>
      </c>
      <c r="FG171" s="346" t="s">
        <v>288</v>
      </c>
      <c r="FH171" s="381">
        <v>90</v>
      </c>
      <c r="FK171" s="346" t="s">
        <v>238</v>
      </c>
      <c r="FL171" s="410">
        <v>90.4</v>
      </c>
      <c r="FN171" s="355" t="s">
        <v>220</v>
      </c>
      <c r="FO171" s="410">
        <v>66.7</v>
      </c>
      <c r="FQ171" s="355" t="s">
        <v>40</v>
      </c>
      <c r="FR171" s="421">
        <v>1.6</v>
      </c>
      <c r="FT171" s="424" t="s">
        <v>83</v>
      </c>
      <c r="FU171" s="428" t="s">
        <v>599</v>
      </c>
      <c r="FW171" s="346" t="s">
        <v>43</v>
      </c>
      <c r="FX171" s="410">
        <v>90.4</v>
      </c>
      <c r="FZ171" s="346" t="s">
        <v>260</v>
      </c>
      <c r="GA171" s="437">
        <v>0.9</v>
      </c>
      <c r="GD171" s="462" t="s">
        <v>325</v>
      </c>
      <c r="GE171" s="448">
        <v>90.5</v>
      </c>
      <c r="GG171" s="462" t="s">
        <v>158</v>
      </c>
      <c r="GH171" s="480" t="s">
        <v>371</v>
      </c>
      <c r="GJ171" s="346" t="s">
        <v>86</v>
      </c>
      <c r="GK171" s="421">
        <v>1.6</v>
      </c>
      <c r="GM171" s="403" t="s">
        <v>83</v>
      </c>
      <c r="GN171" s="490" t="s">
        <v>599</v>
      </c>
      <c r="GP171" s="462" t="s">
        <v>97</v>
      </c>
      <c r="GQ171" s="503">
        <v>90.3</v>
      </c>
      <c r="GS171" s="346" t="s">
        <v>199</v>
      </c>
      <c r="GT171" s="508">
        <v>3.0420711974110031</v>
      </c>
      <c r="GV171" s="462" t="s">
        <v>152</v>
      </c>
      <c r="GW171" s="479">
        <v>91.4</v>
      </c>
      <c r="GY171" s="462" t="s">
        <v>21</v>
      </c>
      <c r="GZ171" s="529" t="s">
        <v>371</v>
      </c>
      <c r="HB171" s="535" t="s">
        <v>60</v>
      </c>
      <c r="HC171" s="383">
        <v>90.5</v>
      </c>
      <c r="HG171" s="462" t="s">
        <v>175</v>
      </c>
      <c r="HH171" s="383">
        <v>91.3</v>
      </c>
      <c r="HJ171" s="462" t="s">
        <v>158</v>
      </c>
      <c r="HK171" s="383" t="s">
        <v>371</v>
      </c>
      <c r="HM171" s="346" t="s">
        <v>87</v>
      </c>
      <c r="HN171" s="421">
        <v>1.5</v>
      </c>
      <c r="HP171" s="346" t="s">
        <v>20</v>
      </c>
      <c r="HQ171" s="421">
        <v>25</v>
      </c>
      <c r="HS171" s="535" t="s">
        <v>27</v>
      </c>
      <c r="HT171" s="383">
        <v>90.7</v>
      </c>
      <c r="HV171" s="346" t="s">
        <v>217</v>
      </c>
      <c r="HW171" s="508">
        <v>0.8</v>
      </c>
      <c r="HY171" s="346" t="s">
        <v>110</v>
      </c>
      <c r="HZ171" s="421">
        <v>1.3</v>
      </c>
      <c r="IB171" s="566" t="s">
        <v>364</v>
      </c>
      <c r="IC171" s="421">
        <v>1.9</v>
      </c>
      <c r="IE171" s="346" t="s">
        <v>432</v>
      </c>
      <c r="IF171" s="508">
        <v>0.8</v>
      </c>
      <c r="IH171" s="576" t="s">
        <v>181</v>
      </c>
      <c r="II171" s="610">
        <v>90.7</v>
      </c>
      <c r="IK171" s="576" t="s">
        <v>158</v>
      </c>
      <c r="IL171" s="596" t="s">
        <v>371</v>
      </c>
      <c r="IN171" s="621" t="s">
        <v>131</v>
      </c>
      <c r="IO171" s="635">
        <v>1.1000000000000001</v>
      </c>
      <c r="IQ171" s="621" t="s">
        <v>258</v>
      </c>
      <c r="IR171" s="635">
        <v>0</v>
      </c>
      <c r="IT171" s="621" t="s">
        <v>147</v>
      </c>
      <c r="IU171" s="652">
        <v>88.8</v>
      </c>
      <c r="IW171" s="621" t="s">
        <v>198</v>
      </c>
      <c r="IX171" s="635">
        <v>0.7</v>
      </c>
      <c r="IZ171" s="576" t="s">
        <v>158</v>
      </c>
      <c r="JA171" s="610">
        <v>90</v>
      </c>
      <c r="JC171" s="664" t="s">
        <v>29</v>
      </c>
      <c r="JD171" s="596" t="s">
        <v>371</v>
      </c>
      <c r="JF171" s="621" t="s">
        <v>289</v>
      </c>
      <c r="JG171" s="596">
        <v>1.3</v>
      </c>
      <c r="JI171" s="621" t="s">
        <v>136</v>
      </c>
      <c r="JJ171" s="596">
        <v>0</v>
      </c>
      <c r="JL171" s="621" t="s">
        <v>581</v>
      </c>
      <c r="JM171" s="596">
        <v>88.2</v>
      </c>
      <c r="JO171" s="621" t="s">
        <v>176</v>
      </c>
      <c r="JP171" s="596">
        <v>0.7</v>
      </c>
      <c r="JR171" s="576" t="s">
        <v>176</v>
      </c>
      <c r="JS171" s="610">
        <v>90</v>
      </c>
      <c r="JU171" s="664" t="s">
        <v>283</v>
      </c>
      <c r="JV171" s="610" t="s">
        <v>371</v>
      </c>
      <c r="JX171" s="621" t="s">
        <v>100</v>
      </c>
      <c r="JY171" s="596">
        <v>1</v>
      </c>
      <c r="KA171" s="621" t="s">
        <v>19</v>
      </c>
      <c r="KB171" s="596" t="s">
        <v>371</v>
      </c>
      <c r="KD171" s="621" t="s">
        <v>305</v>
      </c>
      <c r="KE171" s="596">
        <v>87.6</v>
      </c>
      <c r="KG171" s="621" t="s">
        <v>258</v>
      </c>
      <c r="KH171" s="596">
        <v>0.6</v>
      </c>
      <c r="KJ171" s="576" t="s">
        <v>23</v>
      </c>
      <c r="KK171" s="610">
        <v>90.3</v>
      </c>
      <c r="KM171" s="664" t="s">
        <v>19</v>
      </c>
      <c r="KN171" s="610" t="s">
        <v>371</v>
      </c>
      <c r="KP171" s="621" t="s">
        <v>337</v>
      </c>
      <c r="KQ171" s="596">
        <v>1.4</v>
      </c>
      <c r="KS171" s="621" t="s">
        <v>228</v>
      </c>
      <c r="KT171" s="596" t="s">
        <v>371</v>
      </c>
      <c r="KV171" s="621" t="s">
        <v>36</v>
      </c>
      <c r="KW171" s="596">
        <v>89</v>
      </c>
      <c r="KY171" s="621" t="s">
        <v>220</v>
      </c>
      <c r="KZ171" s="596">
        <v>0.7</v>
      </c>
      <c r="LB171" s="576" t="s">
        <v>152</v>
      </c>
      <c r="LC171" s="610">
        <v>91.7</v>
      </c>
      <c r="LE171" s="664" t="s">
        <v>95</v>
      </c>
      <c r="LF171" s="610" t="s">
        <v>371</v>
      </c>
      <c r="LH171" s="621" t="s">
        <v>30</v>
      </c>
      <c r="LI171" s="596">
        <v>89.8</v>
      </c>
    </row>
    <row r="172" spans="1:321" ht="95.4" thickBot="1" x14ac:dyDescent="0.35">
      <c r="A172" s="8" t="s">
        <v>161</v>
      </c>
      <c r="B172" s="15">
        <v>80.645161290322577</v>
      </c>
      <c r="G172" s="29" t="s">
        <v>196</v>
      </c>
      <c r="H172" s="32">
        <v>1.8518518518518516</v>
      </c>
      <c r="M172" s="11" t="s">
        <v>262</v>
      </c>
      <c r="N172" s="15">
        <v>80.857427716849458</v>
      </c>
      <c r="P172" s="29" t="s">
        <v>158</v>
      </c>
      <c r="Q172" s="79">
        <v>0.92775853537852537</v>
      </c>
      <c r="S172" s="8" t="s">
        <v>145</v>
      </c>
      <c r="T172" s="15">
        <v>81.707317073170728</v>
      </c>
      <c r="U172" s="101"/>
      <c r="V172" s="83" t="s">
        <v>403</v>
      </c>
      <c r="Y172" s="11" t="s">
        <v>90</v>
      </c>
      <c r="Z172" s="15">
        <v>81.8</v>
      </c>
      <c r="AC172" s="109" t="s">
        <v>165</v>
      </c>
      <c r="AD172" s="123">
        <v>82.1</v>
      </c>
      <c r="AF172" s="149" t="s">
        <v>167</v>
      </c>
      <c r="AG172" s="137">
        <v>84</v>
      </c>
      <c r="AI172" s="83" t="s">
        <v>403</v>
      </c>
      <c r="AJ172" s="126"/>
      <c r="AL172" s="126"/>
      <c r="AM172" s="162"/>
      <c r="AO172" s="109" t="s">
        <v>284</v>
      </c>
      <c r="AP172" s="146">
        <v>82</v>
      </c>
      <c r="AS172" s="149" t="s">
        <v>281</v>
      </c>
      <c r="AT172" s="137">
        <v>83.2</v>
      </c>
      <c r="AX172" s="149" t="s">
        <v>77</v>
      </c>
      <c r="AY172" s="191">
        <v>84.8</v>
      </c>
      <c r="BD172" s="149" t="s">
        <v>312</v>
      </c>
      <c r="BE172" s="191">
        <v>84.5</v>
      </c>
      <c r="BG172" s="149" t="s">
        <v>284</v>
      </c>
      <c r="BH172" s="209">
        <v>85.8</v>
      </c>
      <c r="BJ172" s="149" t="s">
        <v>114</v>
      </c>
      <c r="BK172" s="233">
        <v>86.1</v>
      </c>
      <c r="BM172" s="197" t="s">
        <v>403</v>
      </c>
      <c r="BN172" s="211"/>
      <c r="BP172" s="149" t="s">
        <v>242</v>
      </c>
      <c r="BQ172" s="233">
        <v>86.8</v>
      </c>
      <c r="BS172" s="149" t="s">
        <v>232</v>
      </c>
      <c r="BT172" s="233">
        <v>0</v>
      </c>
      <c r="BV172" s="29" t="s">
        <v>120</v>
      </c>
      <c r="BW172" s="263">
        <v>1.9230769230769231</v>
      </c>
      <c r="BY172" s="254"/>
      <c r="BZ172" s="264"/>
      <c r="CB172" s="149" t="s">
        <v>174</v>
      </c>
      <c r="CC172" s="209">
        <v>86.8</v>
      </c>
      <c r="CE172" s="29" t="s">
        <v>209</v>
      </c>
      <c r="CF172" s="281">
        <v>0.85984522785898543</v>
      </c>
      <c r="CI172" s="109" t="s">
        <v>143</v>
      </c>
      <c r="CJ172" s="295">
        <v>88.7</v>
      </c>
      <c r="CL172" s="111" t="s">
        <v>215</v>
      </c>
      <c r="CM172" s="306">
        <v>47.4</v>
      </c>
      <c r="CO172" s="109" t="s">
        <v>321</v>
      </c>
      <c r="CP172" s="191">
        <v>88.6</v>
      </c>
      <c r="CS172" s="149" t="s">
        <v>134</v>
      </c>
      <c r="CT172" s="331">
        <v>89.2</v>
      </c>
      <c r="CW172" s="109" t="s">
        <v>41</v>
      </c>
      <c r="CX172" s="331">
        <v>50</v>
      </c>
      <c r="DB172" s="253" t="s">
        <v>122</v>
      </c>
      <c r="DC172" s="263">
        <v>1.639344262295082</v>
      </c>
      <c r="DI172" s="254"/>
      <c r="DJ172" s="33"/>
      <c r="DP172" s="149" t="s">
        <v>316</v>
      </c>
      <c r="DQ172" s="331">
        <v>89.1</v>
      </c>
      <c r="DV172" s="253" t="s">
        <v>101</v>
      </c>
      <c r="DW172" s="281">
        <v>0.85995085995085996</v>
      </c>
      <c r="EA172" s="346" t="s">
        <v>153</v>
      </c>
      <c r="EB172" s="353">
        <v>89.5</v>
      </c>
      <c r="EE172" s="355" t="s">
        <v>260</v>
      </c>
      <c r="EF172" s="358">
        <v>66.7</v>
      </c>
      <c r="EI172" s="346" t="s">
        <v>207</v>
      </c>
      <c r="EJ172" s="362">
        <v>1.8072289156626504</v>
      </c>
      <c r="EM172" s="254"/>
      <c r="EN172" s="33"/>
      <c r="EQ172" s="346" t="s">
        <v>193</v>
      </c>
      <c r="ER172" s="303">
        <v>89.6</v>
      </c>
      <c r="EU172" s="346" t="s">
        <v>314</v>
      </c>
      <c r="EV172" s="378">
        <v>0.87870704534756006</v>
      </c>
      <c r="FA172" s="346" t="s">
        <v>285</v>
      </c>
      <c r="FB172" s="383">
        <v>90</v>
      </c>
      <c r="FD172" s="355" t="s">
        <v>160</v>
      </c>
      <c r="FE172" s="383">
        <v>50</v>
      </c>
      <c r="FG172" s="346" t="s">
        <v>303</v>
      </c>
      <c r="FH172" s="381">
        <v>90</v>
      </c>
      <c r="FK172" s="346" t="s">
        <v>72</v>
      </c>
      <c r="FL172" s="410">
        <v>90.4</v>
      </c>
      <c r="FN172" s="355" t="s">
        <v>160</v>
      </c>
      <c r="FO172" s="410">
        <v>50</v>
      </c>
      <c r="FQ172" s="355" t="s">
        <v>223</v>
      </c>
      <c r="FR172" s="421">
        <v>1.6</v>
      </c>
      <c r="FW172" s="346" t="s">
        <v>27</v>
      </c>
      <c r="FX172" s="410">
        <v>90.3</v>
      </c>
      <c r="FZ172" s="346" t="s">
        <v>300</v>
      </c>
      <c r="GA172" s="437">
        <v>0.9</v>
      </c>
      <c r="GD172" s="462" t="s">
        <v>177</v>
      </c>
      <c r="GE172" s="448">
        <v>90.4</v>
      </c>
      <c r="GG172" s="462" t="s">
        <v>179</v>
      </c>
      <c r="GH172" s="480" t="s">
        <v>371</v>
      </c>
      <c r="GJ172" s="346" t="s">
        <v>223</v>
      </c>
      <c r="GK172" s="421">
        <v>1.6</v>
      </c>
      <c r="GM172" s="255" t="s">
        <v>403</v>
      </c>
      <c r="GP172" s="462" t="s">
        <v>226</v>
      </c>
      <c r="GQ172" s="503">
        <v>90.3</v>
      </c>
      <c r="GS172" s="346" t="s">
        <v>137</v>
      </c>
      <c r="GT172" s="508">
        <v>1.7135023989033584</v>
      </c>
      <c r="GV172" s="462" t="s">
        <v>15</v>
      </c>
      <c r="GW172" s="479">
        <v>91.2</v>
      </c>
      <c r="GY172" s="462" t="s">
        <v>158</v>
      </c>
      <c r="GZ172" s="529" t="s">
        <v>371</v>
      </c>
      <c r="HB172" s="535" t="s">
        <v>340</v>
      </c>
      <c r="HC172" s="383">
        <v>90.4</v>
      </c>
      <c r="HG172" s="462" t="s">
        <v>147</v>
      </c>
      <c r="HH172" s="383">
        <v>91.3</v>
      </c>
      <c r="HJ172" s="462" t="s">
        <v>179</v>
      </c>
      <c r="HK172" s="383" t="s">
        <v>371</v>
      </c>
      <c r="HM172" s="346" t="s">
        <v>53</v>
      </c>
      <c r="HN172" s="421">
        <v>1.5</v>
      </c>
      <c r="HP172" s="403" t="s">
        <v>83</v>
      </c>
      <c r="HQ172" s="555" t="s">
        <v>599</v>
      </c>
      <c r="HS172" s="535" t="s">
        <v>144</v>
      </c>
      <c r="HT172" s="383">
        <v>90.7</v>
      </c>
      <c r="HV172" s="346" t="s">
        <v>96</v>
      </c>
      <c r="HW172" s="508">
        <v>0.8</v>
      </c>
      <c r="HY172" s="346" t="s">
        <v>233</v>
      </c>
      <c r="HZ172" s="421">
        <v>1.3</v>
      </c>
      <c r="IB172" s="567" t="s">
        <v>386</v>
      </c>
      <c r="IC172" s="555">
        <v>3.3</v>
      </c>
      <c r="IE172" s="346" t="s">
        <v>146</v>
      </c>
      <c r="IF172" s="508">
        <v>0.8</v>
      </c>
      <c r="IH172" s="576" t="s">
        <v>182</v>
      </c>
      <c r="II172" s="610">
        <v>90.5</v>
      </c>
      <c r="IK172" s="576" t="s">
        <v>179</v>
      </c>
      <c r="IL172" s="596" t="s">
        <v>371</v>
      </c>
      <c r="IN172" s="621" t="s">
        <v>68</v>
      </c>
      <c r="IO172" s="635">
        <v>1.1000000000000001</v>
      </c>
      <c r="IQ172" s="621" t="s">
        <v>272</v>
      </c>
      <c r="IR172" s="635">
        <v>0</v>
      </c>
      <c r="IT172" s="621" t="s">
        <v>245</v>
      </c>
      <c r="IU172" s="652">
        <v>88.7</v>
      </c>
      <c r="IW172" s="621" t="s">
        <v>232</v>
      </c>
      <c r="IX172" s="635">
        <v>0.7</v>
      </c>
      <c r="IZ172" s="576" t="s">
        <v>136</v>
      </c>
      <c r="JA172" s="610">
        <v>90</v>
      </c>
      <c r="JC172" s="664" t="s">
        <v>98</v>
      </c>
      <c r="JD172" s="596" t="s">
        <v>371</v>
      </c>
      <c r="JF172" s="621" t="s">
        <v>249</v>
      </c>
      <c r="JG172" s="596">
        <v>1.3</v>
      </c>
      <c r="JI172" s="621" t="s">
        <v>346</v>
      </c>
      <c r="JJ172" s="596">
        <v>1.6</v>
      </c>
      <c r="JL172" s="622" t="s">
        <v>643</v>
      </c>
      <c r="JM172" s="598">
        <v>88.2</v>
      </c>
      <c r="JO172" s="621" t="s">
        <v>86</v>
      </c>
      <c r="JP172" s="596">
        <v>0.7</v>
      </c>
      <c r="JR172" s="576" t="s">
        <v>290</v>
      </c>
      <c r="JS172" s="610">
        <v>89.9</v>
      </c>
      <c r="JU172" s="664" t="s">
        <v>29</v>
      </c>
      <c r="JV172" s="610" t="s">
        <v>371</v>
      </c>
      <c r="JX172" s="621" t="s">
        <v>35</v>
      </c>
      <c r="JY172" s="596">
        <v>1</v>
      </c>
      <c r="KA172" s="621" t="s">
        <v>283</v>
      </c>
      <c r="KB172" s="596" t="s">
        <v>371</v>
      </c>
      <c r="KD172" s="621" t="s">
        <v>373</v>
      </c>
      <c r="KE172" s="596">
        <v>87.6</v>
      </c>
      <c r="KG172" s="621" t="s">
        <v>232</v>
      </c>
      <c r="KH172" s="596">
        <v>0.5</v>
      </c>
      <c r="KJ172" s="576" t="s">
        <v>36</v>
      </c>
      <c r="KK172" s="610">
        <v>90.2</v>
      </c>
      <c r="KM172" s="664" t="s">
        <v>283</v>
      </c>
      <c r="KN172" s="610" t="s">
        <v>371</v>
      </c>
      <c r="KP172" s="621" t="s">
        <v>32</v>
      </c>
      <c r="KQ172" s="596">
        <v>1.4</v>
      </c>
      <c r="KS172" s="621" t="s">
        <v>340</v>
      </c>
      <c r="KT172" s="596" t="s">
        <v>371</v>
      </c>
      <c r="KV172" s="621" t="s">
        <v>283</v>
      </c>
      <c r="KW172" s="596">
        <v>88.9</v>
      </c>
      <c r="KY172" s="621" t="s">
        <v>90</v>
      </c>
      <c r="KZ172" s="596">
        <v>0.7</v>
      </c>
      <c r="LB172" s="576" t="s">
        <v>80</v>
      </c>
      <c r="LC172" s="610">
        <v>91.5</v>
      </c>
      <c r="LE172" s="664" t="s">
        <v>110</v>
      </c>
      <c r="LF172" s="610" t="s">
        <v>371</v>
      </c>
      <c r="LH172" s="621" t="s">
        <v>60</v>
      </c>
      <c r="LI172" s="596">
        <v>89.8</v>
      </c>
    </row>
    <row r="173" spans="1:321" ht="53.4" thickBot="1" x14ac:dyDescent="0.35">
      <c r="A173" s="8" t="s">
        <v>162</v>
      </c>
      <c r="B173" s="15">
        <v>80.645161290322577</v>
      </c>
      <c r="G173" s="29" t="s">
        <v>257</v>
      </c>
      <c r="H173" s="32">
        <v>1.8518518518518516</v>
      </c>
      <c r="M173" s="11" t="s">
        <v>170</v>
      </c>
      <c r="N173" s="15">
        <v>80.693459416863675</v>
      </c>
      <c r="P173" s="29" t="s">
        <v>289</v>
      </c>
      <c r="Q173" s="79">
        <v>0.92850510677808717</v>
      </c>
      <c r="S173" s="8" t="s">
        <v>150</v>
      </c>
      <c r="T173" s="15">
        <v>81.578947368421055</v>
      </c>
      <c r="U173" s="101"/>
      <c r="Y173" s="11" t="s">
        <v>162</v>
      </c>
      <c r="Z173" s="15">
        <v>81.7</v>
      </c>
      <c r="AC173" s="109" t="s">
        <v>278</v>
      </c>
      <c r="AD173" s="123">
        <v>82.1</v>
      </c>
      <c r="AF173" s="149" t="s">
        <v>245</v>
      </c>
      <c r="AG173" s="137">
        <v>83.8</v>
      </c>
      <c r="AI173" s="104"/>
      <c r="AJ173" s="126"/>
      <c r="AL173" s="142"/>
      <c r="AM173" s="142"/>
      <c r="AO173" s="109" t="s">
        <v>160</v>
      </c>
      <c r="AP173" s="146">
        <v>82</v>
      </c>
      <c r="AS173" s="149" t="s">
        <v>151</v>
      </c>
      <c r="AT173" s="137">
        <v>83.2</v>
      </c>
      <c r="AX173" s="149" t="s">
        <v>114</v>
      </c>
      <c r="AY173" s="191">
        <v>84.8</v>
      </c>
      <c r="BA173" s="153"/>
      <c r="BB173" s="153"/>
      <c r="BD173" s="149" t="s">
        <v>176</v>
      </c>
      <c r="BE173" s="191">
        <v>84.5</v>
      </c>
      <c r="BG173" s="149" t="s">
        <v>35</v>
      </c>
      <c r="BH173" s="209">
        <v>85.7</v>
      </c>
      <c r="BJ173" s="149" t="s">
        <v>221</v>
      </c>
      <c r="BK173" s="233">
        <v>86</v>
      </c>
      <c r="BM173" s="197" t="s">
        <v>486</v>
      </c>
      <c r="BN173" s="212"/>
      <c r="BP173" s="149" t="s">
        <v>154</v>
      </c>
      <c r="BQ173" s="233">
        <v>86.7</v>
      </c>
      <c r="BS173" s="177"/>
      <c r="BT173" s="177"/>
      <c r="BV173" s="29" t="s">
        <v>163</v>
      </c>
      <c r="BW173" s="263">
        <v>1.9607843137254901</v>
      </c>
      <c r="CB173" s="149" t="s">
        <v>105</v>
      </c>
      <c r="CC173" s="207">
        <v>86.8</v>
      </c>
      <c r="CE173" s="29" t="s">
        <v>110</v>
      </c>
      <c r="CF173" s="281">
        <v>0.86680150245593768</v>
      </c>
      <c r="CI173" s="109" t="s">
        <v>281</v>
      </c>
      <c r="CJ173" s="295">
        <v>88.7</v>
      </c>
      <c r="CL173" s="126"/>
      <c r="CM173" s="126"/>
      <c r="CO173" s="109" t="s">
        <v>81</v>
      </c>
      <c r="CP173" s="191">
        <v>88.4</v>
      </c>
      <c r="CS173" s="149" t="s">
        <v>80</v>
      </c>
      <c r="CT173" s="331">
        <v>89</v>
      </c>
      <c r="CW173" s="109" t="s">
        <v>220</v>
      </c>
      <c r="CX173" s="331">
        <v>50</v>
      </c>
      <c r="DB173" s="253" t="s">
        <v>380</v>
      </c>
      <c r="DC173" s="263">
        <v>1.639344262295082</v>
      </c>
      <c r="DP173" s="149" t="s">
        <v>26</v>
      </c>
      <c r="DQ173" s="331">
        <v>89</v>
      </c>
      <c r="DV173" s="253" t="s">
        <v>60</v>
      </c>
      <c r="DW173" s="281">
        <v>0.87440381558028613</v>
      </c>
      <c r="EA173" s="346" t="s">
        <v>123</v>
      </c>
      <c r="EB173" s="353">
        <v>89.3</v>
      </c>
      <c r="EE173" s="355" t="s">
        <v>220</v>
      </c>
      <c r="EF173" s="358">
        <v>60</v>
      </c>
      <c r="EI173" s="346" t="s">
        <v>218</v>
      </c>
      <c r="EJ173" s="362">
        <v>1.7543859649122806</v>
      </c>
      <c r="EQ173" s="346" t="s">
        <v>265</v>
      </c>
      <c r="ER173" s="303">
        <v>89.6</v>
      </c>
      <c r="EU173" s="346" t="s">
        <v>99</v>
      </c>
      <c r="EV173" s="378">
        <v>0.88235294117647056</v>
      </c>
      <c r="FA173" s="346" t="s">
        <v>6</v>
      </c>
      <c r="FB173" s="383">
        <v>90</v>
      </c>
      <c r="FD173" s="355" t="s">
        <v>297</v>
      </c>
      <c r="FE173" s="383">
        <v>0</v>
      </c>
      <c r="FG173" s="346" t="s">
        <v>27</v>
      </c>
      <c r="FH173" s="381">
        <v>90</v>
      </c>
      <c r="FK173" s="346" t="s">
        <v>123</v>
      </c>
      <c r="FL173" s="410">
        <v>90.3</v>
      </c>
      <c r="FN173" s="355" t="s">
        <v>297</v>
      </c>
      <c r="FO173" s="410">
        <v>0</v>
      </c>
      <c r="FQ173" s="355" t="s">
        <v>208</v>
      </c>
      <c r="FR173" s="421">
        <v>1.7</v>
      </c>
      <c r="FT173" s="255" t="s">
        <v>403</v>
      </c>
      <c r="FW173" s="346" t="s">
        <v>42</v>
      </c>
      <c r="FX173" s="410">
        <v>90.3</v>
      </c>
      <c r="FZ173" s="346" t="s">
        <v>380</v>
      </c>
      <c r="GA173" s="437">
        <v>0.9</v>
      </c>
      <c r="GD173" s="462" t="s">
        <v>59</v>
      </c>
      <c r="GE173" s="448">
        <v>90.2</v>
      </c>
      <c r="GG173" s="462" t="s">
        <v>198</v>
      </c>
      <c r="GH173" s="480" t="s">
        <v>371</v>
      </c>
      <c r="GJ173" s="346" t="s">
        <v>203</v>
      </c>
      <c r="GK173" s="421">
        <v>1.6</v>
      </c>
      <c r="GM173" s="255" t="s">
        <v>487</v>
      </c>
      <c r="GN173" s="255"/>
      <c r="GP173" s="462" t="s">
        <v>92</v>
      </c>
      <c r="GQ173" s="503">
        <v>90.3</v>
      </c>
      <c r="GS173" s="346" t="s">
        <v>187</v>
      </c>
      <c r="GT173" s="508">
        <v>1.0765550239234449</v>
      </c>
      <c r="GV173" s="462" t="s">
        <v>56</v>
      </c>
      <c r="GW173" s="479">
        <v>91.2</v>
      </c>
      <c r="GY173" s="462" t="s">
        <v>179</v>
      </c>
      <c r="GZ173" s="529" t="s">
        <v>371</v>
      </c>
      <c r="HB173" s="535" t="s">
        <v>146</v>
      </c>
      <c r="HC173" s="383">
        <v>90.3</v>
      </c>
      <c r="HG173" s="462" t="s">
        <v>581</v>
      </c>
      <c r="HH173" s="383">
        <v>90.909090909090907</v>
      </c>
      <c r="HJ173" s="462" t="s">
        <v>198</v>
      </c>
      <c r="HK173" s="383" t="s">
        <v>371</v>
      </c>
      <c r="HM173" s="346" t="s">
        <v>152</v>
      </c>
      <c r="HN173" s="421">
        <v>1.5</v>
      </c>
      <c r="HS173" s="535" t="s">
        <v>92</v>
      </c>
      <c r="HT173" s="383">
        <v>90.7</v>
      </c>
      <c r="HV173" s="346" t="s">
        <v>89</v>
      </c>
      <c r="HW173" s="508">
        <v>0.9</v>
      </c>
      <c r="HY173" s="346" t="s">
        <v>48</v>
      </c>
      <c r="HZ173" s="421">
        <v>1.4</v>
      </c>
      <c r="IE173" s="346" t="s">
        <v>33</v>
      </c>
      <c r="IF173" s="508">
        <v>0.8</v>
      </c>
      <c r="IH173" s="576" t="s">
        <v>218</v>
      </c>
      <c r="II173" s="610">
        <v>90.5</v>
      </c>
      <c r="IK173" s="576" t="s">
        <v>198</v>
      </c>
      <c r="IL173" s="596" t="s">
        <v>371</v>
      </c>
      <c r="IN173" s="621" t="s">
        <v>21</v>
      </c>
      <c r="IO173" s="635">
        <v>1.1000000000000001</v>
      </c>
      <c r="IQ173" s="621" t="s">
        <v>347</v>
      </c>
      <c r="IR173" s="635">
        <v>0</v>
      </c>
      <c r="IT173" s="621" t="s">
        <v>184</v>
      </c>
      <c r="IU173" s="652">
        <v>88.7</v>
      </c>
      <c r="IW173" s="621" t="s">
        <v>312</v>
      </c>
      <c r="IX173" s="635">
        <v>0.8</v>
      </c>
      <c r="IZ173" s="576" t="s">
        <v>243</v>
      </c>
      <c r="JA173" s="610">
        <v>89.6</v>
      </c>
      <c r="JC173" s="664" t="s">
        <v>228</v>
      </c>
      <c r="JD173" s="596" t="s">
        <v>371</v>
      </c>
      <c r="JF173" s="621" t="s">
        <v>90</v>
      </c>
      <c r="JG173" s="596">
        <v>1.3</v>
      </c>
      <c r="JI173" s="621" t="s">
        <v>366</v>
      </c>
      <c r="JJ173" s="596">
        <v>3.4</v>
      </c>
      <c r="JL173" s="621" t="s">
        <v>207</v>
      </c>
      <c r="JM173" s="596">
        <v>88</v>
      </c>
      <c r="JO173" s="621" t="s">
        <v>103</v>
      </c>
      <c r="JP173" s="596">
        <v>0.7</v>
      </c>
      <c r="JR173" s="576" t="s">
        <v>14</v>
      </c>
      <c r="JS173" s="610">
        <v>89.8</v>
      </c>
      <c r="JU173" s="664" t="s">
        <v>98</v>
      </c>
      <c r="JV173" s="610" t="s">
        <v>371</v>
      </c>
      <c r="JX173" s="621" t="s">
        <v>107</v>
      </c>
      <c r="JY173" s="596">
        <v>1</v>
      </c>
      <c r="KA173" s="621" t="s">
        <v>29</v>
      </c>
      <c r="KB173" s="596" t="s">
        <v>371</v>
      </c>
      <c r="KD173" s="621" t="s">
        <v>581</v>
      </c>
      <c r="KE173" s="596">
        <v>87.6</v>
      </c>
      <c r="KG173" s="621" t="s">
        <v>136</v>
      </c>
      <c r="KH173" s="596">
        <v>0.6</v>
      </c>
      <c r="KJ173" s="576" t="s">
        <v>120</v>
      </c>
      <c r="KK173" s="610">
        <v>90</v>
      </c>
      <c r="KM173" s="664" t="s">
        <v>29</v>
      </c>
      <c r="KN173" s="610" t="s">
        <v>371</v>
      </c>
      <c r="KP173" s="621" t="s">
        <v>325</v>
      </c>
      <c r="KQ173" s="596">
        <v>1.4</v>
      </c>
      <c r="KS173" s="621" t="s">
        <v>172</v>
      </c>
      <c r="KT173" s="596" t="s">
        <v>371</v>
      </c>
      <c r="KV173" s="621" t="s">
        <v>244</v>
      </c>
      <c r="KW173" s="596">
        <v>88.8</v>
      </c>
      <c r="KY173" s="621" t="s">
        <v>76</v>
      </c>
      <c r="KZ173" s="596">
        <v>0.7</v>
      </c>
      <c r="LB173" s="576" t="s">
        <v>221</v>
      </c>
      <c r="LC173" s="610">
        <v>91.5</v>
      </c>
      <c r="LE173" s="664" t="s">
        <v>19</v>
      </c>
      <c r="LF173" s="610" t="s">
        <v>371</v>
      </c>
      <c r="LH173" s="621" t="s">
        <v>238</v>
      </c>
      <c r="LI173" s="596">
        <v>89.7</v>
      </c>
    </row>
    <row r="174" spans="1:321" ht="43.8" thickBot="1" x14ac:dyDescent="0.35">
      <c r="A174" s="8" t="s">
        <v>163</v>
      </c>
      <c r="B174" s="15">
        <v>80.536912751677846</v>
      </c>
      <c r="G174" s="29" t="s">
        <v>378</v>
      </c>
      <c r="H174" s="32">
        <v>1.8867924528301887</v>
      </c>
      <c r="M174" s="11" t="s">
        <v>134</v>
      </c>
      <c r="N174" s="15">
        <v>80.530973451327441</v>
      </c>
      <c r="P174" s="29" t="s">
        <v>44</v>
      </c>
      <c r="Q174" s="79">
        <v>0.93109869646182497</v>
      </c>
      <c r="S174" s="8" t="s">
        <v>138</v>
      </c>
      <c r="T174" s="15">
        <v>81.395348837209298</v>
      </c>
      <c r="U174" s="101"/>
      <c r="V174" s="104"/>
      <c r="W174" s="83"/>
      <c r="Y174" s="11" t="s">
        <v>26</v>
      </c>
      <c r="Z174" s="15">
        <v>81.599999999999994</v>
      </c>
      <c r="AC174" s="109" t="s">
        <v>286</v>
      </c>
      <c r="AD174" s="123">
        <v>82.1</v>
      </c>
      <c r="AF174" s="149" t="s">
        <v>211</v>
      </c>
      <c r="AG174" s="137">
        <v>83.7</v>
      </c>
      <c r="AI174" s="83" t="s">
        <v>421</v>
      </c>
      <c r="AJ174" s="126"/>
      <c r="AL174" s="83" t="s">
        <v>403</v>
      </c>
      <c r="AM174" s="163" t="s">
        <v>429</v>
      </c>
      <c r="AO174" s="109" t="s">
        <v>130</v>
      </c>
      <c r="AP174" s="146">
        <v>81.8</v>
      </c>
      <c r="AS174" s="149" t="s">
        <v>259</v>
      </c>
      <c r="AT174" s="137">
        <v>83</v>
      </c>
      <c r="AX174" s="149" t="s">
        <v>94</v>
      </c>
      <c r="AY174" s="191">
        <v>84.8</v>
      </c>
      <c r="BA174" s="197" t="s">
        <v>455</v>
      </c>
      <c r="BB174" s="211"/>
      <c r="BD174" s="149" t="s">
        <v>117</v>
      </c>
      <c r="BE174" s="191">
        <v>84.5</v>
      </c>
      <c r="BG174" s="149" t="s">
        <v>278</v>
      </c>
      <c r="BH174" s="209">
        <v>85.7</v>
      </c>
      <c r="BJ174" s="149" t="s">
        <v>104</v>
      </c>
      <c r="BK174" s="233">
        <v>85.9</v>
      </c>
      <c r="BM174" s="197" t="s">
        <v>477</v>
      </c>
      <c r="BN174" s="213"/>
      <c r="BP174" s="149" t="s">
        <v>281</v>
      </c>
      <c r="BQ174" s="233">
        <v>86.6</v>
      </c>
      <c r="BS174" s="211"/>
      <c r="BT174" s="211"/>
      <c r="BV174" s="29" t="s">
        <v>218</v>
      </c>
      <c r="BW174" s="263">
        <v>1.9900497512437811</v>
      </c>
      <c r="BY174" s="255" t="s">
        <v>403</v>
      </c>
      <c r="CB174" s="149" t="s">
        <v>198</v>
      </c>
      <c r="CC174" s="209">
        <v>86.8</v>
      </c>
      <c r="CE174" s="29" t="s">
        <v>20</v>
      </c>
      <c r="CF174" s="281">
        <v>0.86887835703001581</v>
      </c>
      <c r="CI174" s="109" t="s">
        <v>20</v>
      </c>
      <c r="CJ174" s="295">
        <v>88.7</v>
      </c>
      <c r="CL174" s="287" t="s">
        <v>403</v>
      </c>
      <c r="CM174" s="298"/>
      <c r="CO174" s="109" t="s">
        <v>174</v>
      </c>
      <c r="CP174" s="191">
        <v>88.2</v>
      </c>
      <c r="CS174" s="149" t="s">
        <v>89</v>
      </c>
      <c r="CT174" s="331">
        <v>88.9</v>
      </c>
      <c r="CW174" s="109" t="s">
        <v>160</v>
      </c>
      <c r="CX174" s="331">
        <v>50</v>
      </c>
      <c r="DB174" s="253" t="s">
        <v>240</v>
      </c>
      <c r="DC174" s="263">
        <v>1.6483516483516485</v>
      </c>
      <c r="DI174" s="255" t="s">
        <v>403</v>
      </c>
      <c r="DP174" s="149" t="s">
        <v>241</v>
      </c>
      <c r="DQ174" s="331">
        <v>89</v>
      </c>
      <c r="DV174" s="253" t="s">
        <v>235</v>
      </c>
      <c r="DW174" s="281">
        <v>0.87660148347943356</v>
      </c>
      <c r="EA174" s="346" t="s">
        <v>292</v>
      </c>
      <c r="EB174" s="353">
        <v>89.3</v>
      </c>
      <c r="EE174" s="355" t="s">
        <v>160</v>
      </c>
      <c r="EF174" s="358">
        <v>50</v>
      </c>
      <c r="EI174" s="346" t="s">
        <v>242</v>
      </c>
      <c r="EJ174" s="362">
        <v>1.8867924528301887</v>
      </c>
      <c r="EM174" s="255" t="s">
        <v>403</v>
      </c>
      <c r="EQ174" s="346" t="s">
        <v>33</v>
      </c>
      <c r="ER174" s="303">
        <v>89.6</v>
      </c>
      <c r="EU174" s="346" t="s">
        <v>268</v>
      </c>
      <c r="EV174" s="378">
        <v>0.88544548976203652</v>
      </c>
      <c r="FA174" s="346" t="s">
        <v>61</v>
      </c>
      <c r="FB174" s="383">
        <v>89.87341772151899</v>
      </c>
      <c r="FD174" s="355" t="s">
        <v>262</v>
      </c>
      <c r="FE174" s="383">
        <v>0</v>
      </c>
      <c r="FG174" s="346" t="s">
        <v>267</v>
      </c>
      <c r="FH174" s="381">
        <v>89.9</v>
      </c>
      <c r="FK174" s="346" t="s">
        <v>106</v>
      </c>
      <c r="FL174" s="410">
        <v>90.3</v>
      </c>
      <c r="FN174" s="413" t="s">
        <v>262</v>
      </c>
      <c r="FO174" s="411">
        <v>0</v>
      </c>
      <c r="FQ174" s="355" t="s">
        <v>23</v>
      </c>
      <c r="FR174" s="421">
        <v>1.7</v>
      </c>
      <c r="FT174" s="255" t="s">
        <v>487</v>
      </c>
      <c r="FU174" s="255"/>
      <c r="FW174" s="346" t="s">
        <v>192</v>
      </c>
      <c r="FX174" s="410">
        <v>90.2</v>
      </c>
      <c r="FZ174" s="346" t="s">
        <v>60</v>
      </c>
      <c r="GA174" s="437">
        <v>0.9</v>
      </c>
      <c r="GD174" s="462" t="s">
        <v>89</v>
      </c>
      <c r="GE174" s="448">
        <v>90.2</v>
      </c>
      <c r="GG174" s="464"/>
      <c r="GH174" s="481"/>
      <c r="GJ174" s="346" t="s">
        <v>180</v>
      </c>
      <c r="GK174" s="421">
        <v>1.6</v>
      </c>
      <c r="GM174" s="255" t="s">
        <v>596</v>
      </c>
      <c r="GN174" s="255"/>
      <c r="GP174" s="462" t="s">
        <v>316</v>
      </c>
      <c r="GQ174" s="503">
        <v>90.3</v>
      </c>
      <c r="GS174" s="346" t="s">
        <v>31</v>
      </c>
      <c r="GT174" s="508">
        <v>0.69444444444444442</v>
      </c>
      <c r="GV174" s="462" t="s">
        <v>661</v>
      </c>
      <c r="GW174" s="479">
        <v>91.2</v>
      </c>
      <c r="GY174" s="462" t="s">
        <v>198</v>
      </c>
      <c r="GZ174" s="529" t="s">
        <v>371</v>
      </c>
      <c r="HB174" s="535" t="s">
        <v>29</v>
      </c>
      <c r="HC174" s="383">
        <v>90.3</v>
      </c>
      <c r="HG174" s="462" t="s">
        <v>137</v>
      </c>
      <c r="HH174" s="383">
        <v>90.9</v>
      </c>
      <c r="HJ174" s="462" t="s">
        <v>232</v>
      </c>
      <c r="HK174" s="383" t="s">
        <v>371</v>
      </c>
      <c r="HM174" s="346" t="s">
        <v>259</v>
      </c>
      <c r="HN174" s="421">
        <v>1.6</v>
      </c>
      <c r="HP174" s="255" t="s">
        <v>403</v>
      </c>
      <c r="HS174" s="535" t="s">
        <v>234</v>
      </c>
      <c r="HT174" s="383">
        <v>90.6</v>
      </c>
      <c r="HV174" s="346" t="s">
        <v>154</v>
      </c>
      <c r="HW174" s="508">
        <v>0.8</v>
      </c>
      <c r="HY174" s="346" t="s">
        <v>51</v>
      </c>
      <c r="HZ174" s="421">
        <v>1.4</v>
      </c>
      <c r="IB174" s="255" t="s">
        <v>403</v>
      </c>
      <c r="IE174" s="346" t="s">
        <v>61</v>
      </c>
      <c r="IF174" s="508">
        <v>0.8</v>
      </c>
      <c r="IH174" s="576" t="s">
        <v>290</v>
      </c>
      <c r="II174" s="610">
        <v>90.5</v>
      </c>
      <c r="IK174" s="576" t="s">
        <v>232</v>
      </c>
      <c r="IL174" s="596" t="s">
        <v>371</v>
      </c>
      <c r="IN174" s="621" t="s">
        <v>179</v>
      </c>
      <c r="IO174" s="635">
        <v>1.1000000000000001</v>
      </c>
      <c r="IQ174" s="621" t="s">
        <v>136</v>
      </c>
      <c r="IR174" s="635">
        <v>0</v>
      </c>
      <c r="IT174" s="621" t="s">
        <v>144</v>
      </c>
      <c r="IU174" s="652">
        <v>88.6</v>
      </c>
      <c r="IW174" s="621" t="s">
        <v>81</v>
      </c>
      <c r="IX174" s="635">
        <v>0.8</v>
      </c>
      <c r="IZ174" s="576" t="s">
        <v>273</v>
      </c>
      <c r="JA174" s="610">
        <v>89.6</v>
      </c>
      <c r="JC174" s="664" t="s">
        <v>340</v>
      </c>
      <c r="JD174" s="596" t="s">
        <v>371</v>
      </c>
      <c r="JF174" s="621" t="s">
        <v>197</v>
      </c>
      <c r="JG174" s="596">
        <v>1.3</v>
      </c>
      <c r="JI174" s="621" t="s">
        <v>742</v>
      </c>
      <c r="JJ174" s="596">
        <v>5.3</v>
      </c>
      <c r="JL174" s="621" t="s">
        <v>743</v>
      </c>
      <c r="JM174" s="596">
        <v>87.9</v>
      </c>
      <c r="JO174" s="621" t="s">
        <v>166</v>
      </c>
      <c r="JP174" s="596">
        <v>0.7</v>
      </c>
      <c r="JR174" s="576" t="s">
        <v>33</v>
      </c>
      <c r="JS174" s="610">
        <v>89.8</v>
      </c>
      <c r="JU174" s="664" t="s">
        <v>228</v>
      </c>
      <c r="JV174" s="610" t="s">
        <v>371</v>
      </c>
      <c r="JX174" s="621" t="s">
        <v>180</v>
      </c>
      <c r="JY174" s="596">
        <v>1</v>
      </c>
      <c r="KA174" s="621" t="s">
        <v>98</v>
      </c>
      <c r="KB174" s="596" t="s">
        <v>371</v>
      </c>
      <c r="KD174" s="621" t="s">
        <v>219</v>
      </c>
      <c r="KE174" s="596">
        <v>87.1</v>
      </c>
      <c r="KG174" s="621" t="s">
        <v>253</v>
      </c>
      <c r="KH174" s="596">
        <v>0.7</v>
      </c>
      <c r="KJ174" s="576" t="s">
        <v>119</v>
      </c>
      <c r="KK174" s="610">
        <v>90</v>
      </c>
      <c r="KM174" s="664" t="s">
        <v>98</v>
      </c>
      <c r="KN174" s="610" t="s">
        <v>371</v>
      </c>
      <c r="KP174" s="621" t="s">
        <v>60</v>
      </c>
      <c r="KQ174" s="596">
        <v>1.4</v>
      </c>
      <c r="KS174" s="621" t="s">
        <v>150</v>
      </c>
      <c r="KT174" s="596" t="s">
        <v>371</v>
      </c>
      <c r="KV174" s="621" t="s">
        <v>805</v>
      </c>
      <c r="KW174" s="596">
        <v>88.8</v>
      </c>
      <c r="KY174" s="621" t="s">
        <v>319</v>
      </c>
      <c r="KZ174" s="596">
        <v>0.7</v>
      </c>
      <c r="LB174" s="576" t="s">
        <v>806</v>
      </c>
      <c r="LC174" s="610">
        <v>91.5</v>
      </c>
      <c r="LE174" s="664" t="s">
        <v>283</v>
      </c>
      <c r="LF174" s="610" t="s">
        <v>371</v>
      </c>
      <c r="LH174" s="621" t="s">
        <v>808</v>
      </c>
      <c r="LI174" s="596">
        <v>89.7</v>
      </c>
    </row>
    <row r="175" spans="1:321" ht="53.4" thickBot="1" x14ac:dyDescent="0.35">
      <c r="A175" s="8" t="s">
        <v>164</v>
      </c>
      <c r="B175" s="15">
        <v>80.519480519480524</v>
      </c>
      <c r="G175" s="29" t="s">
        <v>95</v>
      </c>
      <c r="H175" s="32">
        <v>1.9230769230769231</v>
      </c>
      <c r="M175" s="11" t="s">
        <v>209</v>
      </c>
      <c r="N175" s="15">
        <v>80.51372896368467</v>
      </c>
      <c r="P175" s="29" t="s">
        <v>282</v>
      </c>
      <c r="Q175" s="79">
        <v>0.94786729857819907</v>
      </c>
      <c r="S175" s="8" t="s">
        <v>130</v>
      </c>
      <c r="T175" s="15">
        <v>81.25</v>
      </c>
      <c r="U175" s="101"/>
      <c r="V175" s="83" t="s">
        <v>421</v>
      </c>
      <c r="W175" s="83"/>
      <c r="Y175" s="11" t="s">
        <v>38</v>
      </c>
      <c r="Z175" s="15">
        <v>81.599999999999994</v>
      </c>
      <c r="AC175" s="109" t="s">
        <v>195</v>
      </c>
      <c r="AD175" s="123">
        <v>82</v>
      </c>
      <c r="AF175" s="149" t="s">
        <v>113</v>
      </c>
      <c r="AG175" s="137">
        <v>83.7</v>
      </c>
      <c r="AI175" s="105" t="s">
        <v>371</v>
      </c>
      <c r="AJ175" s="126"/>
      <c r="AL175" s="104"/>
      <c r="AM175" s="164" t="s">
        <v>445</v>
      </c>
      <c r="AO175" s="109" t="s">
        <v>261</v>
      </c>
      <c r="AP175" s="146">
        <v>81.8</v>
      </c>
      <c r="AS175" s="149" t="s">
        <v>318</v>
      </c>
      <c r="AT175" s="137">
        <v>82.9</v>
      </c>
      <c r="AX175" s="149" t="s">
        <v>181</v>
      </c>
      <c r="AY175" s="191">
        <v>84.5</v>
      </c>
      <c r="BA175" s="198" t="s">
        <v>421</v>
      </c>
      <c r="BB175" s="212"/>
      <c r="BD175" s="149" t="s">
        <v>217</v>
      </c>
      <c r="BE175" s="191">
        <v>84.4</v>
      </c>
      <c r="BG175" s="149" t="s">
        <v>329</v>
      </c>
      <c r="BH175" s="209">
        <v>85.7</v>
      </c>
      <c r="BJ175" s="149" t="s">
        <v>182</v>
      </c>
      <c r="BK175" s="233">
        <v>85.9</v>
      </c>
      <c r="BM175" s="199" t="s">
        <v>487</v>
      </c>
      <c r="BN175" s="214"/>
      <c r="BP175" s="149" t="s">
        <v>174</v>
      </c>
      <c r="BQ175" s="233">
        <v>86.6</v>
      </c>
      <c r="BS175" s="197" t="s">
        <v>403</v>
      </c>
      <c r="BT175" s="211"/>
      <c r="BV175" s="29" t="s">
        <v>58</v>
      </c>
      <c r="BW175" s="263">
        <v>2</v>
      </c>
      <c r="BY175" s="256" t="s">
        <v>503</v>
      </c>
      <c r="BZ175" s="256"/>
      <c r="CB175" s="149" t="s">
        <v>212</v>
      </c>
      <c r="CC175" s="209">
        <v>86.6</v>
      </c>
      <c r="CE175" s="29" t="s">
        <v>260</v>
      </c>
      <c r="CF175" s="281">
        <v>0.87336244541484709</v>
      </c>
      <c r="CI175" s="109" t="s">
        <v>42</v>
      </c>
      <c r="CJ175" s="295">
        <v>88.6</v>
      </c>
      <c r="CL175" s="287" t="s">
        <v>486</v>
      </c>
      <c r="CM175" s="307"/>
      <c r="CO175" s="109" t="s">
        <v>302</v>
      </c>
      <c r="CP175" s="191">
        <v>88.2</v>
      </c>
      <c r="CS175" s="149" t="s">
        <v>326</v>
      </c>
      <c r="CT175" s="331">
        <v>88.7</v>
      </c>
      <c r="CW175" s="109" t="s">
        <v>272</v>
      </c>
      <c r="CX175" s="331">
        <v>33.299999999999997</v>
      </c>
      <c r="DB175" s="253" t="s">
        <v>23</v>
      </c>
      <c r="DC175" s="263">
        <v>1.6528925619834711</v>
      </c>
      <c r="DI175" s="255" t="s">
        <v>487</v>
      </c>
      <c r="DJ175" s="255"/>
      <c r="DP175" s="149" t="s">
        <v>121</v>
      </c>
      <c r="DQ175" s="331">
        <v>88.9</v>
      </c>
      <c r="DV175" s="253" t="s">
        <v>87</v>
      </c>
      <c r="DW175" s="281">
        <v>0.87800369685767099</v>
      </c>
      <c r="EA175" s="346" t="s">
        <v>238</v>
      </c>
      <c r="EB175" s="353">
        <v>89.3</v>
      </c>
      <c r="EE175" s="355" t="s">
        <v>272</v>
      </c>
      <c r="EF175" s="358">
        <v>33.299999999999997</v>
      </c>
      <c r="EI175" s="346" t="s">
        <v>340</v>
      </c>
      <c r="EJ175" s="362">
        <v>1.8867924528301887</v>
      </c>
      <c r="EM175" s="255" t="s">
        <v>487</v>
      </c>
      <c r="EN175" s="255"/>
      <c r="EQ175" s="346" t="s">
        <v>154</v>
      </c>
      <c r="ER175" s="303">
        <v>89.5</v>
      </c>
      <c r="EU175" s="346" t="s">
        <v>164</v>
      </c>
      <c r="EV175" s="378">
        <v>0.88667220836796901</v>
      </c>
      <c r="FA175" s="346" t="s">
        <v>100</v>
      </c>
      <c r="FB175" s="383">
        <v>89.795918367346943</v>
      </c>
      <c r="FD175" s="126"/>
      <c r="FE175" s="393"/>
      <c r="FG175" s="346" t="s">
        <v>32</v>
      </c>
      <c r="FH175" s="381">
        <v>89.9</v>
      </c>
      <c r="FK175" s="346" t="s">
        <v>292</v>
      </c>
      <c r="FL175" s="410">
        <v>90.2</v>
      </c>
      <c r="FN175" s="287" t="s">
        <v>403</v>
      </c>
      <c r="FO175" s="298"/>
      <c r="FQ175" s="355" t="s">
        <v>81</v>
      </c>
      <c r="FR175" s="421">
        <v>1.8</v>
      </c>
      <c r="FT175" s="255" t="s">
        <v>596</v>
      </c>
      <c r="FU175" s="255"/>
      <c r="FW175" s="346" t="s">
        <v>286</v>
      </c>
      <c r="FX175" s="410">
        <v>90.2</v>
      </c>
      <c r="FZ175" s="346" t="s">
        <v>110</v>
      </c>
      <c r="GA175" s="437">
        <v>0.9</v>
      </c>
      <c r="GD175" s="462" t="s">
        <v>102</v>
      </c>
      <c r="GE175" s="448">
        <v>90.2</v>
      </c>
      <c r="GJ175" s="346" t="s">
        <v>228</v>
      </c>
      <c r="GK175" s="421">
        <v>1.6</v>
      </c>
      <c r="GM175" s="255" t="s">
        <v>597</v>
      </c>
      <c r="GN175" s="255"/>
      <c r="GP175" s="462" t="s">
        <v>310</v>
      </c>
      <c r="GQ175" s="503">
        <v>90.2</v>
      </c>
      <c r="GS175" s="346" t="s">
        <v>118</v>
      </c>
      <c r="GT175" s="508">
        <v>1.0400616332819723</v>
      </c>
      <c r="GV175" s="462" t="s">
        <v>233</v>
      </c>
      <c r="GW175" s="479">
        <v>91.1</v>
      </c>
      <c r="GY175" s="462" t="s">
        <v>232</v>
      </c>
      <c r="GZ175" s="529" t="s">
        <v>371</v>
      </c>
      <c r="HB175" s="535" t="s">
        <v>220</v>
      </c>
      <c r="HC175" s="383">
        <v>90.3</v>
      </c>
      <c r="HG175" s="462" t="s">
        <v>214</v>
      </c>
      <c r="HH175" s="383">
        <v>90.9</v>
      </c>
      <c r="HJ175" s="464"/>
      <c r="HK175" s="546"/>
      <c r="HM175" s="346" t="s">
        <v>276</v>
      </c>
      <c r="HN175" s="421">
        <v>1.6</v>
      </c>
      <c r="HP175" s="255" t="s">
        <v>487</v>
      </c>
      <c r="HQ175" s="255"/>
      <c r="HS175" s="535" t="s">
        <v>71</v>
      </c>
      <c r="HT175" s="383">
        <v>90.6</v>
      </c>
      <c r="HV175" s="346" t="s">
        <v>213</v>
      </c>
      <c r="HW175" s="508">
        <v>0.9</v>
      </c>
      <c r="HY175" s="346" t="s">
        <v>168</v>
      </c>
      <c r="HZ175" s="421">
        <v>1.4</v>
      </c>
      <c r="IB175" s="255" t="s">
        <v>487</v>
      </c>
      <c r="IC175" s="255"/>
      <c r="IE175" s="346" t="s">
        <v>31</v>
      </c>
      <c r="IF175" s="508">
        <v>0.8</v>
      </c>
      <c r="IH175" s="576" t="s">
        <v>288</v>
      </c>
      <c r="II175" s="610">
        <v>90.5</v>
      </c>
      <c r="IK175" s="580"/>
      <c r="IL175" s="599"/>
      <c r="IN175" s="621" t="s">
        <v>294</v>
      </c>
      <c r="IO175" s="635">
        <v>1.1000000000000001</v>
      </c>
      <c r="IQ175" s="621" t="s">
        <v>365</v>
      </c>
      <c r="IR175" s="635">
        <v>1.4</v>
      </c>
      <c r="IT175" s="621" t="s">
        <v>196</v>
      </c>
      <c r="IU175" s="652">
        <v>88.5</v>
      </c>
      <c r="IW175" s="621" t="s">
        <v>10</v>
      </c>
      <c r="IX175" s="635">
        <v>0.8</v>
      </c>
      <c r="IZ175" s="576" t="s">
        <v>382</v>
      </c>
      <c r="JA175" s="610">
        <v>89.5</v>
      </c>
      <c r="JC175" s="664" t="s">
        <v>172</v>
      </c>
      <c r="JD175" s="596" t="s">
        <v>371</v>
      </c>
      <c r="JF175" s="621" t="s">
        <v>268</v>
      </c>
      <c r="JG175" s="596">
        <v>1.4</v>
      </c>
      <c r="JI175" s="623"/>
      <c r="JJ175" s="681"/>
      <c r="JL175" s="621" t="s">
        <v>294</v>
      </c>
      <c r="JM175" s="596">
        <v>87.6</v>
      </c>
      <c r="JO175" s="621" t="s">
        <v>221</v>
      </c>
      <c r="JP175" s="596">
        <v>0.7</v>
      </c>
      <c r="JR175" s="576" t="s">
        <v>153</v>
      </c>
      <c r="JS175" s="610">
        <v>89.7</v>
      </c>
      <c r="JU175" s="664" t="s">
        <v>340</v>
      </c>
      <c r="JV175" s="610" t="s">
        <v>371</v>
      </c>
      <c r="JX175" s="621" t="s">
        <v>314</v>
      </c>
      <c r="JY175" s="596">
        <v>1</v>
      </c>
      <c r="KA175" s="621" t="s">
        <v>340</v>
      </c>
      <c r="KB175" s="596" t="s">
        <v>371</v>
      </c>
      <c r="KD175" s="621" t="s">
        <v>139</v>
      </c>
      <c r="KE175" s="596">
        <v>87.1</v>
      </c>
      <c r="KG175" s="621" t="s">
        <v>224</v>
      </c>
      <c r="KH175" s="596">
        <v>0.7</v>
      </c>
      <c r="KJ175" s="576" t="s">
        <v>242</v>
      </c>
      <c r="KK175" s="610">
        <v>90</v>
      </c>
      <c r="KM175" s="664" t="s">
        <v>228</v>
      </c>
      <c r="KN175" s="610" t="s">
        <v>371</v>
      </c>
      <c r="KP175" s="621" t="s">
        <v>292</v>
      </c>
      <c r="KQ175" s="596">
        <v>1.4</v>
      </c>
      <c r="KS175" s="621" t="s">
        <v>184</v>
      </c>
      <c r="KT175" s="596" t="s">
        <v>371</v>
      </c>
      <c r="KV175" s="621" t="s">
        <v>32</v>
      </c>
      <c r="KW175" s="596">
        <v>88.8</v>
      </c>
      <c r="KY175" s="621" t="s">
        <v>744</v>
      </c>
      <c r="KZ175" s="596">
        <v>0.7</v>
      </c>
      <c r="LB175" s="576" t="s">
        <v>111</v>
      </c>
      <c r="LC175" s="610">
        <v>91.3</v>
      </c>
      <c r="LE175" s="664" t="s">
        <v>29</v>
      </c>
      <c r="LF175" s="610" t="s">
        <v>371</v>
      </c>
      <c r="LH175" s="621" t="s">
        <v>307</v>
      </c>
      <c r="LI175" s="596">
        <v>89.7</v>
      </c>
    </row>
    <row r="176" spans="1:321" ht="66.599999999999994" thickBot="1" x14ac:dyDescent="0.35">
      <c r="A176" s="8" t="s">
        <v>165</v>
      </c>
      <c r="B176" s="15">
        <v>80.519480519480524</v>
      </c>
      <c r="G176" s="29" t="s">
        <v>280</v>
      </c>
      <c r="H176" s="32">
        <v>1.9417475728155338</v>
      </c>
      <c r="M176" s="11" t="s">
        <v>43</v>
      </c>
      <c r="N176" s="15">
        <v>80.471092077087789</v>
      </c>
      <c r="P176" s="29" t="s">
        <v>219</v>
      </c>
      <c r="Q176" s="79">
        <v>0.95948827292110883</v>
      </c>
      <c r="S176" s="8" t="s">
        <v>174</v>
      </c>
      <c r="T176" s="15">
        <v>81.034482758620683</v>
      </c>
      <c r="U176" s="101"/>
      <c r="V176" s="105" t="s">
        <v>371</v>
      </c>
      <c r="W176" s="83"/>
      <c r="Y176" s="11" t="s">
        <v>170</v>
      </c>
      <c r="Z176" s="15">
        <v>81.599999999999994</v>
      </c>
      <c r="AC176" s="109" t="s">
        <v>206</v>
      </c>
      <c r="AD176" s="123">
        <v>82</v>
      </c>
      <c r="AF176" s="149" t="s">
        <v>165</v>
      </c>
      <c r="AG176" s="137">
        <v>83.7</v>
      </c>
      <c r="AI176" s="105">
        <v>1</v>
      </c>
      <c r="AJ176" s="126"/>
      <c r="AL176" s="83" t="s">
        <v>421</v>
      </c>
      <c r="AM176" s="126"/>
      <c r="AO176" s="109" t="s">
        <v>137</v>
      </c>
      <c r="AP176" s="146">
        <v>81.7</v>
      </c>
      <c r="AS176" s="149" t="s">
        <v>173</v>
      </c>
      <c r="AT176" s="137">
        <v>82.9</v>
      </c>
      <c r="AX176" s="149" t="s">
        <v>50</v>
      </c>
      <c r="AY176" s="191">
        <v>84.5</v>
      </c>
      <c r="BA176" s="198" t="s">
        <v>332</v>
      </c>
      <c r="BB176" s="213"/>
      <c r="BD176" s="149" t="s">
        <v>340</v>
      </c>
      <c r="BE176" s="191">
        <v>84.4</v>
      </c>
      <c r="BG176" s="149" t="s">
        <v>191</v>
      </c>
      <c r="BH176" s="209">
        <v>85.6</v>
      </c>
      <c r="BJ176" s="149" t="s">
        <v>96</v>
      </c>
      <c r="BK176" s="233">
        <v>85.8</v>
      </c>
      <c r="BM176" s="199" t="s">
        <v>479</v>
      </c>
      <c r="BN176" s="215"/>
      <c r="BP176" s="149" t="s">
        <v>180</v>
      </c>
      <c r="BQ176" s="233">
        <v>86.6</v>
      </c>
      <c r="BS176" s="197" t="s">
        <v>486</v>
      </c>
      <c r="BT176" s="212"/>
      <c r="BV176" s="29" t="s">
        <v>116</v>
      </c>
      <c r="BW176" s="263">
        <v>2.0618556701030926</v>
      </c>
      <c r="BY176" s="255" t="s">
        <v>487</v>
      </c>
      <c r="BZ176" s="255"/>
      <c r="CB176" s="149" t="s">
        <v>32</v>
      </c>
      <c r="CC176" s="209">
        <v>86.6</v>
      </c>
      <c r="CE176" s="29" t="s">
        <v>268</v>
      </c>
      <c r="CF176" s="281">
        <v>0.87412587412587417</v>
      </c>
      <c r="CI176" s="109" t="s">
        <v>301</v>
      </c>
      <c r="CJ176" s="295">
        <v>88.5</v>
      </c>
      <c r="CL176" s="199" t="s">
        <v>487</v>
      </c>
      <c r="CM176" s="214"/>
      <c r="CO176" s="109" t="s">
        <v>279</v>
      </c>
      <c r="CP176" s="191">
        <v>88.1</v>
      </c>
      <c r="CS176" s="149" t="s">
        <v>95</v>
      </c>
      <c r="CT176" s="331">
        <v>88.6</v>
      </c>
      <c r="CW176" s="126"/>
      <c r="CX176" s="293"/>
      <c r="DB176" s="253" t="s">
        <v>118</v>
      </c>
      <c r="DC176" s="263">
        <v>1.6666666666666667</v>
      </c>
      <c r="DI176" s="255" t="s">
        <v>512</v>
      </c>
      <c r="DJ176" s="255"/>
      <c r="DP176" s="149" t="s">
        <v>285</v>
      </c>
      <c r="DQ176" s="331">
        <v>88.9</v>
      </c>
      <c r="DV176" s="253" t="s">
        <v>58</v>
      </c>
      <c r="DW176" s="281">
        <v>0.87815587266739847</v>
      </c>
      <c r="EA176" s="346" t="s">
        <v>236</v>
      </c>
      <c r="EB176" s="353">
        <v>89.2</v>
      </c>
      <c r="EE176" s="126"/>
      <c r="EF176" s="293"/>
      <c r="EI176" s="346" t="s">
        <v>158</v>
      </c>
      <c r="EJ176" s="362">
        <v>1.8633540372670807</v>
      </c>
      <c r="EM176" s="255" t="s">
        <v>512</v>
      </c>
      <c r="EN176" s="255"/>
      <c r="EQ176" s="346" t="s">
        <v>112</v>
      </c>
      <c r="ER176" s="303">
        <v>89.5</v>
      </c>
      <c r="EU176" s="346" t="s">
        <v>152</v>
      </c>
      <c r="EV176" s="378">
        <v>0.89141004862236628</v>
      </c>
      <c r="FA176" s="346" t="s">
        <v>238</v>
      </c>
      <c r="FB176" s="383">
        <v>89.65517241379311</v>
      </c>
      <c r="FD176" s="142"/>
      <c r="FE176" s="142"/>
      <c r="FG176" s="346" t="s">
        <v>140</v>
      </c>
      <c r="FH176" s="381">
        <v>89.9</v>
      </c>
      <c r="FK176" s="346" t="s">
        <v>193</v>
      </c>
      <c r="FL176" s="410">
        <v>90.2</v>
      </c>
      <c r="FN176" s="287" t="s">
        <v>486</v>
      </c>
      <c r="FO176" s="307"/>
      <c r="FQ176" s="355" t="s">
        <v>193</v>
      </c>
      <c r="FR176" s="421">
        <v>1.8</v>
      </c>
      <c r="FT176" s="255" t="s">
        <v>597</v>
      </c>
      <c r="FU176" s="255"/>
      <c r="FW176" s="346" t="s">
        <v>26</v>
      </c>
      <c r="FX176" s="410">
        <v>90</v>
      </c>
      <c r="FZ176" s="346" t="s">
        <v>228</v>
      </c>
      <c r="GA176" s="437">
        <v>0.9</v>
      </c>
      <c r="GD176" s="462" t="s">
        <v>37</v>
      </c>
      <c r="GE176" s="448">
        <v>90.1</v>
      </c>
      <c r="GG176" s="465" t="s">
        <v>479</v>
      </c>
      <c r="GJ176" s="346" t="s">
        <v>205</v>
      </c>
      <c r="GK176" s="421">
        <v>1.7</v>
      </c>
      <c r="GM176" s="255"/>
      <c r="GN176" s="255"/>
      <c r="GP176" s="462" t="s">
        <v>36</v>
      </c>
      <c r="GQ176" s="503">
        <v>90.2</v>
      </c>
      <c r="GS176" s="346" t="s">
        <v>327</v>
      </c>
      <c r="GT176" s="508">
        <v>0.66006600660066006</v>
      </c>
      <c r="GV176" s="462" t="s">
        <v>295</v>
      </c>
      <c r="GW176" s="479">
        <v>90.9</v>
      </c>
      <c r="GY176" s="464"/>
      <c r="GZ176" s="531"/>
      <c r="HB176" s="535" t="s">
        <v>77</v>
      </c>
      <c r="HC176" s="383">
        <v>90.2</v>
      </c>
      <c r="HG176" s="462" t="s">
        <v>176</v>
      </c>
      <c r="HH176" s="383">
        <v>90.6</v>
      </c>
      <c r="HM176" s="346" t="s">
        <v>33</v>
      </c>
      <c r="HN176" s="421">
        <v>2.4</v>
      </c>
      <c r="HP176" s="255" t="s">
        <v>596</v>
      </c>
      <c r="HQ176" s="255"/>
      <c r="HS176" s="535" t="s">
        <v>145</v>
      </c>
      <c r="HT176" s="383">
        <v>90.5</v>
      </c>
      <c r="HV176" s="346" t="s">
        <v>152</v>
      </c>
      <c r="HW176" s="508">
        <v>0.9</v>
      </c>
      <c r="HY176" s="346" t="s">
        <v>76</v>
      </c>
      <c r="HZ176" s="421">
        <v>1.4</v>
      </c>
      <c r="IB176" s="255" t="s">
        <v>596</v>
      </c>
      <c r="IC176" s="255"/>
      <c r="IE176" s="346" t="s">
        <v>327</v>
      </c>
      <c r="IF176" s="508">
        <v>0.8</v>
      </c>
      <c r="IH176" s="576" t="s">
        <v>662</v>
      </c>
      <c r="II176" s="610">
        <v>90.4</v>
      </c>
      <c r="IK176" s="581"/>
      <c r="IL176" s="600"/>
      <c r="IN176" s="621" t="s">
        <v>35</v>
      </c>
      <c r="IO176" s="635">
        <v>1.2</v>
      </c>
      <c r="IQ176" s="623"/>
      <c r="IR176" s="643" t="s">
        <v>371</v>
      </c>
      <c r="IT176" s="621" t="s">
        <v>137</v>
      </c>
      <c r="IU176" s="652">
        <v>88.3</v>
      </c>
      <c r="IW176" s="621" t="s">
        <v>303</v>
      </c>
      <c r="IX176" s="635">
        <v>0.8</v>
      </c>
      <c r="IZ176" s="576" t="s">
        <v>268</v>
      </c>
      <c r="JA176" s="610">
        <v>89.3</v>
      </c>
      <c r="JC176" s="664" t="s">
        <v>150</v>
      </c>
      <c r="JD176" s="596" t="s">
        <v>371</v>
      </c>
      <c r="JF176" s="621" t="s">
        <v>667</v>
      </c>
      <c r="JG176" s="596">
        <v>1.4</v>
      </c>
      <c r="JI176" s="605" t="s">
        <v>403</v>
      </c>
      <c r="JJ176" s="605"/>
      <c r="JL176" s="621" t="s">
        <v>57</v>
      </c>
      <c r="JM176" s="596">
        <v>87.5</v>
      </c>
      <c r="JO176" s="621" t="s">
        <v>182</v>
      </c>
      <c r="JP176" s="596">
        <v>0.7</v>
      </c>
      <c r="JR176" s="576" t="s">
        <v>65</v>
      </c>
      <c r="JS176" s="610">
        <v>89.7</v>
      </c>
      <c r="JU176" s="664" t="s">
        <v>172</v>
      </c>
      <c r="JV176" s="610" t="s">
        <v>371</v>
      </c>
      <c r="JX176" s="621" t="s">
        <v>301</v>
      </c>
      <c r="JY176" s="596">
        <v>1.1000000000000001</v>
      </c>
      <c r="KA176" s="621" t="s">
        <v>172</v>
      </c>
      <c r="KB176" s="596" t="s">
        <v>371</v>
      </c>
      <c r="KD176" s="621" t="s">
        <v>247</v>
      </c>
      <c r="KE176" s="596">
        <v>87.1</v>
      </c>
      <c r="KG176" s="621" t="s">
        <v>254</v>
      </c>
      <c r="KH176" s="596">
        <v>0.7</v>
      </c>
      <c r="KJ176" s="576" t="s">
        <v>316</v>
      </c>
      <c r="KK176" s="610">
        <v>90</v>
      </c>
      <c r="KM176" s="664" t="s">
        <v>340</v>
      </c>
      <c r="KN176" s="610" t="s">
        <v>371</v>
      </c>
      <c r="KP176" s="621" t="s">
        <v>220</v>
      </c>
      <c r="KQ176" s="596">
        <v>1.4</v>
      </c>
      <c r="KS176" s="621" t="s">
        <v>262</v>
      </c>
      <c r="KT176" s="596" t="s">
        <v>371</v>
      </c>
      <c r="KV176" s="621" t="s">
        <v>339</v>
      </c>
      <c r="KW176" s="596">
        <v>88.7</v>
      </c>
      <c r="KY176" s="621" t="s">
        <v>66</v>
      </c>
      <c r="KZ176" s="596">
        <v>0.7</v>
      </c>
      <c r="LB176" s="576" t="s">
        <v>59</v>
      </c>
      <c r="LC176" s="610">
        <v>91.3</v>
      </c>
      <c r="LE176" s="664" t="s">
        <v>98</v>
      </c>
      <c r="LF176" s="610" t="s">
        <v>371</v>
      </c>
      <c r="LH176" s="621" t="s">
        <v>87</v>
      </c>
      <c r="LI176" s="596">
        <v>89.6</v>
      </c>
    </row>
    <row r="177" spans="1:321" ht="53.4" x14ac:dyDescent="0.3">
      <c r="A177" s="8" t="s">
        <v>166</v>
      </c>
      <c r="B177" s="15">
        <v>80.392156862745097</v>
      </c>
      <c r="G177" s="29" t="s">
        <v>173</v>
      </c>
      <c r="H177" s="32">
        <v>1.9607843137254901</v>
      </c>
      <c r="M177" s="11" t="s">
        <v>167</v>
      </c>
      <c r="N177" s="15">
        <v>80.442294402211473</v>
      </c>
      <c r="P177" s="29" t="s">
        <v>226</v>
      </c>
      <c r="Q177" s="79">
        <v>0.95986038394415363</v>
      </c>
      <c r="S177" s="8" t="s">
        <v>137</v>
      </c>
      <c r="T177" s="15">
        <v>81</v>
      </c>
      <c r="U177" s="101"/>
      <c r="V177" s="105">
        <v>1</v>
      </c>
      <c r="W177" s="83"/>
      <c r="Y177" s="11" t="s">
        <v>92</v>
      </c>
      <c r="Z177" s="15">
        <v>81.5</v>
      </c>
      <c r="AC177" s="109" t="s">
        <v>168</v>
      </c>
      <c r="AD177" s="123">
        <v>81.900000000000006</v>
      </c>
      <c r="AF177" s="149" t="s">
        <v>119</v>
      </c>
      <c r="AG177" s="137">
        <v>83.5</v>
      </c>
      <c r="AI177" s="86">
        <v>2</v>
      </c>
      <c r="AL177" s="83" t="s">
        <v>332</v>
      </c>
      <c r="AM177" s="126"/>
      <c r="AO177" s="109" t="s">
        <v>190</v>
      </c>
      <c r="AP177" s="146">
        <v>81.7</v>
      </c>
      <c r="AS177" s="149" t="s">
        <v>320</v>
      </c>
      <c r="AT177" s="137">
        <v>82.6</v>
      </c>
      <c r="AX177" s="149" t="s">
        <v>147</v>
      </c>
      <c r="AY177" s="191">
        <v>84.4</v>
      </c>
      <c r="BA177" s="199" t="s">
        <v>371</v>
      </c>
      <c r="BB177" s="214"/>
      <c r="BD177" s="149" t="s">
        <v>26</v>
      </c>
      <c r="BE177" s="191">
        <v>84.3</v>
      </c>
      <c r="BG177" s="149" t="s">
        <v>45</v>
      </c>
      <c r="BH177" s="209">
        <v>85.6</v>
      </c>
      <c r="BJ177" s="149" t="s">
        <v>169</v>
      </c>
      <c r="BK177" s="233">
        <v>85.7</v>
      </c>
      <c r="BM177" s="200" t="s">
        <v>488</v>
      </c>
      <c r="BN177" s="215"/>
      <c r="BP177" s="149" t="s">
        <v>245</v>
      </c>
      <c r="BQ177" s="233">
        <v>86.4</v>
      </c>
      <c r="BS177" s="199" t="s">
        <v>487</v>
      </c>
      <c r="BT177" s="214"/>
      <c r="BV177" s="29" t="s">
        <v>95</v>
      </c>
      <c r="BW177" s="263">
        <v>2.1052631578947367</v>
      </c>
      <c r="BY177" s="255" t="s">
        <v>512</v>
      </c>
      <c r="BZ177" s="255"/>
      <c r="CB177" s="149" t="s">
        <v>41</v>
      </c>
      <c r="CC177" s="209">
        <v>86.6</v>
      </c>
      <c r="CE177" s="29" t="s">
        <v>204</v>
      </c>
      <c r="CF177" s="281">
        <v>0.88105726872246704</v>
      </c>
      <c r="CI177" s="109" t="s">
        <v>95</v>
      </c>
      <c r="CJ177" s="295">
        <v>88.4</v>
      </c>
      <c r="CL177" s="199" t="s">
        <v>533</v>
      </c>
      <c r="CM177" s="215"/>
      <c r="CO177" s="109" t="s">
        <v>142</v>
      </c>
      <c r="CP177" s="191">
        <v>88.1</v>
      </c>
      <c r="CS177" s="149" t="s">
        <v>96</v>
      </c>
      <c r="CT177" s="331">
        <v>88.6</v>
      </c>
      <c r="CW177" s="142"/>
      <c r="CX177" s="142"/>
      <c r="DB177" s="253" t="s">
        <v>158</v>
      </c>
      <c r="DC177" s="263">
        <v>1.6853932584269662</v>
      </c>
      <c r="DI177" s="257" t="s">
        <v>541</v>
      </c>
      <c r="DJ177" s="257"/>
      <c r="DP177" s="149" t="s">
        <v>176</v>
      </c>
      <c r="DQ177" s="331">
        <v>88.8</v>
      </c>
      <c r="DV177" s="253" t="s">
        <v>314</v>
      </c>
      <c r="DW177" s="281">
        <v>0.88050314465408808</v>
      </c>
      <c r="EA177" s="346" t="s">
        <v>42</v>
      </c>
      <c r="EB177" s="353">
        <v>89.2</v>
      </c>
      <c r="EE177" s="142"/>
      <c r="EF177" s="142"/>
      <c r="EI177" s="346" t="s">
        <v>376</v>
      </c>
      <c r="EJ177" s="362">
        <v>1.9607843137254901</v>
      </c>
      <c r="EM177" s="257" t="s">
        <v>541</v>
      </c>
      <c r="EN177" s="257"/>
      <c r="EQ177" s="346" t="s">
        <v>12</v>
      </c>
      <c r="ER177" s="303">
        <v>89.5</v>
      </c>
      <c r="EU177" s="346" t="s">
        <v>183</v>
      </c>
      <c r="EV177" s="378">
        <v>0.89166295140436924</v>
      </c>
      <c r="FA177" s="346" t="s">
        <v>24</v>
      </c>
      <c r="FB177" s="383">
        <v>89.473684210526315</v>
      </c>
      <c r="FD177" s="287" t="s">
        <v>403</v>
      </c>
      <c r="FE177" s="298"/>
      <c r="FG177" s="346" t="s">
        <v>338</v>
      </c>
      <c r="FH177" s="381">
        <v>89.8</v>
      </c>
      <c r="FK177" s="346" t="s">
        <v>6</v>
      </c>
      <c r="FL177" s="410">
        <v>90</v>
      </c>
      <c r="FN177" s="199" t="s">
        <v>487</v>
      </c>
      <c r="FO177" s="214"/>
      <c r="FQ177" s="355" t="s">
        <v>71</v>
      </c>
      <c r="FR177" s="421">
        <v>1.8</v>
      </c>
      <c r="FT177" s="255"/>
      <c r="FU177" s="255"/>
      <c r="FW177" s="346" t="s">
        <v>231</v>
      </c>
      <c r="FX177" s="410">
        <v>90</v>
      </c>
      <c r="FZ177" s="346" t="s">
        <v>316</v>
      </c>
      <c r="GA177" s="437">
        <v>0.9</v>
      </c>
      <c r="GD177" s="462" t="s">
        <v>285</v>
      </c>
      <c r="GE177" s="448">
        <v>90</v>
      </c>
      <c r="GG177" s="465" t="s">
        <v>488</v>
      </c>
      <c r="GJ177" s="346" t="s">
        <v>78</v>
      </c>
      <c r="GK177" s="421">
        <v>1.7</v>
      </c>
      <c r="GM177" s="255" t="s">
        <v>512</v>
      </c>
      <c r="GN177" s="255"/>
      <c r="GP177" s="462" t="s">
        <v>184</v>
      </c>
      <c r="GQ177" s="503">
        <v>90.2</v>
      </c>
      <c r="GS177" s="346" t="s">
        <v>176</v>
      </c>
      <c r="GT177" s="508">
        <v>0.48216007714561238</v>
      </c>
      <c r="GV177" s="462" t="s">
        <v>214</v>
      </c>
      <c r="GW177" s="479">
        <v>90.9</v>
      </c>
      <c r="HB177" s="535" t="s">
        <v>41</v>
      </c>
      <c r="HC177" s="383">
        <v>90.1</v>
      </c>
      <c r="HG177" s="462" t="s">
        <v>160</v>
      </c>
      <c r="HH177" s="383">
        <v>90.6</v>
      </c>
      <c r="HJ177" s="516" t="s">
        <v>630</v>
      </c>
      <c r="HM177" s="346" t="s">
        <v>319</v>
      </c>
      <c r="HN177" s="421">
        <v>1.6</v>
      </c>
      <c r="HP177" s="255" t="s">
        <v>685</v>
      </c>
      <c r="HQ177" s="255"/>
      <c r="HS177" s="535" t="s">
        <v>260</v>
      </c>
      <c r="HT177" s="383">
        <v>90.4</v>
      </c>
      <c r="HV177" s="346" t="s">
        <v>86</v>
      </c>
      <c r="HW177" s="508">
        <v>0.9</v>
      </c>
      <c r="HY177" s="346" t="s">
        <v>327</v>
      </c>
      <c r="HZ177" s="421">
        <v>1.5</v>
      </c>
      <c r="IB177" s="255" t="s">
        <v>685</v>
      </c>
      <c r="IC177" s="255"/>
      <c r="IE177" s="346" t="s">
        <v>86</v>
      </c>
      <c r="IF177" s="508">
        <v>0.8</v>
      </c>
      <c r="IH177" s="576" t="s">
        <v>119</v>
      </c>
      <c r="II177" s="610">
        <v>90.4</v>
      </c>
      <c r="IK177" s="582" t="s">
        <v>630</v>
      </c>
      <c r="IL177" s="88"/>
      <c r="IN177" s="621" t="s">
        <v>310</v>
      </c>
      <c r="IO177" s="635">
        <v>1.2</v>
      </c>
      <c r="IQ177" s="89" t="s">
        <v>403</v>
      </c>
      <c r="IT177" s="621" t="s">
        <v>128</v>
      </c>
      <c r="IU177" s="652">
        <v>88.3</v>
      </c>
      <c r="IW177" s="621" t="s">
        <v>200</v>
      </c>
      <c r="IX177" s="635">
        <v>0.8</v>
      </c>
      <c r="IZ177" s="576" t="s">
        <v>323</v>
      </c>
      <c r="JA177" s="610">
        <v>89.3</v>
      </c>
      <c r="JC177" s="664" t="s">
        <v>184</v>
      </c>
      <c r="JD177" s="596" t="s">
        <v>371</v>
      </c>
      <c r="JF177" s="621" t="s">
        <v>111</v>
      </c>
      <c r="JG177" s="596">
        <v>1.4</v>
      </c>
      <c r="JI177" s="677" t="s">
        <v>487</v>
      </c>
      <c r="JJ177" s="677"/>
      <c r="JL177" s="621" t="s">
        <v>78</v>
      </c>
      <c r="JM177" s="596">
        <v>87.4</v>
      </c>
      <c r="JO177" s="621" t="s">
        <v>328</v>
      </c>
      <c r="JP177" s="596">
        <v>0.7</v>
      </c>
      <c r="JR177" s="576" t="s">
        <v>115</v>
      </c>
      <c r="JS177" s="610">
        <v>89.5</v>
      </c>
      <c r="JU177" s="664" t="s">
        <v>150</v>
      </c>
      <c r="JV177" s="610" t="s">
        <v>371</v>
      </c>
      <c r="JX177" s="621" t="s">
        <v>255</v>
      </c>
      <c r="JY177" s="596">
        <v>1.1000000000000001</v>
      </c>
      <c r="KA177" s="621" t="s">
        <v>150</v>
      </c>
      <c r="KB177" s="596" t="s">
        <v>371</v>
      </c>
      <c r="KD177" s="621" t="s">
        <v>255</v>
      </c>
      <c r="KE177" s="596">
        <v>87</v>
      </c>
      <c r="KG177" s="621" t="s">
        <v>74</v>
      </c>
      <c r="KH177" s="596">
        <v>0.6</v>
      </c>
      <c r="KJ177" s="576" t="s">
        <v>262</v>
      </c>
      <c r="KK177" s="610">
        <v>89.9</v>
      </c>
      <c r="KM177" s="664" t="s">
        <v>172</v>
      </c>
      <c r="KN177" s="610" t="s">
        <v>371</v>
      </c>
      <c r="KP177" s="621" t="s">
        <v>23</v>
      </c>
      <c r="KQ177" s="596">
        <v>1.4</v>
      </c>
      <c r="KS177" s="621" t="s">
        <v>43</v>
      </c>
      <c r="KT177" s="596" t="s">
        <v>371</v>
      </c>
      <c r="KV177" s="621" t="s">
        <v>274</v>
      </c>
      <c r="KW177" s="596">
        <v>88.7</v>
      </c>
      <c r="KY177" s="621" t="s">
        <v>268</v>
      </c>
      <c r="KZ177" s="596">
        <v>0.8</v>
      </c>
      <c r="LB177" s="576" t="s">
        <v>284</v>
      </c>
      <c r="LC177" s="610">
        <v>91.3</v>
      </c>
      <c r="LE177" s="664" t="s">
        <v>228</v>
      </c>
      <c r="LF177" s="610" t="s">
        <v>371</v>
      </c>
      <c r="LH177" s="621" t="s">
        <v>43</v>
      </c>
      <c r="LI177" s="596">
        <v>89.6</v>
      </c>
    </row>
    <row r="178" spans="1:321" ht="52.8" x14ac:dyDescent="0.3">
      <c r="A178" s="8" t="s">
        <v>167</v>
      </c>
      <c r="B178" s="15">
        <v>80.26315789473685</v>
      </c>
      <c r="G178" s="29" t="s">
        <v>154</v>
      </c>
      <c r="H178" s="32">
        <v>2</v>
      </c>
      <c r="M178" s="11" t="s">
        <v>233</v>
      </c>
      <c r="N178" s="15">
        <v>80.431937172774866</v>
      </c>
      <c r="P178" s="29" t="s">
        <v>90</v>
      </c>
      <c r="Q178" s="79">
        <v>0.96116878123798533</v>
      </c>
      <c r="S178" s="8" t="s">
        <v>141</v>
      </c>
      <c r="T178" s="15">
        <v>80.952380952380949</v>
      </c>
      <c r="U178" s="101"/>
      <c r="V178" s="86">
        <v>2</v>
      </c>
      <c r="W178" s="83"/>
      <c r="Y178" s="11" t="s">
        <v>262</v>
      </c>
      <c r="Z178" s="15">
        <v>81.5</v>
      </c>
      <c r="AC178" s="109" t="s">
        <v>108</v>
      </c>
      <c r="AD178" s="123">
        <v>81.900000000000006</v>
      </c>
      <c r="AF178" s="149" t="s">
        <v>133</v>
      </c>
      <c r="AG178" s="137">
        <v>83.5</v>
      </c>
      <c r="AI178" s="86">
        <v>3</v>
      </c>
      <c r="AL178" s="105" t="s">
        <v>371</v>
      </c>
      <c r="AM178" s="126"/>
      <c r="AO178" s="109" t="s">
        <v>81</v>
      </c>
      <c r="AP178" s="146">
        <v>81.599999999999994</v>
      </c>
      <c r="AS178" s="149" t="s">
        <v>239</v>
      </c>
      <c r="AT178" s="137">
        <v>82.6</v>
      </c>
      <c r="AX178" s="149" t="s">
        <v>95</v>
      </c>
      <c r="AY178" s="191">
        <v>84.1</v>
      </c>
      <c r="BA178" s="199" t="s">
        <v>456</v>
      </c>
      <c r="BB178" s="214"/>
      <c r="BD178" s="149" t="s">
        <v>94</v>
      </c>
      <c r="BE178" s="191">
        <v>84.3</v>
      </c>
      <c r="BG178" s="149" t="s">
        <v>241</v>
      </c>
      <c r="BH178" s="209">
        <v>85.5</v>
      </c>
      <c r="BJ178" s="149" t="s">
        <v>190</v>
      </c>
      <c r="BK178" s="233">
        <v>85.7</v>
      </c>
      <c r="BM178" s="200" t="s">
        <v>489</v>
      </c>
      <c r="BP178" s="149" t="s">
        <v>225</v>
      </c>
      <c r="BQ178" s="233">
        <v>86.3</v>
      </c>
      <c r="BS178" s="199" t="s">
        <v>479</v>
      </c>
      <c r="BT178" s="215"/>
      <c r="BV178" s="29" t="s">
        <v>57</v>
      </c>
      <c r="BW178" s="263">
        <v>2.1052631578947367</v>
      </c>
      <c r="BY178" s="255" t="s">
        <v>513</v>
      </c>
      <c r="BZ178" s="255"/>
      <c r="CB178" s="149" t="s">
        <v>307</v>
      </c>
      <c r="CC178" s="209">
        <v>86.6</v>
      </c>
      <c r="CE178" s="29" t="s">
        <v>189</v>
      </c>
      <c r="CF178" s="281">
        <v>0.88192062714355712</v>
      </c>
      <c r="CI178" s="109" t="s">
        <v>165</v>
      </c>
      <c r="CJ178" s="295">
        <v>88.2</v>
      </c>
      <c r="CL178" s="200" t="s">
        <v>488</v>
      </c>
      <c r="CM178" s="215"/>
      <c r="CO178" s="109" t="s">
        <v>140</v>
      </c>
      <c r="CP178" s="191">
        <v>88.1</v>
      </c>
      <c r="CS178" s="149" t="s">
        <v>221</v>
      </c>
      <c r="CT178" s="331">
        <v>88.6</v>
      </c>
      <c r="CW178" s="287" t="s">
        <v>403</v>
      </c>
      <c r="CX178" s="298"/>
      <c r="DB178" s="253" t="s">
        <v>285</v>
      </c>
      <c r="DC178" s="263">
        <v>1.6949152542372881</v>
      </c>
      <c r="DI178" s="258"/>
      <c r="DJ178" s="255"/>
      <c r="DP178" s="149" t="s">
        <v>260</v>
      </c>
      <c r="DQ178" s="331">
        <v>88.8</v>
      </c>
      <c r="DV178" s="253" t="s">
        <v>313</v>
      </c>
      <c r="DW178" s="281">
        <v>0.88804313352362829</v>
      </c>
      <c r="EA178" s="346" t="s">
        <v>101</v>
      </c>
      <c r="EB178" s="353">
        <v>88.9</v>
      </c>
      <c r="EE178" s="287" t="s">
        <v>403</v>
      </c>
      <c r="EF178" s="298"/>
      <c r="EI178" s="346" t="s">
        <v>38</v>
      </c>
      <c r="EJ178" s="362">
        <v>2</v>
      </c>
      <c r="EM178" s="258"/>
      <c r="EN178" s="255"/>
      <c r="EQ178" s="346" t="s">
        <v>319</v>
      </c>
      <c r="ER178" s="303">
        <v>89.5</v>
      </c>
      <c r="EU178" s="346" t="s">
        <v>260</v>
      </c>
      <c r="EV178" s="378">
        <v>0.8943543879262158</v>
      </c>
      <c r="FA178" s="346" t="s">
        <v>263</v>
      </c>
      <c r="FB178" s="383">
        <v>89.473684210526315</v>
      </c>
      <c r="FD178" s="287" t="s">
        <v>486</v>
      </c>
      <c r="FE178" s="307"/>
      <c r="FG178" s="346" t="s">
        <v>287</v>
      </c>
      <c r="FH178" s="381">
        <v>89.8</v>
      </c>
      <c r="FK178" s="346" t="s">
        <v>37</v>
      </c>
      <c r="FL178" s="410">
        <v>90</v>
      </c>
      <c r="FN178" s="199" t="s">
        <v>533</v>
      </c>
      <c r="FO178" s="215"/>
      <c r="FQ178" s="355" t="s">
        <v>171</v>
      </c>
      <c r="FR178" s="421">
        <v>1.8</v>
      </c>
      <c r="FT178" s="255" t="s">
        <v>512</v>
      </c>
      <c r="FU178" s="255"/>
      <c r="FW178" s="346" t="s">
        <v>278</v>
      </c>
      <c r="FX178" s="410">
        <v>90</v>
      </c>
      <c r="FZ178" s="346" t="s">
        <v>87</v>
      </c>
      <c r="GA178" s="437">
        <v>0.9</v>
      </c>
      <c r="GD178" s="462" t="s">
        <v>27</v>
      </c>
      <c r="GE178" s="448">
        <v>90</v>
      </c>
      <c r="GG178" s="465"/>
      <c r="GJ178" s="346" t="s">
        <v>23</v>
      </c>
      <c r="GK178" s="421">
        <v>1.7</v>
      </c>
      <c r="GM178" s="102" t="s">
        <v>615</v>
      </c>
      <c r="GN178" s="255"/>
      <c r="GP178" s="462" t="s">
        <v>278</v>
      </c>
      <c r="GQ178" s="503">
        <v>90.1</v>
      </c>
      <c r="GS178" s="346" t="s">
        <v>339</v>
      </c>
      <c r="GT178" s="508">
        <v>0.8413836086008103</v>
      </c>
      <c r="GV178" s="462" t="s">
        <v>137</v>
      </c>
      <c r="GW178" s="479">
        <v>90.8</v>
      </c>
      <c r="GY178" s="516" t="s">
        <v>630</v>
      </c>
      <c r="HB178" s="535" t="s">
        <v>245</v>
      </c>
      <c r="HC178" s="383">
        <v>90</v>
      </c>
      <c r="HG178" s="462" t="s">
        <v>72</v>
      </c>
      <c r="HH178" s="383">
        <v>90.5</v>
      </c>
      <c r="HJ178" s="83" t="s">
        <v>637</v>
      </c>
      <c r="HM178" s="346" t="s">
        <v>223</v>
      </c>
      <c r="HN178" s="421">
        <v>1.6</v>
      </c>
      <c r="HP178" s="255"/>
      <c r="HQ178" s="255"/>
      <c r="HS178" s="535" t="s">
        <v>65</v>
      </c>
      <c r="HT178" s="383">
        <v>90.4</v>
      </c>
      <c r="HV178" s="346" t="s">
        <v>211</v>
      </c>
      <c r="HW178" s="508">
        <v>0.9</v>
      </c>
      <c r="HY178" s="346" t="s">
        <v>86</v>
      </c>
      <c r="HZ178" s="421">
        <v>1.5</v>
      </c>
      <c r="IB178" s="255"/>
      <c r="IC178" s="255"/>
      <c r="IE178" s="346" t="s">
        <v>103</v>
      </c>
      <c r="IF178" s="508">
        <v>0.8</v>
      </c>
      <c r="IH178" s="576" t="s">
        <v>431</v>
      </c>
      <c r="II178" s="610">
        <v>90.3</v>
      </c>
      <c r="IK178" s="583" t="s">
        <v>605</v>
      </c>
      <c r="IL178" s="88"/>
      <c r="IN178" s="621" t="s">
        <v>107</v>
      </c>
      <c r="IO178" s="635">
        <v>1.2</v>
      </c>
      <c r="IQ178" s="89" t="s">
        <v>487</v>
      </c>
      <c r="IR178" s="89"/>
      <c r="IT178" s="621" t="s">
        <v>53</v>
      </c>
      <c r="IU178" s="652">
        <v>88.3</v>
      </c>
      <c r="IW178" s="621" t="s">
        <v>269</v>
      </c>
      <c r="IX178" s="635">
        <v>0.8</v>
      </c>
      <c r="IZ178" s="576" t="s">
        <v>45</v>
      </c>
      <c r="JA178" s="610">
        <v>89.3</v>
      </c>
      <c r="JC178" s="664" t="s">
        <v>43</v>
      </c>
      <c r="JD178" s="596" t="s">
        <v>371</v>
      </c>
      <c r="JF178" s="621" t="s">
        <v>147</v>
      </c>
      <c r="JG178" s="596">
        <v>1.4</v>
      </c>
      <c r="JI178" s="677" t="s">
        <v>784</v>
      </c>
      <c r="JJ178" s="677"/>
      <c r="JL178" s="621" t="s">
        <v>136</v>
      </c>
      <c r="JM178" s="596">
        <v>87.4</v>
      </c>
      <c r="JO178" s="621" t="s">
        <v>164</v>
      </c>
      <c r="JP178" s="596">
        <v>0.7</v>
      </c>
      <c r="JR178" s="576" t="s">
        <v>67</v>
      </c>
      <c r="JS178" s="610">
        <v>89.5</v>
      </c>
      <c r="JU178" s="664" t="s">
        <v>184</v>
      </c>
      <c r="JV178" s="610" t="s">
        <v>371</v>
      </c>
      <c r="JX178" s="621" t="s">
        <v>103</v>
      </c>
      <c r="JY178" s="596">
        <v>1.1000000000000001</v>
      </c>
      <c r="KA178" s="621" t="s">
        <v>184</v>
      </c>
      <c r="KB178" s="596" t="s">
        <v>371</v>
      </c>
      <c r="KD178" s="621" t="s">
        <v>78</v>
      </c>
      <c r="KE178" s="596">
        <v>86.9</v>
      </c>
      <c r="KG178" s="621" t="s">
        <v>296</v>
      </c>
      <c r="KH178" s="596">
        <v>0.7</v>
      </c>
      <c r="KJ178" s="576" t="s">
        <v>107</v>
      </c>
      <c r="KK178" s="610">
        <v>89.8</v>
      </c>
      <c r="KM178" s="664" t="s">
        <v>150</v>
      </c>
      <c r="KN178" s="610" t="s">
        <v>371</v>
      </c>
      <c r="KP178" s="621" t="s">
        <v>338</v>
      </c>
      <c r="KQ178" s="596">
        <v>1.5</v>
      </c>
      <c r="KS178" s="621" t="s">
        <v>314</v>
      </c>
      <c r="KT178" s="596" t="s">
        <v>371</v>
      </c>
      <c r="KV178" s="621" t="s">
        <v>123</v>
      </c>
      <c r="KW178" s="596">
        <v>88.6</v>
      </c>
      <c r="KY178" s="621" t="s">
        <v>266</v>
      </c>
      <c r="KZ178" s="596">
        <v>0.8</v>
      </c>
      <c r="LB178" s="576" t="s">
        <v>432</v>
      </c>
      <c r="LC178" s="610">
        <v>91.2</v>
      </c>
      <c r="LE178" s="664" t="s">
        <v>340</v>
      </c>
      <c r="LF178" s="610" t="s">
        <v>371</v>
      </c>
      <c r="LH178" s="621" t="s">
        <v>149</v>
      </c>
      <c r="LI178" s="596">
        <v>89.5</v>
      </c>
    </row>
    <row r="179" spans="1:321" ht="52.8" x14ac:dyDescent="0.3">
      <c r="A179" s="8" t="s">
        <v>168</v>
      </c>
      <c r="B179" s="15">
        <v>80.219780219780219</v>
      </c>
      <c r="G179" s="29" t="s">
        <v>311</v>
      </c>
      <c r="H179" s="32">
        <v>2.0408163265306123</v>
      </c>
      <c r="M179" s="11" t="s">
        <v>88</v>
      </c>
      <c r="N179" s="15">
        <v>80.401234567901241</v>
      </c>
      <c r="P179" s="29" t="s">
        <v>250</v>
      </c>
      <c r="Q179" s="79">
        <v>0.96202531645569622</v>
      </c>
      <c r="S179" s="8" t="s">
        <v>213</v>
      </c>
      <c r="T179" s="15">
        <v>80.952380952380949</v>
      </c>
      <c r="U179" s="101"/>
      <c r="V179" s="86">
        <v>3</v>
      </c>
      <c r="W179" s="83"/>
      <c r="Y179" s="11" t="s">
        <v>261</v>
      </c>
      <c r="Z179" s="15">
        <v>81.400000000000006</v>
      </c>
      <c r="AC179" s="109" t="s">
        <v>149</v>
      </c>
      <c r="AD179" s="123">
        <v>81.8</v>
      </c>
      <c r="AF179" s="149" t="s">
        <v>142</v>
      </c>
      <c r="AG179" s="137">
        <v>83.3</v>
      </c>
      <c r="AI179" s="87" t="s">
        <v>404</v>
      </c>
      <c r="AL179" s="105">
        <v>1</v>
      </c>
      <c r="AM179" s="126"/>
      <c r="AO179" s="109" t="s">
        <v>183</v>
      </c>
      <c r="AP179" s="146">
        <v>81.599999999999994</v>
      </c>
      <c r="AS179" s="149" t="s">
        <v>78</v>
      </c>
      <c r="AT179" s="137">
        <v>82.5</v>
      </c>
      <c r="AX179" s="149" t="s">
        <v>146</v>
      </c>
      <c r="AY179" s="191">
        <v>84</v>
      </c>
      <c r="BA179" s="199" t="s">
        <v>451</v>
      </c>
      <c r="BB179" s="215"/>
      <c r="BD179" s="149" t="s">
        <v>281</v>
      </c>
      <c r="BE179" s="191">
        <v>84.3</v>
      </c>
      <c r="BG179" s="149" t="s">
        <v>152</v>
      </c>
      <c r="BH179" s="209">
        <v>85.4</v>
      </c>
      <c r="BJ179" s="149" t="s">
        <v>78</v>
      </c>
      <c r="BK179" s="233">
        <v>85.7</v>
      </c>
      <c r="BM179" s="200" t="s">
        <v>490</v>
      </c>
      <c r="BP179" s="149" t="s">
        <v>96</v>
      </c>
      <c r="BQ179" s="233">
        <v>86.3</v>
      </c>
      <c r="BS179" s="200" t="s">
        <v>488</v>
      </c>
      <c r="BT179" s="215"/>
      <c r="BV179" s="29" t="s">
        <v>63</v>
      </c>
      <c r="BW179" s="263">
        <v>2.1052631578947367</v>
      </c>
      <c r="BY179" s="257" t="s">
        <v>506</v>
      </c>
      <c r="BZ179" s="257"/>
      <c r="CB179" s="149" t="s">
        <v>26</v>
      </c>
      <c r="CC179" s="209">
        <v>86.5</v>
      </c>
      <c r="CE179" s="29" t="s">
        <v>222</v>
      </c>
      <c r="CF179" s="281">
        <v>0.88832487309644681</v>
      </c>
      <c r="CI179" s="109" t="s">
        <v>318</v>
      </c>
      <c r="CJ179" s="295">
        <v>88.2</v>
      </c>
      <c r="CL179" s="201" t="s">
        <v>404</v>
      </c>
      <c r="CM179" s="216"/>
      <c r="CO179" s="109" t="s">
        <v>285</v>
      </c>
      <c r="CP179" s="191">
        <v>88</v>
      </c>
      <c r="CS179" s="149" t="s">
        <v>132</v>
      </c>
      <c r="CT179" s="331">
        <v>88.5</v>
      </c>
      <c r="CW179" s="287" t="s">
        <v>486</v>
      </c>
      <c r="CX179" s="307"/>
      <c r="DB179" s="253" t="s">
        <v>302</v>
      </c>
      <c r="DC179" s="263">
        <v>1.7241379310344827</v>
      </c>
      <c r="DI179" s="83" t="s">
        <v>405</v>
      </c>
      <c r="DJ179" s="320" t="s">
        <v>543</v>
      </c>
      <c r="DP179" s="149" t="s">
        <v>338</v>
      </c>
      <c r="DQ179" s="331">
        <v>88.7</v>
      </c>
      <c r="DV179" s="253" t="s">
        <v>294</v>
      </c>
      <c r="DW179" s="281">
        <v>0.90157776108189325</v>
      </c>
      <c r="EA179" s="346" t="s">
        <v>303</v>
      </c>
      <c r="EB179" s="353">
        <v>88.9</v>
      </c>
      <c r="EE179" s="287" t="s">
        <v>486</v>
      </c>
      <c r="EF179" s="307"/>
      <c r="EI179" s="346" t="s">
        <v>194</v>
      </c>
      <c r="EJ179" s="362">
        <v>1.9607843137254901</v>
      </c>
      <c r="EM179" s="83" t="s">
        <v>405</v>
      </c>
      <c r="EN179" s="320" t="s">
        <v>571</v>
      </c>
      <c r="EQ179" s="346" t="s">
        <v>217</v>
      </c>
      <c r="ER179" s="303">
        <v>89.4</v>
      </c>
      <c r="EU179" s="346" t="s">
        <v>118</v>
      </c>
      <c r="EV179" s="378">
        <v>0.89467263115087425</v>
      </c>
      <c r="FA179" s="346" t="s">
        <v>217</v>
      </c>
      <c r="FB179" s="383">
        <v>89.361702127659569</v>
      </c>
      <c r="FD179" s="199" t="s">
        <v>487</v>
      </c>
      <c r="FE179" s="214"/>
      <c r="FG179" s="355" t="s">
        <v>29</v>
      </c>
      <c r="FH179" s="381">
        <v>89.8</v>
      </c>
      <c r="FK179" s="346" t="s">
        <v>149</v>
      </c>
      <c r="FL179" s="410">
        <v>90</v>
      </c>
      <c r="FN179" s="200" t="s">
        <v>488</v>
      </c>
      <c r="FO179" s="215"/>
      <c r="FQ179" s="355" t="s">
        <v>324</v>
      </c>
      <c r="FR179" s="421">
        <v>1.8</v>
      </c>
      <c r="FT179" s="257" t="s">
        <v>541</v>
      </c>
      <c r="FU179" s="257"/>
      <c r="FW179" s="346" t="s">
        <v>245</v>
      </c>
      <c r="FX179" s="410">
        <v>90</v>
      </c>
      <c r="FZ179" s="346" t="s">
        <v>76</v>
      </c>
      <c r="GA179" s="437">
        <v>0.9</v>
      </c>
      <c r="GD179" s="462" t="s">
        <v>78</v>
      </c>
      <c r="GE179" s="448">
        <v>89.8</v>
      </c>
      <c r="GG179" s="466" t="s">
        <v>496</v>
      </c>
      <c r="GJ179" s="346" t="s">
        <v>183</v>
      </c>
      <c r="GK179" s="421">
        <v>1.8</v>
      </c>
      <c r="GM179" s="257" t="s">
        <v>506</v>
      </c>
      <c r="GN179" s="257"/>
      <c r="GP179" s="462" t="s">
        <v>84</v>
      </c>
      <c r="GQ179" s="503">
        <v>90.1</v>
      </c>
      <c r="GS179" s="346" t="s">
        <v>151</v>
      </c>
      <c r="GT179" s="508">
        <v>0.4944375772558714</v>
      </c>
      <c r="GV179" s="515" t="s">
        <v>103</v>
      </c>
      <c r="GW179" s="447">
        <v>90.7</v>
      </c>
      <c r="GY179" s="83" t="s">
        <v>637</v>
      </c>
      <c r="HB179" s="535" t="s">
        <v>160</v>
      </c>
      <c r="HC179" s="383">
        <v>90</v>
      </c>
      <c r="HG179" s="462" t="s">
        <v>247</v>
      </c>
      <c r="HH179" s="383">
        <v>90.5</v>
      </c>
      <c r="HJ179" s="83" t="s">
        <v>638</v>
      </c>
      <c r="HM179" s="346" t="s">
        <v>116</v>
      </c>
      <c r="HN179" s="421">
        <v>1.6</v>
      </c>
      <c r="HP179" s="255" t="s">
        <v>512</v>
      </c>
      <c r="HQ179"/>
      <c r="HS179" s="535" t="s">
        <v>184</v>
      </c>
      <c r="HT179" s="383">
        <v>90.4</v>
      </c>
      <c r="HV179" s="346" t="s">
        <v>148</v>
      </c>
      <c r="HW179" s="508">
        <v>0.8</v>
      </c>
      <c r="HY179" s="346" t="s">
        <v>21</v>
      </c>
      <c r="HZ179" s="421">
        <v>1.5</v>
      </c>
      <c r="IB179" s="255" t="s">
        <v>512</v>
      </c>
      <c r="IC179"/>
      <c r="IE179" s="346" t="s">
        <v>166</v>
      </c>
      <c r="IF179" s="508">
        <v>0.8</v>
      </c>
      <c r="IH179" s="576" t="s">
        <v>318</v>
      </c>
      <c r="II179" s="610">
        <v>90.2</v>
      </c>
      <c r="IK179" s="583" t="s">
        <v>700</v>
      </c>
      <c r="IN179" s="621" t="s">
        <v>268</v>
      </c>
      <c r="IO179" s="635">
        <v>1.3</v>
      </c>
      <c r="IQ179" s="89" t="s">
        <v>596</v>
      </c>
      <c r="IR179" s="89"/>
      <c r="IT179" s="621" t="s">
        <v>176</v>
      </c>
      <c r="IU179" s="652">
        <v>88.2</v>
      </c>
      <c r="IW179" s="621" t="s">
        <v>741</v>
      </c>
      <c r="IX179" s="635">
        <v>0.8</v>
      </c>
      <c r="IZ179" s="576" t="s">
        <v>188</v>
      </c>
      <c r="JA179" s="610">
        <v>89.2</v>
      </c>
      <c r="JC179" s="664" t="s">
        <v>314</v>
      </c>
      <c r="JD179" s="596" t="s">
        <v>371</v>
      </c>
      <c r="JF179" s="621" t="s">
        <v>107</v>
      </c>
      <c r="JG179" s="596">
        <v>1.4</v>
      </c>
      <c r="JI179" s="677" t="s">
        <v>785</v>
      </c>
      <c r="JJ179" s="677"/>
      <c r="JL179" s="621" t="s">
        <v>255</v>
      </c>
      <c r="JM179" s="596">
        <v>87.2</v>
      </c>
      <c r="JO179" s="621" t="s">
        <v>302</v>
      </c>
      <c r="JP179" s="596">
        <v>0.7</v>
      </c>
      <c r="JR179" s="576" t="s">
        <v>294</v>
      </c>
      <c r="JS179" s="610">
        <v>89.4</v>
      </c>
      <c r="JU179" s="664" t="s">
        <v>262</v>
      </c>
      <c r="JV179" s="610" t="s">
        <v>371</v>
      </c>
      <c r="JX179" s="621" t="s">
        <v>215</v>
      </c>
      <c r="JY179" s="596">
        <v>1.1000000000000001</v>
      </c>
      <c r="KA179" s="621" t="s">
        <v>43</v>
      </c>
      <c r="KB179" s="596" t="s">
        <v>371</v>
      </c>
      <c r="KD179" s="621" t="s">
        <v>13</v>
      </c>
      <c r="KE179" s="596">
        <v>86.9</v>
      </c>
      <c r="KG179" s="621" t="s">
        <v>267</v>
      </c>
      <c r="KH179" s="596">
        <v>0.7</v>
      </c>
      <c r="KJ179" s="576" t="s">
        <v>75</v>
      </c>
      <c r="KK179" s="610">
        <v>89.7</v>
      </c>
      <c r="KM179" s="664" t="s">
        <v>184</v>
      </c>
      <c r="KN179" s="610" t="s">
        <v>371</v>
      </c>
      <c r="KP179" s="621" t="s">
        <v>199</v>
      </c>
      <c r="KQ179" s="596">
        <v>1.5</v>
      </c>
      <c r="KS179" s="621" t="s">
        <v>21</v>
      </c>
      <c r="KT179" s="596" t="s">
        <v>371</v>
      </c>
      <c r="KV179" s="621" t="s">
        <v>581</v>
      </c>
      <c r="KW179" s="596">
        <v>88.6</v>
      </c>
      <c r="KY179" s="621" t="s">
        <v>254</v>
      </c>
      <c r="KZ179" s="596">
        <v>0.8</v>
      </c>
      <c r="LB179" s="576" t="s">
        <v>204</v>
      </c>
      <c r="LC179" s="610">
        <v>90.9</v>
      </c>
      <c r="LE179" s="664" t="s">
        <v>172</v>
      </c>
      <c r="LF179" s="610" t="s">
        <v>371</v>
      </c>
      <c r="LH179" s="621" t="s">
        <v>104</v>
      </c>
      <c r="LI179" s="596">
        <v>89.4</v>
      </c>
    </row>
    <row r="180" spans="1:321" ht="62.4" x14ac:dyDescent="0.3">
      <c r="A180" s="8" t="s">
        <v>169</v>
      </c>
      <c r="B180" s="15">
        <v>80</v>
      </c>
      <c r="G180" s="29" t="s">
        <v>290</v>
      </c>
      <c r="H180" s="32">
        <v>2.0408163265306123</v>
      </c>
      <c r="M180" s="11" t="s">
        <v>188</v>
      </c>
      <c r="N180" s="15">
        <v>80.372670807453417</v>
      </c>
      <c r="P180" s="29" t="s">
        <v>227</v>
      </c>
      <c r="Q180" s="79">
        <v>0.96711798839458418</v>
      </c>
      <c r="S180" s="8" t="s">
        <v>232</v>
      </c>
      <c r="T180" s="15">
        <v>80.722891566265062</v>
      </c>
      <c r="U180" s="101"/>
      <c r="V180" s="86">
        <v>4</v>
      </c>
      <c r="W180" s="83"/>
      <c r="Y180" s="11" t="s">
        <v>97</v>
      </c>
      <c r="Z180" s="15">
        <v>81.400000000000006</v>
      </c>
      <c r="AC180" s="109" t="s">
        <v>126</v>
      </c>
      <c r="AD180" s="123">
        <v>81.599999999999994</v>
      </c>
      <c r="AF180" s="149" t="s">
        <v>269</v>
      </c>
      <c r="AG180" s="137">
        <v>83.3</v>
      </c>
      <c r="AI180" s="90" t="s">
        <v>404</v>
      </c>
      <c r="AL180" s="86">
        <v>2</v>
      </c>
      <c r="AM180" s="126"/>
      <c r="AO180" s="109" t="s">
        <v>14</v>
      </c>
      <c r="AP180" s="146">
        <v>81.599999999999994</v>
      </c>
      <c r="AS180" s="149" t="s">
        <v>199</v>
      </c>
      <c r="AT180" s="137">
        <v>82.5</v>
      </c>
      <c r="AX180" s="149" t="s">
        <v>163</v>
      </c>
      <c r="AY180" s="191">
        <v>84</v>
      </c>
      <c r="BA180" s="200">
        <v>3</v>
      </c>
      <c r="BB180" s="215"/>
      <c r="BD180" s="149" t="s">
        <v>310</v>
      </c>
      <c r="BE180" s="191">
        <v>84.3</v>
      </c>
      <c r="BG180" s="149" t="s">
        <v>217</v>
      </c>
      <c r="BH180" s="209">
        <v>85.3</v>
      </c>
      <c r="BJ180" s="149" t="s">
        <v>206</v>
      </c>
      <c r="BK180" s="233">
        <v>85.7</v>
      </c>
      <c r="BM180" s="201" t="s">
        <v>404</v>
      </c>
      <c r="BN180" s="216"/>
      <c r="BP180" s="149" t="s">
        <v>190</v>
      </c>
      <c r="BQ180" s="233">
        <v>86.2</v>
      </c>
      <c r="BS180" s="201" t="s">
        <v>404</v>
      </c>
      <c r="BT180" s="216"/>
      <c r="BV180" s="29" t="s">
        <v>300</v>
      </c>
      <c r="BW180" s="263">
        <v>2.1052631578947367</v>
      </c>
      <c r="BY180" s="258"/>
      <c r="BZ180" s="255"/>
      <c r="CB180" s="149" t="s">
        <v>241</v>
      </c>
      <c r="CC180" s="209">
        <v>86.4</v>
      </c>
      <c r="CE180" s="29" t="s">
        <v>313</v>
      </c>
      <c r="CF180" s="281">
        <v>0.89285714285714279</v>
      </c>
      <c r="CI180" s="109" t="s">
        <v>151</v>
      </c>
      <c r="CJ180" s="295">
        <v>88.2</v>
      </c>
      <c r="CL180" s="302" t="s">
        <v>422</v>
      </c>
      <c r="CM180" s="308">
        <v>43160</v>
      </c>
      <c r="CO180" s="109" t="s">
        <v>260</v>
      </c>
      <c r="CP180" s="191">
        <v>88</v>
      </c>
      <c r="CS180" s="149" t="s">
        <v>74</v>
      </c>
      <c r="CT180" s="331">
        <v>88.3</v>
      </c>
      <c r="CW180" s="199" t="s">
        <v>487</v>
      </c>
      <c r="CX180" s="214"/>
      <c r="DB180" s="253" t="s">
        <v>17</v>
      </c>
      <c r="DC180" s="263">
        <v>1.7241379310344827</v>
      </c>
      <c r="DI180" s="83" t="s">
        <v>406</v>
      </c>
      <c r="DJ180" s="320" t="s">
        <v>544</v>
      </c>
      <c r="DP180" s="149" t="s">
        <v>138</v>
      </c>
      <c r="DQ180" s="331">
        <v>88.7</v>
      </c>
      <c r="DV180" s="253" t="s">
        <v>183</v>
      </c>
      <c r="DW180" s="281">
        <v>0.91617040769583147</v>
      </c>
      <c r="EA180" s="346" t="s">
        <v>245</v>
      </c>
      <c r="EB180" s="353">
        <v>88.8</v>
      </c>
      <c r="EE180" s="199" t="s">
        <v>487</v>
      </c>
      <c r="EF180" s="214"/>
      <c r="EI180" s="346" t="s">
        <v>322</v>
      </c>
      <c r="EJ180" s="362">
        <v>2.083333333333333</v>
      </c>
      <c r="EM180" s="83" t="s">
        <v>406</v>
      </c>
      <c r="EN180" s="320" t="s">
        <v>572</v>
      </c>
      <c r="EQ180" s="346" t="s">
        <v>164</v>
      </c>
      <c r="ER180" s="303">
        <v>89.4</v>
      </c>
      <c r="EU180" s="346" t="s">
        <v>289</v>
      </c>
      <c r="EV180" s="378">
        <v>0.90016366612111298</v>
      </c>
      <c r="FA180" s="346" t="s">
        <v>89</v>
      </c>
      <c r="FB180" s="383">
        <v>89.361702127659569</v>
      </c>
      <c r="FD180" s="199" t="s">
        <v>533</v>
      </c>
      <c r="FE180" s="215"/>
      <c r="FG180" s="346" t="s">
        <v>265</v>
      </c>
      <c r="FH180" s="381">
        <v>89.7</v>
      </c>
      <c r="FK180" s="346" t="s">
        <v>217</v>
      </c>
      <c r="FL180" s="410">
        <v>89.8</v>
      </c>
      <c r="FN180" s="201" t="s">
        <v>404</v>
      </c>
      <c r="FO180" s="216"/>
      <c r="FQ180" s="355" t="s">
        <v>242</v>
      </c>
      <c r="FR180" s="421">
        <v>1.9</v>
      </c>
      <c r="FT180" s="317" t="s">
        <v>598</v>
      </c>
      <c r="FU180" s="275"/>
      <c r="FW180" s="346" t="s">
        <v>89</v>
      </c>
      <c r="FX180" s="410">
        <v>90</v>
      </c>
      <c r="FZ180" s="346" t="s">
        <v>314</v>
      </c>
      <c r="GA180" s="437">
        <v>0.9</v>
      </c>
      <c r="GD180" s="462" t="s">
        <v>190</v>
      </c>
      <c r="GE180" s="448">
        <v>89.7</v>
      </c>
      <c r="GG180" s="467" t="s">
        <v>403</v>
      </c>
      <c r="GJ180" s="346" t="s">
        <v>216</v>
      </c>
      <c r="GK180" s="421">
        <v>1.8</v>
      </c>
      <c r="GM180" s="317" t="s">
        <v>618</v>
      </c>
      <c r="GN180" s="275"/>
      <c r="GP180" s="462" t="s">
        <v>235</v>
      </c>
      <c r="GQ180" s="503">
        <v>90.1</v>
      </c>
      <c r="GS180" s="346" t="s">
        <v>290</v>
      </c>
      <c r="GT180" s="508">
        <v>1.2999518536350505</v>
      </c>
      <c r="GV180" s="462" t="s">
        <v>63</v>
      </c>
      <c r="GW180" s="479">
        <v>90.6</v>
      </c>
      <c r="GY180" s="83" t="s">
        <v>638</v>
      </c>
      <c r="HB180" s="535" t="s">
        <v>36</v>
      </c>
      <c r="HC180" s="383">
        <v>89.9</v>
      </c>
      <c r="HG180" s="462" t="s">
        <v>28</v>
      </c>
      <c r="HH180" s="383">
        <v>90.4</v>
      </c>
      <c r="HJ180" s="83" t="s">
        <v>677</v>
      </c>
      <c r="HM180" s="346" t="s">
        <v>326</v>
      </c>
      <c r="HN180" s="421">
        <v>1.6</v>
      </c>
      <c r="HP180" s="102" t="s">
        <v>615</v>
      </c>
      <c r="HQ180"/>
      <c r="HS180" s="535" t="s">
        <v>197</v>
      </c>
      <c r="HT180" s="383">
        <v>90.3</v>
      </c>
      <c r="HV180" s="346" t="s">
        <v>153</v>
      </c>
      <c r="HW180" s="508">
        <v>0.8</v>
      </c>
      <c r="HY180" s="346" t="s">
        <v>377</v>
      </c>
      <c r="HZ180" s="421">
        <v>1.6</v>
      </c>
      <c r="IB180" s="102" t="s">
        <v>615</v>
      </c>
      <c r="IC180"/>
      <c r="IE180" s="346" t="s">
        <v>178</v>
      </c>
      <c r="IF180" s="508">
        <v>0.8</v>
      </c>
      <c r="IH180" s="576" t="s">
        <v>151</v>
      </c>
      <c r="II180" s="610">
        <v>90.2</v>
      </c>
      <c r="IK180" s="89" t="s">
        <v>701</v>
      </c>
      <c r="IN180" s="621" t="s">
        <v>301</v>
      </c>
      <c r="IO180" s="635">
        <v>1.3</v>
      </c>
      <c r="IQ180" s="89" t="s">
        <v>729</v>
      </c>
      <c r="IR180" s="89"/>
      <c r="IT180" s="621" t="s">
        <v>260</v>
      </c>
      <c r="IU180" s="652">
        <v>88</v>
      </c>
      <c r="IW180" s="621" t="s">
        <v>297</v>
      </c>
      <c r="IX180" s="635">
        <v>0.8</v>
      </c>
      <c r="IZ180" s="576" t="s">
        <v>151</v>
      </c>
      <c r="JA180" s="610">
        <v>89.2</v>
      </c>
      <c r="JC180" s="664" t="s">
        <v>21</v>
      </c>
      <c r="JD180" s="596" t="s">
        <v>371</v>
      </c>
      <c r="JF180" s="621" t="s">
        <v>664</v>
      </c>
      <c r="JG180" s="596">
        <v>1.4</v>
      </c>
      <c r="JI180" s="677" t="s">
        <v>786</v>
      </c>
      <c r="JJ180" s="677"/>
      <c r="JL180" s="621" t="s">
        <v>154</v>
      </c>
      <c r="JM180" s="596">
        <v>87.2</v>
      </c>
      <c r="JO180" s="621" t="s">
        <v>340</v>
      </c>
      <c r="JP180" s="596">
        <v>0.7</v>
      </c>
      <c r="JR180" s="576" t="s">
        <v>198</v>
      </c>
      <c r="JS180" s="610">
        <v>89.3</v>
      </c>
      <c r="JU180" s="664" t="s">
        <v>43</v>
      </c>
      <c r="JV180" s="610" t="s">
        <v>371</v>
      </c>
      <c r="JX180" s="621" t="s">
        <v>81</v>
      </c>
      <c r="JY180" s="596">
        <v>1.2</v>
      </c>
      <c r="KA180" s="621" t="s">
        <v>314</v>
      </c>
      <c r="KB180" s="596" t="s">
        <v>371</v>
      </c>
      <c r="KD180" s="621" t="s">
        <v>79</v>
      </c>
      <c r="KE180" s="596">
        <v>86.8</v>
      </c>
      <c r="KG180" s="621" t="s">
        <v>9</v>
      </c>
      <c r="KH180" s="596">
        <v>0.7</v>
      </c>
      <c r="KJ180" s="576" t="s">
        <v>296</v>
      </c>
      <c r="KK180" s="610">
        <v>89.7</v>
      </c>
      <c r="KM180" s="664" t="s">
        <v>43</v>
      </c>
      <c r="KN180" s="610" t="s">
        <v>371</v>
      </c>
      <c r="KP180" s="621" t="s">
        <v>290</v>
      </c>
      <c r="KQ180" s="596">
        <v>1.5</v>
      </c>
      <c r="KS180" s="621" t="s">
        <v>158</v>
      </c>
      <c r="KT180" s="596" t="s">
        <v>371</v>
      </c>
      <c r="KV180" s="621" t="s">
        <v>78</v>
      </c>
      <c r="KW180" s="596">
        <v>88.5</v>
      </c>
      <c r="KY180" s="621" t="s">
        <v>120</v>
      </c>
      <c r="KZ180" s="596">
        <v>0.8</v>
      </c>
      <c r="LB180" s="576" t="s">
        <v>151</v>
      </c>
      <c r="LC180" s="610">
        <v>90.9</v>
      </c>
      <c r="LE180" s="664" t="s">
        <v>150</v>
      </c>
      <c r="LF180" s="610" t="s">
        <v>371</v>
      </c>
      <c r="LH180" s="621" t="s">
        <v>200</v>
      </c>
      <c r="LI180" s="596">
        <v>89.4</v>
      </c>
    </row>
    <row r="181" spans="1:321" ht="39.6" x14ac:dyDescent="0.3">
      <c r="A181" s="8" t="s">
        <v>170</v>
      </c>
      <c r="B181" s="15">
        <v>80</v>
      </c>
      <c r="G181" s="29" t="s">
        <v>11</v>
      </c>
      <c r="H181" s="32">
        <v>2.0408163265306123</v>
      </c>
      <c r="M181" s="11" t="s">
        <v>187</v>
      </c>
      <c r="N181" s="15">
        <v>80.357734349122225</v>
      </c>
      <c r="P181" s="29" t="s">
        <v>176</v>
      </c>
      <c r="Q181" s="79">
        <v>0.96899224806201545</v>
      </c>
      <c r="S181" s="8" t="s">
        <v>176</v>
      </c>
      <c r="T181" s="15">
        <v>80.625</v>
      </c>
      <c r="U181" s="101"/>
      <c r="V181" s="87" t="s">
        <v>404</v>
      </c>
      <c r="Y181" s="11" t="s">
        <v>57</v>
      </c>
      <c r="Z181" s="15">
        <v>81.3</v>
      </c>
      <c r="AC181" s="109" t="s">
        <v>144</v>
      </c>
      <c r="AD181" s="123">
        <v>81.5</v>
      </c>
      <c r="AF181" s="149" t="s">
        <v>227</v>
      </c>
      <c r="AG181" s="137">
        <v>83.3</v>
      </c>
      <c r="AI181" s="89" t="s">
        <v>422</v>
      </c>
      <c r="AL181" s="86">
        <v>3</v>
      </c>
      <c r="AM181" s="126"/>
      <c r="AO181" s="109" t="s">
        <v>62</v>
      </c>
      <c r="AP181" s="146">
        <v>81.599999999999994</v>
      </c>
      <c r="AS181" s="149" t="s">
        <v>245</v>
      </c>
      <c r="AT181" s="137">
        <v>82.5</v>
      </c>
      <c r="AX181" s="149" t="s">
        <v>110</v>
      </c>
      <c r="AY181" s="191">
        <v>83.9</v>
      </c>
      <c r="BA181" s="200">
        <v>4</v>
      </c>
      <c r="BD181" s="149" t="s">
        <v>225</v>
      </c>
      <c r="BE181" s="191">
        <v>84.2</v>
      </c>
      <c r="BG181" s="149" t="s">
        <v>208</v>
      </c>
      <c r="BH181" s="209">
        <v>85.3</v>
      </c>
      <c r="BJ181" s="149" t="s">
        <v>154</v>
      </c>
      <c r="BK181" s="233">
        <v>85.7</v>
      </c>
      <c r="BM181" s="202" t="s">
        <v>422</v>
      </c>
      <c r="BN181" s="217" t="s">
        <v>457</v>
      </c>
      <c r="BP181" s="149" t="s">
        <v>378</v>
      </c>
      <c r="BQ181" s="233">
        <v>86</v>
      </c>
      <c r="BS181" s="202" t="s">
        <v>422</v>
      </c>
      <c r="BT181" s="217" t="s">
        <v>484</v>
      </c>
      <c r="BV181" s="29" t="s">
        <v>18</v>
      </c>
      <c r="BW181" s="263">
        <v>2.1739130434782608</v>
      </c>
      <c r="BY181" s="83" t="s">
        <v>405</v>
      </c>
      <c r="BZ181" s="95">
        <v>42948</v>
      </c>
      <c r="CB181" s="149" t="s">
        <v>284</v>
      </c>
      <c r="CC181" s="209">
        <v>86.3</v>
      </c>
      <c r="CE181" s="29" t="s">
        <v>228</v>
      </c>
      <c r="CF181" s="281">
        <v>0.89335566722501403</v>
      </c>
      <c r="CI181" s="109" t="s">
        <v>206</v>
      </c>
      <c r="CJ181" s="295">
        <v>88</v>
      </c>
      <c r="CL181" s="302" t="s">
        <v>406</v>
      </c>
      <c r="CM181" s="308">
        <v>43252</v>
      </c>
      <c r="CO181" s="109" t="s">
        <v>307</v>
      </c>
      <c r="CP181" s="191">
        <v>87.9</v>
      </c>
      <c r="CS181" s="149" t="s">
        <v>309</v>
      </c>
      <c r="CT181" s="331">
        <v>88.2</v>
      </c>
      <c r="CW181" s="199" t="s">
        <v>533</v>
      </c>
      <c r="CX181" s="215"/>
      <c r="DB181" s="253" t="s">
        <v>279</v>
      </c>
      <c r="DC181" s="263">
        <v>1.7421602787456445</v>
      </c>
      <c r="DI181" s="258"/>
      <c r="DP181" s="149" t="s">
        <v>30</v>
      </c>
      <c r="DQ181" s="331">
        <v>88.7</v>
      </c>
      <c r="DV181" s="253" t="s">
        <v>76</v>
      </c>
      <c r="DW181" s="281">
        <v>0.91877986034546111</v>
      </c>
      <c r="EA181" s="346" t="s">
        <v>222</v>
      </c>
      <c r="EB181" s="353">
        <v>88.5</v>
      </c>
      <c r="EE181" s="199" t="s">
        <v>533</v>
      </c>
      <c r="EF181" s="215"/>
      <c r="EI181" s="346" t="s">
        <v>109</v>
      </c>
      <c r="EJ181" s="362">
        <v>2.083333333333333</v>
      </c>
      <c r="EM181" s="258"/>
      <c r="EQ181" s="346" t="s">
        <v>106</v>
      </c>
      <c r="ER181" s="303">
        <v>89.4</v>
      </c>
      <c r="EU181" s="346" t="s">
        <v>320</v>
      </c>
      <c r="EV181" s="378">
        <v>0.92105263157894723</v>
      </c>
      <c r="FA181" s="346" t="s">
        <v>292</v>
      </c>
      <c r="FB181" s="383">
        <v>89.333333333333329</v>
      </c>
      <c r="FD181" s="200" t="s">
        <v>488</v>
      </c>
      <c r="FE181" s="215"/>
      <c r="FG181" s="346" t="s">
        <v>48</v>
      </c>
      <c r="FH181" s="381">
        <v>89.7</v>
      </c>
      <c r="FK181" s="346" t="s">
        <v>184</v>
      </c>
      <c r="FL181" s="410">
        <v>89.8</v>
      </c>
      <c r="FN181" s="302" t="s">
        <v>422</v>
      </c>
      <c r="FO181" s="308">
        <v>43525</v>
      </c>
      <c r="FQ181" s="355" t="s">
        <v>313</v>
      </c>
      <c r="FR181" s="421">
        <v>1.9</v>
      </c>
      <c r="FT181" s="258"/>
      <c r="FU181" s="255"/>
      <c r="FW181" s="346" t="s">
        <v>287</v>
      </c>
      <c r="FX181" s="410">
        <v>89.9</v>
      </c>
      <c r="FZ181" s="346" t="s">
        <v>126</v>
      </c>
      <c r="GA181" s="437">
        <v>0.9</v>
      </c>
      <c r="GD181" s="462" t="s">
        <v>146</v>
      </c>
      <c r="GE181" s="448">
        <v>89.6</v>
      </c>
      <c r="GG181" s="468"/>
      <c r="GJ181" s="346" t="s">
        <v>71</v>
      </c>
      <c r="GK181" s="421">
        <v>1.8</v>
      </c>
      <c r="GM181" s="258"/>
      <c r="GN181" s="255"/>
      <c r="GP181" s="463" t="s">
        <v>619</v>
      </c>
      <c r="GQ181" s="502">
        <v>90</v>
      </c>
      <c r="GS181" s="346" t="s">
        <v>86</v>
      </c>
      <c r="GT181" s="508">
        <v>0.87406927808352219</v>
      </c>
      <c r="GV181" s="462" t="s">
        <v>150</v>
      </c>
      <c r="GW181" s="479">
        <v>90.4</v>
      </c>
      <c r="GY181" s="83" t="s">
        <v>639</v>
      </c>
      <c r="HB181" s="535" t="s">
        <v>71</v>
      </c>
      <c r="HC181" s="383">
        <v>89.8</v>
      </c>
      <c r="HG181" s="462" t="s">
        <v>305</v>
      </c>
      <c r="HH181" s="383">
        <v>90.2</v>
      </c>
      <c r="HJ181" s="83" t="s">
        <v>678</v>
      </c>
      <c r="HM181" s="346" t="s">
        <v>299</v>
      </c>
      <c r="HN181" s="421">
        <v>1.6</v>
      </c>
      <c r="HP181" s="553" t="s">
        <v>686</v>
      </c>
      <c r="HQ181"/>
      <c r="HS181" s="535" t="s">
        <v>105</v>
      </c>
      <c r="HT181" s="383">
        <v>90.2</v>
      </c>
      <c r="HV181" s="346" t="s">
        <v>71</v>
      </c>
      <c r="HW181" s="508">
        <v>1</v>
      </c>
      <c r="HY181" s="346" t="s">
        <v>33</v>
      </c>
      <c r="HZ181" s="421">
        <v>1.6</v>
      </c>
      <c r="IB181" s="553" t="s">
        <v>686</v>
      </c>
      <c r="IC181"/>
      <c r="IE181" s="346" t="s">
        <v>114</v>
      </c>
      <c r="IF181" s="508">
        <v>0.8</v>
      </c>
      <c r="IH181" s="576" t="s">
        <v>107</v>
      </c>
      <c r="II181" s="610">
        <v>90.1</v>
      </c>
      <c r="IK181" s="89" t="s">
        <v>702</v>
      </c>
      <c r="IN181" s="621" t="s">
        <v>313</v>
      </c>
      <c r="IO181" s="635">
        <v>1.3</v>
      </c>
      <c r="IQ181" s="89" t="s">
        <v>730</v>
      </c>
      <c r="IR181" s="89"/>
      <c r="IT181" s="621" t="s">
        <v>78</v>
      </c>
      <c r="IU181" s="652">
        <v>87.9</v>
      </c>
      <c r="IW181" s="621" t="s">
        <v>173</v>
      </c>
      <c r="IX181" s="635">
        <v>0.8</v>
      </c>
      <c r="IZ181" s="576" t="s">
        <v>144</v>
      </c>
      <c r="JA181" s="610">
        <v>89.1</v>
      </c>
      <c r="JC181" s="664" t="s">
        <v>158</v>
      </c>
      <c r="JD181" s="596" t="s">
        <v>371</v>
      </c>
      <c r="JF181" s="621" t="s">
        <v>171</v>
      </c>
      <c r="JG181" s="596">
        <v>1.5</v>
      </c>
      <c r="JI181" s="678" t="s">
        <v>787</v>
      </c>
      <c r="JJ181" s="678"/>
      <c r="JL181" s="621" t="s">
        <v>247</v>
      </c>
      <c r="JM181" s="596">
        <v>87.2</v>
      </c>
      <c r="JO181" s="621" t="s">
        <v>316</v>
      </c>
      <c r="JP181" s="596">
        <v>0.7</v>
      </c>
      <c r="JR181" s="576" t="s">
        <v>183</v>
      </c>
      <c r="JS181" s="610">
        <v>89.2</v>
      </c>
      <c r="JU181" s="664" t="s">
        <v>314</v>
      </c>
      <c r="JV181" s="610" t="s">
        <v>371</v>
      </c>
      <c r="JX181" s="621" t="s">
        <v>200</v>
      </c>
      <c r="JY181" s="596">
        <v>1.2</v>
      </c>
      <c r="KA181" s="621" t="s">
        <v>21</v>
      </c>
      <c r="KB181" s="596" t="s">
        <v>371</v>
      </c>
      <c r="KD181" s="621" t="s">
        <v>278</v>
      </c>
      <c r="KE181" s="596">
        <v>86.8</v>
      </c>
      <c r="KG181" s="621" t="s">
        <v>173</v>
      </c>
      <c r="KH181" s="596">
        <v>0.6</v>
      </c>
      <c r="KJ181" s="576" t="s">
        <v>130</v>
      </c>
      <c r="KK181" s="610">
        <v>89.7</v>
      </c>
      <c r="KM181" s="664" t="s">
        <v>314</v>
      </c>
      <c r="KN181" s="610" t="s">
        <v>371</v>
      </c>
      <c r="KP181" s="621" t="s">
        <v>68</v>
      </c>
      <c r="KQ181" s="596">
        <v>1.5</v>
      </c>
      <c r="KS181" s="621" t="s">
        <v>179</v>
      </c>
      <c r="KT181" s="596" t="s">
        <v>371</v>
      </c>
      <c r="KV181" s="621" t="s">
        <v>176</v>
      </c>
      <c r="KW181" s="596">
        <v>88.5</v>
      </c>
      <c r="KY181" s="621" t="s">
        <v>104</v>
      </c>
      <c r="KZ181" s="596">
        <v>0.8</v>
      </c>
      <c r="LB181" s="576" t="s">
        <v>153</v>
      </c>
      <c r="LC181" s="610">
        <v>90.9</v>
      </c>
      <c r="LE181" s="664" t="s">
        <v>184</v>
      </c>
      <c r="LF181" s="610" t="s">
        <v>371</v>
      </c>
      <c r="LH181" s="621" t="s">
        <v>50</v>
      </c>
      <c r="LI181" s="596">
        <v>89.4</v>
      </c>
    </row>
    <row r="182" spans="1:321" ht="355.2" x14ac:dyDescent="0.3">
      <c r="A182" s="8" t="s">
        <v>171</v>
      </c>
      <c r="B182" s="15">
        <v>79.824561403508781</v>
      </c>
      <c r="G182" s="29" t="s">
        <v>150</v>
      </c>
      <c r="H182" s="32">
        <v>2.083333333333333</v>
      </c>
      <c r="M182" s="11" t="s">
        <v>300</v>
      </c>
      <c r="N182" s="15">
        <v>80.302267002518889</v>
      </c>
      <c r="P182" s="29" t="s">
        <v>235</v>
      </c>
      <c r="Q182" s="79">
        <v>0.96916299559471364</v>
      </c>
      <c r="S182" s="8" t="s">
        <v>148</v>
      </c>
      <c r="T182" s="15">
        <v>80.555555555555557</v>
      </c>
      <c r="U182" s="101"/>
      <c r="V182" s="90" t="s">
        <v>404</v>
      </c>
      <c r="Y182" s="11" t="s">
        <v>315</v>
      </c>
      <c r="Z182" s="15">
        <v>81.2</v>
      </c>
      <c r="AC182" s="109" t="s">
        <v>68</v>
      </c>
      <c r="AD182" s="123">
        <v>81.5</v>
      </c>
      <c r="AF182" s="149" t="s">
        <v>194</v>
      </c>
      <c r="AG182" s="137">
        <v>83.2</v>
      </c>
      <c r="AI182" s="89" t="s">
        <v>406</v>
      </c>
      <c r="AL182" s="86">
        <v>4</v>
      </c>
      <c r="AM182" s="126"/>
      <c r="AO182" s="109" t="s">
        <v>233</v>
      </c>
      <c r="AP182" s="146">
        <v>81.599999999999994</v>
      </c>
      <c r="AS182" s="149" t="s">
        <v>26</v>
      </c>
      <c r="AT182" s="137">
        <v>82.4</v>
      </c>
      <c r="AX182" s="149" t="s">
        <v>298</v>
      </c>
      <c r="AY182" s="191">
        <v>83.7</v>
      </c>
      <c r="BA182" s="200">
        <v>5</v>
      </c>
      <c r="BD182" s="149" t="s">
        <v>235</v>
      </c>
      <c r="BE182" s="191">
        <v>84.2</v>
      </c>
      <c r="BG182" s="149" t="s">
        <v>581</v>
      </c>
      <c r="BH182" s="209">
        <v>85.2</v>
      </c>
      <c r="BJ182" s="149" t="s">
        <v>94</v>
      </c>
      <c r="BK182" s="233">
        <v>85.6</v>
      </c>
      <c r="BM182" s="202" t="s">
        <v>406</v>
      </c>
      <c r="BN182" s="217" t="s">
        <v>484</v>
      </c>
      <c r="BP182" s="149" t="s">
        <v>232</v>
      </c>
      <c r="BQ182" s="233">
        <v>86</v>
      </c>
      <c r="BS182" s="202" t="s">
        <v>406</v>
      </c>
      <c r="BT182" s="217" t="s">
        <v>497</v>
      </c>
      <c r="BV182" s="29" t="s">
        <v>265</v>
      </c>
      <c r="BW182" s="263">
        <v>2.1739130434782608</v>
      </c>
      <c r="BY182" s="83" t="s">
        <v>406</v>
      </c>
      <c r="BZ182" s="265" t="s">
        <v>510</v>
      </c>
      <c r="CB182" s="149" t="s">
        <v>214</v>
      </c>
      <c r="CC182" s="209">
        <v>86.3</v>
      </c>
      <c r="CE182" s="29" t="s">
        <v>36</v>
      </c>
      <c r="CF182" s="281">
        <v>0.90090090090090091</v>
      </c>
      <c r="CI182" s="109" t="s">
        <v>327</v>
      </c>
      <c r="CJ182" s="295">
        <v>87.9</v>
      </c>
      <c r="CL182" s="126"/>
      <c r="CM182" s="126"/>
      <c r="CO182" s="109" t="s">
        <v>38</v>
      </c>
      <c r="CP182" s="191">
        <v>87.8</v>
      </c>
      <c r="CS182" s="149" t="s">
        <v>190</v>
      </c>
      <c r="CT182" s="331">
        <v>88.2</v>
      </c>
      <c r="CW182" s="200" t="s">
        <v>488</v>
      </c>
      <c r="CX182" s="215"/>
      <c r="DB182" s="253" t="s">
        <v>239</v>
      </c>
      <c r="DC182" s="263">
        <v>1.7543859649122806</v>
      </c>
      <c r="DI182" s="258"/>
      <c r="DJ182" s="259"/>
      <c r="DP182" s="149" t="s">
        <v>135</v>
      </c>
      <c r="DQ182" s="331">
        <v>88.7</v>
      </c>
      <c r="DV182" s="253" t="s">
        <v>289</v>
      </c>
      <c r="DW182" s="281">
        <v>0.92050209205020928</v>
      </c>
      <c r="EA182" s="346" t="s">
        <v>191</v>
      </c>
      <c r="EB182" s="353">
        <v>88.5</v>
      </c>
      <c r="EE182" s="200" t="s">
        <v>488</v>
      </c>
      <c r="EF182" s="215"/>
      <c r="EI182" s="346" t="s">
        <v>151</v>
      </c>
      <c r="EJ182" s="362">
        <v>2.083333333333333</v>
      </c>
      <c r="EM182" s="258"/>
      <c r="EN182" s="259"/>
      <c r="EQ182" s="346" t="s">
        <v>101</v>
      </c>
      <c r="ER182" s="303">
        <v>89.4</v>
      </c>
      <c r="EU182" s="346" t="s">
        <v>327</v>
      </c>
      <c r="EV182" s="378">
        <v>0.93023255813953487</v>
      </c>
      <c r="FA182" s="346" t="s">
        <v>222</v>
      </c>
      <c r="FB182" s="383">
        <v>89.285714285714292</v>
      </c>
      <c r="FD182" s="201" t="s">
        <v>404</v>
      </c>
      <c r="FE182" s="216"/>
      <c r="FG182" s="346" t="s">
        <v>137</v>
      </c>
      <c r="FH182" s="381">
        <v>89.7</v>
      </c>
      <c r="FK182" s="346" t="s">
        <v>158</v>
      </c>
      <c r="FL182" s="410">
        <v>89.7</v>
      </c>
      <c r="FN182" s="302" t="s">
        <v>587</v>
      </c>
      <c r="FO182" s="308">
        <v>43617</v>
      </c>
      <c r="FQ182" s="355" t="s">
        <v>68</v>
      </c>
      <c r="FR182" s="421">
        <v>1.9</v>
      </c>
      <c r="FT182" s="83" t="s">
        <v>594</v>
      </c>
      <c r="FU182" s="320">
        <v>43497</v>
      </c>
      <c r="FW182" s="346" t="s">
        <v>55</v>
      </c>
      <c r="FX182" s="410">
        <v>89.9</v>
      </c>
      <c r="FZ182" s="346" t="s">
        <v>207</v>
      </c>
      <c r="GA182" s="437">
        <v>0.9</v>
      </c>
      <c r="GD182" s="462" t="s">
        <v>195</v>
      </c>
      <c r="GE182" s="448">
        <v>89.4</v>
      </c>
      <c r="GG182" s="469" t="s">
        <v>405</v>
      </c>
      <c r="GH182" s="454">
        <v>43617</v>
      </c>
      <c r="GJ182" s="346" t="s">
        <v>201</v>
      </c>
      <c r="GK182" s="421">
        <v>1.8</v>
      </c>
      <c r="GM182" s="83" t="s">
        <v>594</v>
      </c>
      <c r="GN182" s="320">
        <v>43647</v>
      </c>
      <c r="GP182" s="462" t="s">
        <v>78</v>
      </c>
      <c r="GQ182" s="503">
        <v>89.9</v>
      </c>
      <c r="GS182" s="346" t="s">
        <v>190</v>
      </c>
      <c r="GT182" s="508">
        <v>0.69364161849710981</v>
      </c>
      <c r="GV182" s="462" t="s">
        <v>294</v>
      </c>
      <c r="GW182" s="479">
        <v>90.4</v>
      </c>
      <c r="GY182" s="83" t="s">
        <v>640</v>
      </c>
      <c r="HB182" s="535" t="s">
        <v>260</v>
      </c>
      <c r="HC182" s="383">
        <v>89.7</v>
      </c>
      <c r="HG182" s="462" t="s">
        <v>318</v>
      </c>
      <c r="HH182" s="383">
        <v>90.2</v>
      </c>
      <c r="HJ182" s="517"/>
      <c r="HM182" s="346" t="s">
        <v>174</v>
      </c>
      <c r="HN182" s="421">
        <v>1.7</v>
      </c>
      <c r="HP182" s="257" t="s">
        <v>526</v>
      </c>
      <c r="HQ182" s="257"/>
      <c r="HS182" s="535" t="s">
        <v>277</v>
      </c>
      <c r="HT182" s="383">
        <v>90</v>
      </c>
      <c r="HV182" s="346" t="s">
        <v>158</v>
      </c>
      <c r="HW182" s="508">
        <v>1</v>
      </c>
      <c r="HY182" s="346" t="s">
        <v>328</v>
      </c>
      <c r="HZ182" s="421">
        <v>1.6</v>
      </c>
      <c r="IB182" s="257" t="s">
        <v>526</v>
      </c>
      <c r="IC182"/>
      <c r="IE182" s="346" t="s">
        <v>376</v>
      </c>
      <c r="IF182" s="508">
        <v>0.8</v>
      </c>
      <c r="IH182" s="576" t="s">
        <v>248</v>
      </c>
      <c r="II182" s="610">
        <v>90</v>
      </c>
      <c r="IK182" s="89" t="s">
        <v>703</v>
      </c>
      <c r="IN182" s="621" t="s">
        <v>111</v>
      </c>
      <c r="IO182" s="635">
        <v>1.3</v>
      </c>
      <c r="IQ182" s="89" t="s">
        <v>719</v>
      </c>
      <c r="IR182" s="89"/>
      <c r="IT182" s="621" t="s">
        <v>211</v>
      </c>
      <c r="IU182" s="652">
        <v>87.9</v>
      </c>
      <c r="IW182" s="621" t="s">
        <v>313</v>
      </c>
      <c r="IX182" s="635">
        <v>0.8</v>
      </c>
      <c r="IZ182" s="576" t="s">
        <v>218</v>
      </c>
      <c r="JA182" s="610">
        <v>89</v>
      </c>
      <c r="JC182" s="664" t="s">
        <v>179</v>
      </c>
      <c r="JD182" s="596" t="s">
        <v>371</v>
      </c>
      <c r="JF182" s="621" t="s">
        <v>306</v>
      </c>
      <c r="JG182" s="596">
        <v>1.6</v>
      </c>
      <c r="JI182" s="679" t="s">
        <v>788</v>
      </c>
      <c r="JJ182" s="679"/>
      <c r="JL182" s="621" t="s">
        <v>45</v>
      </c>
      <c r="JM182" s="596">
        <v>87.2</v>
      </c>
      <c r="JO182" s="621" t="s">
        <v>233</v>
      </c>
      <c r="JP182" s="596">
        <v>0.7</v>
      </c>
      <c r="JR182" s="576" t="s">
        <v>244</v>
      </c>
      <c r="JS182" s="610">
        <v>89.2</v>
      </c>
      <c r="JU182" s="664" t="s">
        <v>21</v>
      </c>
      <c r="JV182" s="610" t="s">
        <v>371</v>
      </c>
      <c r="JX182" s="621" t="s">
        <v>247</v>
      </c>
      <c r="JY182" s="596">
        <v>1.2</v>
      </c>
      <c r="KA182" s="621" t="s">
        <v>158</v>
      </c>
      <c r="KB182" s="596" t="s">
        <v>371</v>
      </c>
      <c r="KD182" s="621" t="s">
        <v>742</v>
      </c>
      <c r="KE182" s="596">
        <v>86.7</v>
      </c>
      <c r="KG182" s="621" t="s">
        <v>313</v>
      </c>
      <c r="KH182" s="596">
        <v>0.7</v>
      </c>
      <c r="KJ182" s="576" t="s">
        <v>153</v>
      </c>
      <c r="KK182" s="610">
        <v>89.7</v>
      </c>
      <c r="KM182" s="664" t="s">
        <v>21</v>
      </c>
      <c r="KN182" s="610" t="s">
        <v>371</v>
      </c>
      <c r="KP182" s="621" t="s">
        <v>167</v>
      </c>
      <c r="KQ182" s="596">
        <v>1.5</v>
      </c>
      <c r="KS182" s="621" t="s">
        <v>272</v>
      </c>
      <c r="KT182" s="596" t="s">
        <v>371</v>
      </c>
      <c r="KV182" s="621" t="s">
        <v>101</v>
      </c>
      <c r="KW182" s="596">
        <v>88.3</v>
      </c>
      <c r="KY182" s="621" t="s">
        <v>38</v>
      </c>
      <c r="KZ182" s="596">
        <v>0.8</v>
      </c>
      <c r="LB182" s="576" t="s">
        <v>27</v>
      </c>
      <c r="LC182" s="610">
        <v>90.9</v>
      </c>
      <c r="LE182" s="664" t="s">
        <v>43</v>
      </c>
      <c r="LF182" s="610" t="s">
        <v>371</v>
      </c>
      <c r="LH182" s="621" t="s">
        <v>115</v>
      </c>
      <c r="LI182" s="596">
        <v>89.2</v>
      </c>
    </row>
    <row r="183" spans="1:321" ht="62.4" x14ac:dyDescent="0.3">
      <c r="A183" s="8" t="s">
        <v>172</v>
      </c>
      <c r="B183" s="15">
        <v>79.74683544303798</v>
      </c>
      <c r="G183" s="29" t="s">
        <v>321</v>
      </c>
      <c r="H183" s="32">
        <v>2.1276595744680851</v>
      </c>
      <c r="M183" s="11" t="s">
        <v>261</v>
      </c>
      <c r="N183" s="15">
        <v>80.297157622739007</v>
      </c>
      <c r="P183" s="29" t="s">
        <v>270</v>
      </c>
      <c r="Q183" s="79">
        <v>0.9694258016405668</v>
      </c>
      <c r="S183" s="8" t="s">
        <v>170</v>
      </c>
      <c r="T183" s="15">
        <v>80.232558139534888</v>
      </c>
      <c r="U183" s="101"/>
      <c r="V183" s="89" t="s">
        <v>422</v>
      </c>
      <c r="Y183" s="11" t="s">
        <v>320</v>
      </c>
      <c r="Z183" s="15">
        <v>81.099999999999994</v>
      </c>
      <c r="AC183" s="109" t="s">
        <v>314</v>
      </c>
      <c r="AD183" s="123">
        <v>81.3</v>
      </c>
      <c r="AF183" s="149" t="s">
        <v>94</v>
      </c>
      <c r="AG183" s="137">
        <v>83.2</v>
      </c>
      <c r="AI183" s="11"/>
      <c r="AJ183" s="91" t="s">
        <v>408</v>
      </c>
      <c r="AL183" s="86"/>
      <c r="AM183" s="126"/>
      <c r="AO183" s="109" t="s">
        <v>47</v>
      </c>
      <c r="AP183" s="146">
        <v>81.5</v>
      </c>
      <c r="AS183" s="149" t="s">
        <v>38</v>
      </c>
      <c r="AT183" s="137">
        <v>82.4</v>
      </c>
      <c r="AX183" s="149" t="s">
        <v>113</v>
      </c>
      <c r="AY183" s="191">
        <v>83.7</v>
      </c>
      <c r="BA183" s="201" t="s">
        <v>404</v>
      </c>
      <c r="BB183" s="216"/>
      <c r="BD183" s="149" t="s">
        <v>213</v>
      </c>
      <c r="BE183" s="191">
        <v>84.1</v>
      </c>
      <c r="BG183" s="149" t="s">
        <v>151</v>
      </c>
      <c r="BH183" s="209">
        <v>85.1</v>
      </c>
      <c r="BJ183" s="149" t="s">
        <v>338</v>
      </c>
      <c r="BK183" s="233">
        <v>85.6</v>
      </c>
      <c r="BP183" s="149" t="s">
        <v>104</v>
      </c>
      <c r="BQ183" s="233">
        <v>85.9</v>
      </c>
      <c r="BV183" s="29" t="s">
        <v>277</v>
      </c>
      <c r="BW183" s="263">
        <v>2.1739130434782608</v>
      </c>
      <c r="BY183" s="258"/>
      <c r="CB183" s="149" t="s">
        <v>151</v>
      </c>
      <c r="CC183" s="209">
        <v>86.2</v>
      </c>
      <c r="CE183" s="29" t="s">
        <v>96</v>
      </c>
      <c r="CF183" s="281">
        <v>0.90155066714749377</v>
      </c>
      <c r="CI183" s="109" t="s">
        <v>293</v>
      </c>
      <c r="CJ183" s="295">
        <v>87.8</v>
      </c>
      <c r="CO183" s="109" t="s">
        <v>338</v>
      </c>
      <c r="CP183" s="191">
        <v>87.8</v>
      </c>
      <c r="CS183" s="149" t="s">
        <v>239</v>
      </c>
      <c r="CT183" s="331">
        <v>88.1</v>
      </c>
      <c r="CW183" s="201" t="s">
        <v>404</v>
      </c>
      <c r="CX183" s="216"/>
      <c r="DB183" s="253" t="s">
        <v>206</v>
      </c>
      <c r="DC183" s="263">
        <v>1.7857142857142856</v>
      </c>
      <c r="DI183" s="258"/>
      <c r="DJ183" s="259"/>
      <c r="DP183" s="149" t="s">
        <v>43</v>
      </c>
      <c r="DQ183" s="331">
        <v>88.7</v>
      </c>
      <c r="DV183" s="253" t="s">
        <v>260</v>
      </c>
      <c r="DW183" s="281">
        <v>0.92391304347826086</v>
      </c>
      <c r="EA183" s="346" t="s">
        <v>267</v>
      </c>
      <c r="EB183" s="353">
        <v>88.4</v>
      </c>
      <c r="EE183" s="201" t="s">
        <v>404</v>
      </c>
      <c r="EF183" s="216"/>
      <c r="EI183" s="346" t="s">
        <v>324</v>
      </c>
      <c r="EJ183" s="362">
        <v>2.2222222222222223</v>
      </c>
      <c r="EM183" s="258"/>
      <c r="EN183" s="259"/>
      <c r="EQ183" s="346" t="s">
        <v>128</v>
      </c>
      <c r="ER183" s="303">
        <v>89.3</v>
      </c>
      <c r="EU183" s="346" t="s">
        <v>104</v>
      </c>
      <c r="EV183" s="378">
        <v>0.93856655290102398</v>
      </c>
      <c r="FA183" s="346" t="s">
        <v>228</v>
      </c>
      <c r="FB183" s="383">
        <v>89.285714285714292</v>
      </c>
      <c r="FD183" s="302" t="s">
        <v>422</v>
      </c>
      <c r="FE183" s="308">
        <v>43435</v>
      </c>
      <c r="FG183" s="346" t="s">
        <v>93</v>
      </c>
      <c r="FH183" s="381">
        <v>89.6</v>
      </c>
      <c r="FK183" s="346" t="s">
        <v>16</v>
      </c>
      <c r="FL183" s="410">
        <v>89.6</v>
      </c>
      <c r="FQ183" s="355" t="s">
        <v>44</v>
      </c>
      <c r="FR183" s="421">
        <v>1.9</v>
      </c>
      <c r="FT183" s="83" t="s">
        <v>587</v>
      </c>
      <c r="FU183" s="320">
        <v>43525</v>
      </c>
      <c r="FW183" s="346" t="s">
        <v>156</v>
      </c>
      <c r="FX183" s="410">
        <v>89.8</v>
      </c>
      <c r="FZ183" s="346" t="s">
        <v>136</v>
      </c>
      <c r="GA183" s="437">
        <v>0.9</v>
      </c>
      <c r="GD183" s="462" t="s">
        <v>106</v>
      </c>
      <c r="GE183" s="448">
        <v>89.4</v>
      </c>
      <c r="GG183" s="469" t="s">
        <v>587</v>
      </c>
      <c r="GH183" s="454">
        <v>43709</v>
      </c>
      <c r="GJ183" s="346" t="s">
        <v>33</v>
      </c>
      <c r="GK183" s="421">
        <v>1.8</v>
      </c>
      <c r="GM183" s="83" t="s">
        <v>587</v>
      </c>
      <c r="GN183" s="320">
        <v>43678</v>
      </c>
      <c r="GP183" s="462" t="s">
        <v>121</v>
      </c>
      <c r="GQ183" s="503">
        <v>89.9</v>
      </c>
      <c r="GS183" s="346" t="s">
        <v>293</v>
      </c>
      <c r="GT183" s="508">
        <v>0.5693235097119892</v>
      </c>
      <c r="GV183" s="462" t="s">
        <v>128</v>
      </c>
      <c r="GW183" s="479">
        <v>90.1</v>
      </c>
      <c r="GY183" s="517"/>
      <c r="HB183" s="535" t="s">
        <v>230</v>
      </c>
      <c r="HC183" s="383">
        <v>89.6</v>
      </c>
      <c r="HG183" s="462" t="s">
        <v>58</v>
      </c>
      <c r="HH183" s="383">
        <v>90.2</v>
      </c>
      <c r="HJ183" s="83" t="s">
        <v>641</v>
      </c>
      <c r="HM183" s="346" t="s">
        <v>118</v>
      </c>
      <c r="HN183" s="421">
        <v>2.5</v>
      </c>
      <c r="HP183" s="317" t="s">
        <v>687</v>
      </c>
      <c r="HQ183" s="556"/>
      <c r="HS183" s="535" t="s">
        <v>378</v>
      </c>
      <c r="HT183" s="383">
        <v>90</v>
      </c>
      <c r="HV183" s="346" t="s">
        <v>267</v>
      </c>
      <c r="HW183" s="508">
        <v>0.9</v>
      </c>
      <c r="HY183" s="346" t="s">
        <v>284</v>
      </c>
      <c r="HZ183" s="421">
        <v>1.6</v>
      </c>
      <c r="IB183" s="255"/>
      <c r="IC183" s="255"/>
      <c r="IE183" s="346" t="s">
        <v>42</v>
      </c>
      <c r="IF183" s="508">
        <v>0.8</v>
      </c>
      <c r="IH183" s="576" t="s">
        <v>130</v>
      </c>
      <c r="II183" s="610">
        <v>90</v>
      </c>
      <c r="IK183" s="89" t="s">
        <v>704</v>
      </c>
      <c r="IN183" s="621" t="s">
        <v>276</v>
      </c>
      <c r="IO183" s="635">
        <v>1.3</v>
      </c>
      <c r="IQ183" s="640" t="s">
        <v>720</v>
      </c>
      <c r="IR183" s="640"/>
      <c r="IT183" s="621" t="s">
        <v>113</v>
      </c>
      <c r="IU183" s="652">
        <v>87.7</v>
      </c>
      <c r="IW183" s="621" t="s">
        <v>222</v>
      </c>
      <c r="IX183" s="635">
        <v>0.8</v>
      </c>
      <c r="IZ183" s="576" t="s">
        <v>198</v>
      </c>
      <c r="JA183" s="610">
        <v>89</v>
      </c>
      <c r="JC183" s="664" t="s">
        <v>272</v>
      </c>
      <c r="JD183" s="596" t="s">
        <v>371</v>
      </c>
      <c r="JF183" s="621" t="s">
        <v>202</v>
      </c>
      <c r="JG183" s="596">
        <v>1.6</v>
      </c>
      <c r="JI183" s="89"/>
      <c r="JJ183" s="89"/>
      <c r="JL183" s="621" t="s">
        <v>380</v>
      </c>
      <c r="JM183" s="596">
        <v>87.1</v>
      </c>
      <c r="JO183" s="621" t="s">
        <v>246</v>
      </c>
      <c r="JP183" s="596">
        <v>0.7</v>
      </c>
      <c r="JR183" s="576" t="s">
        <v>54</v>
      </c>
      <c r="JS183" s="610">
        <v>89.2</v>
      </c>
      <c r="JU183" s="664" t="s">
        <v>158</v>
      </c>
      <c r="JV183" s="610" t="s">
        <v>371</v>
      </c>
      <c r="JX183" s="621" t="s">
        <v>246</v>
      </c>
      <c r="JY183" s="596">
        <v>1.2</v>
      </c>
      <c r="KA183" s="621" t="s">
        <v>179</v>
      </c>
      <c r="KB183" s="596" t="s">
        <v>371</v>
      </c>
      <c r="KD183" s="621" t="s">
        <v>432</v>
      </c>
      <c r="KE183" s="596">
        <v>86.7</v>
      </c>
      <c r="KG183" s="621" t="s">
        <v>663</v>
      </c>
      <c r="KH183" s="596">
        <v>0.6</v>
      </c>
      <c r="KJ183" s="576" t="s">
        <v>176</v>
      </c>
      <c r="KK183" s="610">
        <v>89.5</v>
      </c>
      <c r="KM183" s="664" t="s">
        <v>158</v>
      </c>
      <c r="KN183" s="610" t="s">
        <v>371</v>
      </c>
      <c r="KP183" s="621" t="s">
        <v>179</v>
      </c>
      <c r="KQ183" s="596">
        <v>1.5</v>
      </c>
      <c r="KS183" s="621" t="s">
        <v>198</v>
      </c>
      <c r="KT183" s="596" t="s">
        <v>371</v>
      </c>
      <c r="KV183" s="621" t="s">
        <v>10</v>
      </c>
      <c r="KW183" s="596">
        <v>88.2</v>
      </c>
      <c r="KY183" s="621" t="s">
        <v>338</v>
      </c>
      <c r="KZ183" s="596">
        <v>0.8</v>
      </c>
      <c r="LB183" s="576" t="s">
        <v>167</v>
      </c>
      <c r="LC183" s="610">
        <v>90.9</v>
      </c>
      <c r="LE183" s="664" t="s">
        <v>314</v>
      </c>
      <c r="LF183" s="610" t="s">
        <v>371</v>
      </c>
      <c r="LH183" s="621" t="s">
        <v>111</v>
      </c>
      <c r="LI183" s="596">
        <v>89.2</v>
      </c>
    </row>
    <row r="184" spans="1:321" ht="95.4" thickBot="1" x14ac:dyDescent="0.35">
      <c r="A184" s="8" t="s">
        <v>173</v>
      </c>
      <c r="B184" s="15">
        <v>79.6875</v>
      </c>
      <c r="G184" s="29" t="s">
        <v>313</v>
      </c>
      <c r="H184" s="32">
        <v>2.1505376344086025</v>
      </c>
      <c r="M184" s="11" t="s">
        <v>130</v>
      </c>
      <c r="N184" s="15">
        <v>80.136986301369859</v>
      </c>
      <c r="P184" s="29" t="s">
        <v>187</v>
      </c>
      <c r="Q184" s="79">
        <v>0.9733124018838305</v>
      </c>
      <c r="S184" s="8" t="s">
        <v>245</v>
      </c>
      <c r="T184" s="15">
        <v>80.232558139534888</v>
      </c>
      <c r="U184" s="101"/>
      <c r="V184" s="89" t="s">
        <v>406</v>
      </c>
      <c r="Y184" s="11" t="s">
        <v>137</v>
      </c>
      <c r="Z184" s="15">
        <v>80.900000000000006</v>
      </c>
      <c r="AC184" s="109" t="s">
        <v>164</v>
      </c>
      <c r="AD184" s="123">
        <v>81.3</v>
      </c>
      <c r="AF184" s="149" t="s">
        <v>223</v>
      </c>
      <c r="AG184" s="137">
        <v>83.2</v>
      </c>
      <c r="AI184" s="11"/>
      <c r="AJ184" s="91" t="s">
        <v>429</v>
      </c>
      <c r="AL184" s="116" t="s">
        <v>422</v>
      </c>
      <c r="AM184" s="126"/>
      <c r="AO184" s="109" t="s">
        <v>170</v>
      </c>
      <c r="AP184" s="146">
        <v>81.5</v>
      </c>
      <c r="AS184" s="149" t="s">
        <v>130</v>
      </c>
      <c r="AT184" s="137">
        <v>82.4</v>
      </c>
      <c r="AX184" s="149" t="s">
        <v>175</v>
      </c>
      <c r="AY184" s="191">
        <v>83.6</v>
      </c>
      <c r="BA184" s="202" t="s">
        <v>422</v>
      </c>
      <c r="BB184" s="217" t="s">
        <v>445</v>
      </c>
      <c r="BD184" s="149" t="s">
        <v>139</v>
      </c>
      <c r="BE184" s="191">
        <v>83.9</v>
      </c>
      <c r="BG184" s="149" t="s">
        <v>228</v>
      </c>
      <c r="BH184" s="209">
        <v>85.1</v>
      </c>
      <c r="BJ184" s="149" t="s">
        <v>268</v>
      </c>
      <c r="BK184" s="233">
        <v>85.4</v>
      </c>
      <c r="BP184" s="149" t="s">
        <v>112</v>
      </c>
      <c r="BQ184" s="233">
        <v>85.9</v>
      </c>
      <c r="BV184" s="29" t="s">
        <v>42</v>
      </c>
      <c r="BW184" s="263">
        <v>2.2222222222222223</v>
      </c>
      <c r="BY184" s="258"/>
      <c r="BZ184" s="259"/>
      <c r="CB184" s="149" t="s">
        <v>248</v>
      </c>
      <c r="CC184" s="209">
        <v>86.2</v>
      </c>
      <c r="CE184" s="29" t="s">
        <v>7</v>
      </c>
      <c r="CF184" s="281">
        <v>0.90377458798511434</v>
      </c>
      <c r="CI184" s="109" t="s">
        <v>96</v>
      </c>
      <c r="CJ184" s="295">
        <v>87.7</v>
      </c>
      <c r="CO184" s="109" t="s">
        <v>181</v>
      </c>
      <c r="CP184" s="191">
        <v>87.8</v>
      </c>
      <c r="CS184" s="149" t="s">
        <v>281</v>
      </c>
      <c r="CT184" s="331">
        <v>88</v>
      </c>
      <c r="CW184" s="302" t="s">
        <v>422</v>
      </c>
      <c r="CX184" s="308">
        <v>43252</v>
      </c>
      <c r="DB184" s="253" t="s">
        <v>194</v>
      </c>
      <c r="DC184" s="263">
        <v>1.8018018018018018</v>
      </c>
      <c r="DI184" s="258"/>
      <c r="DJ184" s="259"/>
      <c r="DP184" s="149" t="s">
        <v>307</v>
      </c>
      <c r="DQ184" s="331">
        <v>88.5</v>
      </c>
      <c r="DV184" s="253" t="s">
        <v>282</v>
      </c>
      <c r="DW184" s="281">
        <v>0.92664092664092657</v>
      </c>
      <c r="EA184" s="346" t="s">
        <v>146</v>
      </c>
      <c r="EB184" s="353">
        <v>88.3</v>
      </c>
      <c r="EE184" s="302" t="s">
        <v>422</v>
      </c>
      <c r="EF184" s="308">
        <v>43344</v>
      </c>
      <c r="EI184" s="346" t="s">
        <v>119</v>
      </c>
      <c r="EJ184" s="362">
        <v>2.2222222222222223</v>
      </c>
      <c r="EM184" s="258"/>
      <c r="EN184" s="259"/>
      <c r="EQ184" s="346" t="s">
        <v>121</v>
      </c>
      <c r="ER184" s="303">
        <v>89.1</v>
      </c>
      <c r="EU184" s="346" t="s">
        <v>303</v>
      </c>
      <c r="EV184" s="378">
        <v>0.94398993077407178</v>
      </c>
      <c r="FA184" s="346" t="s">
        <v>149</v>
      </c>
      <c r="FB184" s="383">
        <v>89.230769230769241</v>
      </c>
      <c r="FD184" s="302" t="s">
        <v>587</v>
      </c>
      <c r="FE184" s="308">
        <v>43525</v>
      </c>
      <c r="FG184" s="346" t="s">
        <v>119</v>
      </c>
      <c r="FH184" s="381">
        <v>89.5</v>
      </c>
      <c r="FK184" s="346" t="s">
        <v>89</v>
      </c>
      <c r="FL184" s="410">
        <v>89.6</v>
      </c>
      <c r="FQ184" s="355" t="s">
        <v>252</v>
      </c>
      <c r="FR184" s="421">
        <v>1.9</v>
      </c>
      <c r="FT184" s="258"/>
      <c r="FW184" s="346" t="s">
        <v>230</v>
      </c>
      <c r="FX184" s="410">
        <v>89.8</v>
      </c>
      <c r="FZ184" s="346" t="s">
        <v>268</v>
      </c>
      <c r="GA184" s="437">
        <v>1</v>
      </c>
      <c r="GD184" s="462" t="s">
        <v>194</v>
      </c>
      <c r="GE184" s="448">
        <v>89.3</v>
      </c>
      <c r="GJ184" s="346" t="s">
        <v>252</v>
      </c>
      <c r="GK184" s="421">
        <v>1.8</v>
      </c>
      <c r="GM184" s="258"/>
      <c r="GP184" s="462" t="s">
        <v>41</v>
      </c>
      <c r="GQ184" s="503">
        <v>89.9</v>
      </c>
      <c r="GS184" s="346" t="s">
        <v>97</v>
      </c>
      <c r="GT184" s="508">
        <v>2.2907488986784141</v>
      </c>
      <c r="GV184" s="462" t="s">
        <v>97</v>
      </c>
      <c r="GW184" s="479">
        <v>90</v>
      </c>
      <c r="GY184" s="83" t="s">
        <v>641</v>
      </c>
      <c r="HB184" s="535" t="s">
        <v>114</v>
      </c>
      <c r="HC184" s="383">
        <v>89.6</v>
      </c>
      <c r="HG184" s="462" t="s">
        <v>117</v>
      </c>
      <c r="HH184" s="383">
        <v>90.2</v>
      </c>
      <c r="HJ184" s="524" t="s">
        <v>610</v>
      </c>
      <c r="HM184" s="346" t="s">
        <v>81</v>
      </c>
      <c r="HN184" s="421">
        <v>3.4</v>
      </c>
      <c r="HP184" s="255"/>
      <c r="HQ184" s="255"/>
      <c r="HS184" s="535" t="s">
        <v>96</v>
      </c>
      <c r="HT184" s="383">
        <v>89.8</v>
      </c>
      <c r="HV184" s="346" t="s">
        <v>179</v>
      </c>
      <c r="HW184" s="508">
        <v>0.9</v>
      </c>
      <c r="HY184" s="346" t="s">
        <v>87</v>
      </c>
      <c r="HZ184" s="421">
        <v>1.6</v>
      </c>
      <c r="IB184" s="83" t="s">
        <v>594</v>
      </c>
      <c r="IC184" s="320">
        <v>44013</v>
      </c>
      <c r="IE184" s="346" t="s">
        <v>72</v>
      </c>
      <c r="IF184" s="508">
        <v>0.8</v>
      </c>
      <c r="IH184" s="576" t="s">
        <v>188</v>
      </c>
      <c r="II184" s="610">
        <v>90</v>
      </c>
      <c r="IK184" s="584"/>
      <c r="IN184" s="621" t="s">
        <v>147</v>
      </c>
      <c r="IO184" s="635">
        <v>1.3</v>
      </c>
      <c r="IQ184" s="641" t="s">
        <v>721</v>
      </c>
      <c r="IR184" s="641"/>
      <c r="IT184" s="621" t="s">
        <v>73</v>
      </c>
      <c r="IU184" s="652">
        <v>87.6</v>
      </c>
      <c r="IW184" s="621" t="s">
        <v>289</v>
      </c>
      <c r="IX184" s="635">
        <v>0.8</v>
      </c>
      <c r="IZ184" s="576" t="s">
        <v>768</v>
      </c>
      <c r="JA184" s="610">
        <v>88.9</v>
      </c>
      <c r="JC184" s="664" t="s">
        <v>198</v>
      </c>
      <c r="JD184" s="596" t="s">
        <v>371</v>
      </c>
      <c r="JF184" s="621" t="s">
        <v>82</v>
      </c>
      <c r="JG184" s="596">
        <v>1.6</v>
      </c>
      <c r="JI184" s="89" t="s">
        <v>731</v>
      </c>
      <c r="JJ184" s="638">
        <v>44896</v>
      </c>
      <c r="JL184" s="621" t="s">
        <v>312</v>
      </c>
      <c r="JM184" s="596">
        <v>87</v>
      </c>
      <c r="JO184" s="621" t="s">
        <v>76</v>
      </c>
      <c r="JP184" s="596">
        <v>0.7</v>
      </c>
      <c r="JR184" s="576" t="s">
        <v>325</v>
      </c>
      <c r="JS184" s="610">
        <v>89.2</v>
      </c>
      <c r="JU184" s="664" t="s">
        <v>258</v>
      </c>
      <c r="JV184" s="610" t="s">
        <v>371</v>
      </c>
      <c r="JX184" s="621" t="s">
        <v>173</v>
      </c>
      <c r="JY184" s="596">
        <v>1.3</v>
      </c>
      <c r="KA184" s="621" t="s">
        <v>198</v>
      </c>
      <c r="KB184" s="596" t="s">
        <v>371</v>
      </c>
      <c r="KD184" s="622" t="s">
        <v>694</v>
      </c>
      <c r="KE184" s="598">
        <v>86.7</v>
      </c>
      <c r="KG184" s="621" t="s">
        <v>377</v>
      </c>
      <c r="KH184" s="596">
        <v>0.7</v>
      </c>
      <c r="KJ184" s="576" t="s">
        <v>114</v>
      </c>
      <c r="KK184" s="610">
        <v>89.5</v>
      </c>
      <c r="KM184" s="664" t="s">
        <v>258</v>
      </c>
      <c r="KN184" s="610" t="s">
        <v>371</v>
      </c>
      <c r="KP184" s="621" t="s">
        <v>81</v>
      </c>
      <c r="KQ184" s="596">
        <v>1.6</v>
      </c>
      <c r="KS184" s="623"/>
      <c r="KT184" s="681"/>
      <c r="KV184" s="621" t="s">
        <v>380</v>
      </c>
      <c r="KW184" s="596">
        <v>88.2</v>
      </c>
      <c r="KY184" s="621" t="s">
        <v>318</v>
      </c>
      <c r="KZ184" s="596">
        <v>0.8</v>
      </c>
      <c r="LB184" s="576" t="s">
        <v>120</v>
      </c>
      <c r="LC184" s="610">
        <v>90.7</v>
      </c>
      <c r="LE184" s="664" t="s">
        <v>21</v>
      </c>
      <c r="LF184" s="610" t="s">
        <v>371</v>
      </c>
      <c r="LH184" s="621" t="s">
        <v>216</v>
      </c>
      <c r="LI184" s="596">
        <v>89.1</v>
      </c>
    </row>
    <row r="185" spans="1:321" ht="58.2" thickBot="1" x14ac:dyDescent="0.35">
      <c r="A185" s="8" t="s">
        <v>174</v>
      </c>
      <c r="B185" s="15">
        <v>79.66101694915254</v>
      </c>
      <c r="G185" s="29" t="s">
        <v>297</v>
      </c>
      <c r="H185" s="32">
        <v>2.1582733812949639</v>
      </c>
      <c r="M185" s="11" t="s">
        <v>191</v>
      </c>
      <c r="N185" s="15">
        <v>80.104712041884824</v>
      </c>
      <c r="P185" s="29" t="s">
        <v>378</v>
      </c>
      <c r="Q185" s="79">
        <v>0.97447795823665895</v>
      </c>
      <c r="S185" s="8" t="s">
        <v>179</v>
      </c>
      <c r="T185" s="15">
        <v>80.232558139534888</v>
      </c>
      <c r="U185" s="101"/>
      <c r="W185" s="91" t="s">
        <v>407</v>
      </c>
      <c r="Y185" s="11" t="s">
        <v>254</v>
      </c>
      <c r="Z185" s="15">
        <v>80.8</v>
      </c>
      <c r="AC185" s="109" t="s">
        <v>199</v>
      </c>
      <c r="AD185" s="123">
        <v>81.2</v>
      </c>
      <c r="AF185" s="149" t="s">
        <v>207</v>
      </c>
      <c r="AG185" s="137">
        <v>83.1</v>
      </c>
      <c r="AI185" s="11"/>
      <c r="AL185" s="116" t="s">
        <v>406</v>
      </c>
      <c r="AM185" s="126"/>
      <c r="AO185" s="109" t="s">
        <v>239</v>
      </c>
      <c r="AP185" s="146">
        <v>81.400000000000006</v>
      </c>
      <c r="AS185" s="149" t="s">
        <v>117</v>
      </c>
      <c r="AT185" s="137">
        <v>82.4</v>
      </c>
      <c r="AX185" s="149" t="s">
        <v>581</v>
      </c>
      <c r="AY185" s="191">
        <v>83.5</v>
      </c>
      <c r="BA185" s="202" t="s">
        <v>406</v>
      </c>
      <c r="BB185" s="217" t="s">
        <v>457</v>
      </c>
      <c r="BD185" s="149" t="s">
        <v>581</v>
      </c>
      <c r="BE185" s="191">
        <v>83.9</v>
      </c>
      <c r="BG185" s="110" t="s">
        <v>443</v>
      </c>
      <c r="BH185" s="209">
        <v>85</v>
      </c>
      <c r="BJ185" s="149" t="s">
        <v>180</v>
      </c>
      <c r="BK185" s="233">
        <v>85.4</v>
      </c>
      <c r="BP185" s="149" t="s">
        <v>338</v>
      </c>
      <c r="BQ185" s="233">
        <v>85.9</v>
      </c>
      <c r="BV185" s="29" t="s">
        <v>23</v>
      </c>
      <c r="BW185" s="263">
        <v>2.2556390977443606</v>
      </c>
      <c r="BY185" s="258"/>
      <c r="BZ185" s="259"/>
      <c r="CB185" s="149" t="s">
        <v>224</v>
      </c>
      <c r="CC185" s="209">
        <v>86.1</v>
      </c>
      <c r="CE185" s="29" t="s">
        <v>322</v>
      </c>
      <c r="CF185" s="281">
        <v>0.9052504526252263</v>
      </c>
      <c r="CI185" s="109" t="s">
        <v>162</v>
      </c>
      <c r="CJ185" s="295">
        <v>87.5</v>
      </c>
      <c r="CO185" s="109" t="s">
        <v>154</v>
      </c>
      <c r="CP185" s="191">
        <v>87.8</v>
      </c>
      <c r="CS185" s="149" t="s">
        <v>128</v>
      </c>
      <c r="CT185" s="331">
        <v>88</v>
      </c>
      <c r="CW185" s="302" t="s">
        <v>406</v>
      </c>
      <c r="CX185" s="308">
        <v>43344</v>
      </c>
      <c r="DB185" s="253" t="s">
        <v>116</v>
      </c>
      <c r="DC185" s="263">
        <v>1.8087855297157622</v>
      </c>
      <c r="DI185" s="258"/>
      <c r="DJ185" s="259"/>
      <c r="DP185" s="149" t="s">
        <v>154</v>
      </c>
      <c r="DQ185" s="331">
        <v>88.4</v>
      </c>
      <c r="DV185" s="253" t="s">
        <v>380</v>
      </c>
      <c r="DW185" s="281">
        <v>0.92975206611570249</v>
      </c>
      <c r="EA185" s="346" t="s">
        <v>47</v>
      </c>
      <c r="EB185" s="353">
        <v>88.2</v>
      </c>
      <c r="EE185" s="302" t="s">
        <v>406</v>
      </c>
      <c r="EF185" s="308">
        <v>43435</v>
      </c>
      <c r="EI185" s="346" t="s">
        <v>325</v>
      </c>
      <c r="EJ185" s="362">
        <v>2.2222222222222223</v>
      </c>
      <c r="EM185" s="258"/>
      <c r="EN185" s="259"/>
      <c r="EQ185" s="346" t="s">
        <v>300</v>
      </c>
      <c r="ER185" s="303">
        <v>89.1</v>
      </c>
      <c r="EU185" s="346" t="s">
        <v>192</v>
      </c>
      <c r="EV185" s="378">
        <v>0.95744680851063824</v>
      </c>
      <c r="FA185" s="346" t="s">
        <v>239</v>
      </c>
      <c r="FB185" s="383">
        <v>89.0625</v>
      </c>
      <c r="FG185" s="346" t="s">
        <v>55</v>
      </c>
      <c r="FH185" s="381">
        <v>89.5</v>
      </c>
      <c r="FK185" s="346" t="s">
        <v>285</v>
      </c>
      <c r="FL185" s="410">
        <v>89.5</v>
      </c>
      <c r="FQ185" s="355" t="s">
        <v>158</v>
      </c>
      <c r="FR185" s="421">
        <v>1.9</v>
      </c>
      <c r="FT185" s="258"/>
      <c r="FU185" s="259"/>
      <c r="FW185" s="346" t="s">
        <v>121</v>
      </c>
      <c r="FX185" s="410">
        <v>89.8</v>
      </c>
      <c r="FZ185" s="346" t="s">
        <v>296</v>
      </c>
      <c r="GA185" s="437">
        <v>1</v>
      </c>
      <c r="GD185" s="462" t="s">
        <v>322</v>
      </c>
      <c r="GE185" s="448">
        <v>89.1</v>
      </c>
      <c r="GJ185" s="346" t="s">
        <v>20</v>
      </c>
      <c r="GK185" s="421">
        <v>1.9</v>
      </c>
      <c r="GM185" s="258"/>
      <c r="GN185" s="259"/>
      <c r="GP185" s="462" t="s">
        <v>301</v>
      </c>
      <c r="GQ185" s="503">
        <v>89.8</v>
      </c>
      <c r="GS185" s="346" t="s">
        <v>239</v>
      </c>
      <c r="GT185" s="508">
        <v>1.9867549668874174</v>
      </c>
      <c r="GV185" s="462" t="s">
        <v>34</v>
      </c>
      <c r="GW185" s="479">
        <v>90</v>
      </c>
      <c r="GY185" s="524" t="s">
        <v>610</v>
      </c>
      <c r="HB185" s="535" t="s">
        <v>106</v>
      </c>
      <c r="HC185" s="383">
        <v>89.6</v>
      </c>
      <c r="HG185" s="462" t="s">
        <v>73</v>
      </c>
      <c r="HH185" s="383">
        <v>90</v>
      </c>
      <c r="HJ185" s="517" t="s">
        <v>642</v>
      </c>
      <c r="HM185" s="346" t="s">
        <v>250</v>
      </c>
      <c r="HN185" s="421">
        <v>2.5</v>
      </c>
      <c r="HP185" s="83" t="s">
        <v>594</v>
      </c>
      <c r="HS185" s="535" t="s">
        <v>373</v>
      </c>
      <c r="HT185" s="383">
        <v>89.8</v>
      </c>
      <c r="HV185" s="346" t="s">
        <v>376</v>
      </c>
      <c r="HW185" s="508">
        <v>0.9</v>
      </c>
      <c r="HY185" s="346" t="s">
        <v>319</v>
      </c>
      <c r="HZ185" s="421">
        <v>1.6</v>
      </c>
      <c r="IB185" s="83" t="s">
        <v>587</v>
      </c>
      <c r="IC185" s="320">
        <v>44105</v>
      </c>
      <c r="IE185" s="346" t="s">
        <v>302</v>
      </c>
      <c r="IF185" s="508">
        <v>0.8</v>
      </c>
      <c r="IH185" s="576" t="s">
        <v>109</v>
      </c>
      <c r="II185" s="610">
        <v>90</v>
      </c>
      <c r="IK185" s="585" t="s">
        <v>633</v>
      </c>
      <c r="IN185" s="621" t="s">
        <v>245</v>
      </c>
      <c r="IO185" s="635">
        <v>1.3</v>
      </c>
      <c r="IQ185" s="89"/>
      <c r="IR185" s="89"/>
      <c r="IT185" s="621" t="s">
        <v>318</v>
      </c>
      <c r="IU185" s="652">
        <v>87.5</v>
      </c>
      <c r="IW185" s="621" t="s">
        <v>135</v>
      </c>
      <c r="IX185" s="635">
        <v>0.8</v>
      </c>
      <c r="IZ185" s="576" t="s">
        <v>51</v>
      </c>
      <c r="JA185" s="610">
        <v>88.8</v>
      </c>
      <c r="JC185" s="580"/>
      <c r="JD185" s="668"/>
      <c r="JF185" s="621" t="s">
        <v>172</v>
      </c>
      <c r="JG185" s="596">
        <v>1.6</v>
      </c>
      <c r="JI185" s="89" t="s">
        <v>706</v>
      </c>
      <c r="JJ185" s="638">
        <v>44958</v>
      </c>
      <c r="JL185" s="621" t="s">
        <v>161</v>
      </c>
      <c r="JM185" s="596">
        <v>87</v>
      </c>
      <c r="JO185" s="621" t="s">
        <v>158</v>
      </c>
      <c r="JP185" s="596">
        <v>0.7</v>
      </c>
      <c r="JR185" s="576" t="s">
        <v>140</v>
      </c>
      <c r="JS185" s="610">
        <v>89.2</v>
      </c>
      <c r="JU185" s="664" t="s">
        <v>179</v>
      </c>
      <c r="JV185" s="610" t="s">
        <v>371</v>
      </c>
      <c r="JX185" s="621" t="s">
        <v>184</v>
      </c>
      <c r="JY185" s="596">
        <v>1.3</v>
      </c>
      <c r="KA185" s="621" t="s">
        <v>232</v>
      </c>
      <c r="KB185" s="596" t="s">
        <v>371</v>
      </c>
      <c r="KD185" s="621" t="s">
        <v>171</v>
      </c>
      <c r="KE185" s="596">
        <v>86.5</v>
      </c>
      <c r="KG185" s="621" t="s">
        <v>379</v>
      </c>
      <c r="KH185" s="596">
        <v>0.7</v>
      </c>
      <c r="KJ185" s="576" t="s">
        <v>178</v>
      </c>
      <c r="KK185" s="610">
        <v>89.4</v>
      </c>
      <c r="KM185" s="664" t="s">
        <v>179</v>
      </c>
      <c r="KN185" s="610" t="s">
        <v>371</v>
      </c>
      <c r="KP185" s="621" t="s">
        <v>264</v>
      </c>
      <c r="KQ185" s="596">
        <v>1.6</v>
      </c>
      <c r="KS185" s="605" t="s">
        <v>403</v>
      </c>
      <c r="KT185" s="605"/>
      <c r="KV185" s="621" t="s">
        <v>184</v>
      </c>
      <c r="KW185" s="596">
        <v>88.2</v>
      </c>
      <c r="KY185" s="621" t="s">
        <v>6</v>
      </c>
      <c r="KZ185" s="596">
        <v>0.8</v>
      </c>
      <c r="LB185" s="576" t="s">
        <v>117</v>
      </c>
      <c r="LC185" s="610">
        <v>90.7</v>
      </c>
      <c r="LE185" s="664" t="s">
        <v>158</v>
      </c>
      <c r="LF185" s="610" t="s">
        <v>371</v>
      </c>
      <c r="LH185" s="621" t="s">
        <v>109</v>
      </c>
      <c r="LI185" s="596">
        <v>89.1</v>
      </c>
    </row>
    <row r="186" spans="1:321" ht="58.2" thickBot="1" x14ac:dyDescent="0.35">
      <c r="A186" s="8" t="s">
        <v>175</v>
      </c>
      <c r="B186" s="15">
        <v>79.591836734693871</v>
      </c>
      <c r="G186" s="29" t="s">
        <v>113</v>
      </c>
      <c r="H186" s="32">
        <v>2.1739130434782608</v>
      </c>
      <c r="M186" s="11" t="s">
        <v>220</v>
      </c>
      <c r="N186" s="15">
        <v>80.075471698113205</v>
      </c>
      <c r="P186" s="29" t="s">
        <v>279</v>
      </c>
      <c r="Q186" s="79">
        <v>0.9783368273934312</v>
      </c>
      <c r="S186" s="8" t="s">
        <v>163</v>
      </c>
      <c r="T186" s="15">
        <v>80.132450331125824</v>
      </c>
      <c r="U186" s="101"/>
      <c r="W186" s="91" t="s">
        <v>408</v>
      </c>
      <c r="Y186" s="11" t="s">
        <v>243</v>
      </c>
      <c r="Z186" s="15">
        <v>80.8</v>
      </c>
      <c r="AC186" s="109" t="s">
        <v>185</v>
      </c>
      <c r="AD186" s="123">
        <v>81.099999999999994</v>
      </c>
      <c r="AF186" s="149" t="s">
        <v>198</v>
      </c>
      <c r="AG186" s="137">
        <v>83.1</v>
      </c>
      <c r="AL186" s="11"/>
      <c r="AM186" s="126"/>
      <c r="AO186" s="109" t="s">
        <v>338</v>
      </c>
      <c r="AP186" s="146">
        <v>81.3</v>
      </c>
      <c r="AS186" s="149" t="s">
        <v>167</v>
      </c>
      <c r="AT186" s="137">
        <v>82.3</v>
      </c>
      <c r="AX186" s="149" t="s">
        <v>101</v>
      </c>
      <c r="AY186" s="191">
        <v>83.3</v>
      </c>
      <c r="BD186" s="149" t="s">
        <v>151</v>
      </c>
      <c r="BE186" s="191">
        <v>83.8</v>
      </c>
      <c r="BG186" s="149" t="s">
        <v>323</v>
      </c>
      <c r="BH186" s="209">
        <v>85</v>
      </c>
      <c r="BJ186" s="149" t="s">
        <v>77</v>
      </c>
      <c r="BK186" s="233">
        <v>85.3</v>
      </c>
      <c r="BP186" s="149" t="s">
        <v>169</v>
      </c>
      <c r="BQ186" s="233">
        <v>85.7</v>
      </c>
      <c r="BV186" s="29" t="s">
        <v>102</v>
      </c>
      <c r="BW186" s="263">
        <v>2.2727272727272729</v>
      </c>
      <c r="BY186" s="258"/>
      <c r="BZ186" s="259"/>
      <c r="CB186" s="149" t="s">
        <v>106</v>
      </c>
      <c r="CC186" s="209">
        <v>86.1</v>
      </c>
      <c r="CE186" s="29" t="s">
        <v>223</v>
      </c>
      <c r="CF186" s="281">
        <v>0.90534979423868311</v>
      </c>
      <c r="CI186" s="109" t="s">
        <v>298</v>
      </c>
      <c r="CJ186" s="295">
        <v>87.5</v>
      </c>
      <c r="CO186" s="109" t="s">
        <v>166</v>
      </c>
      <c r="CP186" s="191">
        <v>87.8</v>
      </c>
      <c r="CS186" s="149" t="s">
        <v>293</v>
      </c>
      <c r="CT186" s="331">
        <v>88</v>
      </c>
      <c r="DB186" s="253" t="s">
        <v>376</v>
      </c>
      <c r="DC186" s="263">
        <v>1.8181818181818181</v>
      </c>
      <c r="DI186" s="258"/>
      <c r="DJ186" s="259"/>
      <c r="DP186" s="149" t="s">
        <v>97</v>
      </c>
      <c r="DQ186" s="331">
        <v>88.3</v>
      </c>
      <c r="DV186" s="253" t="s">
        <v>189</v>
      </c>
      <c r="DW186" s="281">
        <v>0.9315323707498836</v>
      </c>
      <c r="EA186" s="346" t="s">
        <v>36</v>
      </c>
      <c r="EB186" s="353">
        <v>88.1</v>
      </c>
      <c r="EI186" s="346" t="s">
        <v>142</v>
      </c>
      <c r="EJ186" s="362">
        <v>2.1739130434782608</v>
      </c>
      <c r="EM186" s="258"/>
      <c r="EN186" s="259"/>
      <c r="EQ186" s="346" t="s">
        <v>134</v>
      </c>
      <c r="ER186" s="303">
        <v>89.1</v>
      </c>
      <c r="EU186" s="346" t="s">
        <v>307</v>
      </c>
      <c r="EV186" s="378">
        <v>0.96439169139465875</v>
      </c>
      <c r="FA186" s="346" t="s">
        <v>245</v>
      </c>
      <c r="FB186" s="383">
        <v>89.041095890410958</v>
      </c>
      <c r="FG186" s="346" t="s">
        <v>65</v>
      </c>
      <c r="FH186" s="381">
        <v>89.5</v>
      </c>
      <c r="FK186" s="346" t="s">
        <v>100</v>
      </c>
      <c r="FL186" s="410">
        <v>89.5</v>
      </c>
      <c r="FQ186" s="355" t="s">
        <v>38</v>
      </c>
      <c r="FR186" s="421">
        <v>2</v>
      </c>
      <c r="FT186" s="258"/>
      <c r="FU186" s="259"/>
      <c r="FW186" s="346" t="s">
        <v>59</v>
      </c>
      <c r="FX186" s="410">
        <v>89.8</v>
      </c>
      <c r="FZ186" s="346" t="s">
        <v>240</v>
      </c>
      <c r="GA186" s="437">
        <v>1</v>
      </c>
      <c r="GD186" s="462" t="s">
        <v>311</v>
      </c>
      <c r="GE186" s="448">
        <v>89.1</v>
      </c>
      <c r="GJ186" s="346" t="s">
        <v>142</v>
      </c>
      <c r="GK186" s="421">
        <v>1.9</v>
      </c>
      <c r="GM186" s="258"/>
      <c r="GN186" s="259"/>
      <c r="GP186" s="462" t="s">
        <v>38</v>
      </c>
      <c r="GQ186" s="503">
        <v>89.8</v>
      </c>
      <c r="GS186" s="346" t="s">
        <v>55</v>
      </c>
      <c r="GT186" s="508">
        <v>1.4747191011235954</v>
      </c>
      <c r="GV186" s="462" t="s">
        <v>270</v>
      </c>
      <c r="GW186" s="479">
        <v>90</v>
      </c>
      <c r="GY186" s="517" t="s">
        <v>642</v>
      </c>
      <c r="HB186" s="535" t="s">
        <v>149</v>
      </c>
      <c r="HC186" s="383">
        <v>89.5</v>
      </c>
      <c r="HG186" s="462" t="s">
        <v>78</v>
      </c>
      <c r="HH186" s="383">
        <v>90</v>
      </c>
      <c r="HJ186" s="525"/>
      <c r="HM186" s="346" t="s">
        <v>377</v>
      </c>
      <c r="HN186" s="421">
        <v>1.7</v>
      </c>
      <c r="HP186" s="83" t="s">
        <v>587</v>
      </c>
      <c r="HS186" s="535" t="s">
        <v>230</v>
      </c>
      <c r="HT186" s="383">
        <v>89.7</v>
      </c>
      <c r="HV186" s="346" t="s">
        <v>208</v>
      </c>
      <c r="HW186" s="508">
        <v>0.9</v>
      </c>
      <c r="HY186" s="346" t="s">
        <v>581</v>
      </c>
      <c r="HZ186" s="421">
        <v>1.7</v>
      </c>
      <c r="IB186" s="258"/>
      <c r="IE186" s="346" t="s">
        <v>252</v>
      </c>
      <c r="IF186" s="508">
        <v>0.8</v>
      </c>
      <c r="IH186" s="576" t="s">
        <v>114</v>
      </c>
      <c r="II186" s="610">
        <v>90</v>
      </c>
      <c r="IK186" s="586" t="s">
        <v>610</v>
      </c>
      <c r="IN186" s="621" t="s">
        <v>29</v>
      </c>
      <c r="IO186" s="635">
        <v>1.3</v>
      </c>
      <c r="IQ186" s="89" t="s">
        <v>731</v>
      </c>
      <c r="IR186" s="638">
        <v>44621</v>
      </c>
      <c r="IT186" s="621" t="s">
        <v>167</v>
      </c>
      <c r="IU186" s="652">
        <v>87.4</v>
      </c>
      <c r="IW186" s="621" t="s">
        <v>377</v>
      </c>
      <c r="IX186" s="635">
        <v>0.8</v>
      </c>
      <c r="IZ186" s="576" t="s">
        <v>296</v>
      </c>
      <c r="JA186" s="610">
        <v>88.7</v>
      </c>
      <c r="JC186" s="581"/>
      <c r="JD186" s="600"/>
      <c r="JF186" s="621" t="s">
        <v>76</v>
      </c>
      <c r="JG186" s="596">
        <v>1.6</v>
      </c>
      <c r="JL186" s="621" t="s">
        <v>142</v>
      </c>
      <c r="JM186" s="596">
        <v>86.8</v>
      </c>
      <c r="JO186" s="621" t="s">
        <v>268</v>
      </c>
      <c r="JP186" s="596">
        <v>0.8</v>
      </c>
      <c r="JR186" s="576" t="s">
        <v>78</v>
      </c>
      <c r="JS186" s="610">
        <v>89.1</v>
      </c>
      <c r="JU186" s="664" t="s">
        <v>272</v>
      </c>
      <c r="JV186" s="610" t="s">
        <v>371</v>
      </c>
      <c r="JX186" s="621" t="s">
        <v>23</v>
      </c>
      <c r="JY186" s="596">
        <v>1.3</v>
      </c>
      <c r="KA186" s="623"/>
      <c r="KB186" s="681"/>
      <c r="KD186" s="621" t="s">
        <v>743</v>
      </c>
      <c r="KE186" s="596">
        <v>86.4</v>
      </c>
      <c r="KG186" s="621" t="s">
        <v>5</v>
      </c>
      <c r="KH186" s="596">
        <v>0.7</v>
      </c>
      <c r="KJ186" s="576" t="s">
        <v>140</v>
      </c>
      <c r="KK186" s="610">
        <v>89.4</v>
      </c>
      <c r="KM186" s="664" t="s">
        <v>272</v>
      </c>
      <c r="KN186" s="610" t="s">
        <v>371</v>
      </c>
      <c r="KP186" s="621" t="s">
        <v>9</v>
      </c>
      <c r="KQ186" s="596">
        <v>1.6</v>
      </c>
      <c r="KS186" s="677" t="s">
        <v>487</v>
      </c>
      <c r="KT186" s="677"/>
      <c r="KV186" s="621" t="s">
        <v>141</v>
      </c>
      <c r="KW186" s="596">
        <v>88.1</v>
      </c>
      <c r="KY186" s="621" t="s">
        <v>135</v>
      </c>
      <c r="KZ186" s="596">
        <v>0.8</v>
      </c>
      <c r="LB186" s="576" t="s">
        <v>268</v>
      </c>
      <c r="LC186" s="610">
        <v>90.6</v>
      </c>
      <c r="LE186" s="664" t="s">
        <v>258</v>
      </c>
      <c r="LF186" s="610" t="s">
        <v>371</v>
      </c>
      <c r="LH186" s="621" t="s">
        <v>378</v>
      </c>
      <c r="LI186" s="596">
        <v>89</v>
      </c>
    </row>
    <row r="187" spans="1:321" ht="52.8" x14ac:dyDescent="0.3">
      <c r="A187" s="8" t="s">
        <v>176</v>
      </c>
      <c r="B187" s="15">
        <v>79.411764705882348</v>
      </c>
      <c r="G187" s="29" t="s">
        <v>339</v>
      </c>
      <c r="H187" s="32">
        <v>2.1739130434782608</v>
      </c>
      <c r="M187" s="11" t="s">
        <v>92</v>
      </c>
      <c r="N187" s="15">
        <v>79.967819790828642</v>
      </c>
      <c r="P187" s="29" t="s">
        <v>59</v>
      </c>
      <c r="Q187" s="79">
        <v>0.9859154929577465</v>
      </c>
      <c r="S187" s="8" t="s">
        <v>162</v>
      </c>
      <c r="T187" s="15">
        <v>80</v>
      </c>
      <c r="U187" s="101"/>
      <c r="Y187" s="11" t="s">
        <v>130</v>
      </c>
      <c r="Z187" s="15">
        <v>80.7</v>
      </c>
      <c r="AC187" s="109" t="s">
        <v>101</v>
      </c>
      <c r="AD187" s="123">
        <v>81</v>
      </c>
      <c r="AF187" s="149" t="s">
        <v>221</v>
      </c>
      <c r="AG187" s="137">
        <v>83.1</v>
      </c>
      <c r="AL187" s="11"/>
      <c r="AM187" s="126"/>
      <c r="AO187" s="109" t="s">
        <v>76</v>
      </c>
      <c r="AP187" s="146">
        <v>81.2</v>
      </c>
      <c r="AS187" s="149" t="s">
        <v>261</v>
      </c>
      <c r="AT187" s="137">
        <v>82.2</v>
      </c>
      <c r="AX187" s="149" t="s">
        <v>164</v>
      </c>
      <c r="AY187" s="191">
        <v>83.3</v>
      </c>
      <c r="BD187" s="149" t="s">
        <v>199</v>
      </c>
      <c r="BE187" s="191">
        <v>83.7</v>
      </c>
      <c r="BG187" s="149" t="s">
        <v>281</v>
      </c>
      <c r="BH187" s="209">
        <v>84.9</v>
      </c>
      <c r="BJ187" s="149" t="s">
        <v>223</v>
      </c>
      <c r="BK187" s="233">
        <v>85.2</v>
      </c>
      <c r="BP187" s="149" t="s">
        <v>87</v>
      </c>
      <c r="BQ187" s="233">
        <v>85.5</v>
      </c>
      <c r="BV187" s="29" t="s">
        <v>321</v>
      </c>
      <c r="BW187" s="263">
        <v>2.2727272727272729</v>
      </c>
      <c r="BY187" s="258"/>
      <c r="BZ187" s="259"/>
      <c r="CB187" s="149" t="s">
        <v>115</v>
      </c>
      <c r="CC187" s="209">
        <v>85.9</v>
      </c>
      <c r="CE187" s="29" t="s">
        <v>300</v>
      </c>
      <c r="CF187" s="281">
        <v>0.90605627086313789</v>
      </c>
      <c r="CI187" s="109" t="s">
        <v>47</v>
      </c>
      <c r="CJ187" s="295">
        <v>87.5</v>
      </c>
      <c r="CO187" s="109" t="s">
        <v>581</v>
      </c>
      <c r="CP187" s="191">
        <v>87.8</v>
      </c>
      <c r="CS187" s="149" t="s">
        <v>260</v>
      </c>
      <c r="CT187" s="331">
        <v>87.8</v>
      </c>
      <c r="DB187" s="253" t="s">
        <v>340</v>
      </c>
      <c r="DC187" s="263">
        <v>1.8518518518518516</v>
      </c>
      <c r="DI187" s="259"/>
      <c r="DJ187" s="259"/>
      <c r="DP187" s="149" t="s">
        <v>193</v>
      </c>
      <c r="DQ187" s="331">
        <v>88.2</v>
      </c>
      <c r="DV187" s="253" t="s">
        <v>320</v>
      </c>
      <c r="DW187" s="281">
        <v>0.9337483325922632</v>
      </c>
      <c r="EA187" s="346" t="s">
        <v>80</v>
      </c>
      <c r="EB187" s="353">
        <v>88.1</v>
      </c>
      <c r="EI187" s="346" t="s">
        <v>316</v>
      </c>
      <c r="EJ187" s="362">
        <v>2.1897810218978102</v>
      </c>
      <c r="EM187" s="259"/>
      <c r="EN187" s="259"/>
      <c r="EQ187" s="346" t="s">
        <v>338</v>
      </c>
      <c r="ER187" s="303">
        <v>88.9</v>
      </c>
      <c r="EU187" s="346" t="s">
        <v>191</v>
      </c>
      <c r="EV187" s="378">
        <v>0.9680542110358179</v>
      </c>
      <c r="FA187" s="346" t="s">
        <v>72</v>
      </c>
      <c r="FB187" s="383">
        <v>89</v>
      </c>
      <c r="FG187" s="346" t="s">
        <v>581</v>
      </c>
      <c r="FH187" s="381">
        <v>89.5</v>
      </c>
      <c r="FK187" s="346" t="s">
        <v>190</v>
      </c>
      <c r="FL187" s="410">
        <v>89.5</v>
      </c>
      <c r="FQ187" s="355" t="s">
        <v>216</v>
      </c>
      <c r="FR187" s="421">
        <v>2</v>
      </c>
      <c r="FT187" s="258"/>
      <c r="FU187" s="259"/>
      <c r="FW187" s="346" t="s">
        <v>106</v>
      </c>
      <c r="FX187" s="410">
        <v>89.8</v>
      </c>
      <c r="FZ187" s="346" t="s">
        <v>47</v>
      </c>
      <c r="GA187" s="437">
        <v>1</v>
      </c>
      <c r="GD187" s="462" t="s">
        <v>184</v>
      </c>
      <c r="GE187" s="448">
        <v>89</v>
      </c>
      <c r="GJ187" s="346" t="s">
        <v>175</v>
      </c>
      <c r="GK187" s="421">
        <v>1.9</v>
      </c>
      <c r="GM187" s="258"/>
      <c r="GN187" s="259"/>
      <c r="GP187" s="462" t="s">
        <v>43</v>
      </c>
      <c r="GQ187" s="503">
        <v>89.8</v>
      </c>
      <c r="GS187" s="346" t="s">
        <v>59</v>
      </c>
      <c r="GT187" s="508">
        <v>2.0920502092050208</v>
      </c>
      <c r="GV187" s="462" t="s">
        <v>254</v>
      </c>
      <c r="GW187" s="479">
        <v>89.8</v>
      </c>
      <c r="GY187" s="525"/>
      <c r="HB187" s="535" t="s">
        <v>267</v>
      </c>
      <c r="HC187" s="383">
        <v>89.4</v>
      </c>
      <c r="HG187" s="462" t="s">
        <v>262</v>
      </c>
      <c r="HH187" s="383">
        <v>90</v>
      </c>
      <c r="HJ187" s="517" t="s">
        <v>405</v>
      </c>
      <c r="HK187" s="532">
        <v>43891</v>
      </c>
      <c r="HM187" s="346" t="s">
        <v>277</v>
      </c>
      <c r="HN187" s="421">
        <v>1.7</v>
      </c>
      <c r="HP187" s="258"/>
      <c r="HS187" s="535" t="s">
        <v>60</v>
      </c>
      <c r="HT187" s="383">
        <v>89.7</v>
      </c>
      <c r="HV187" s="346" t="s">
        <v>316</v>
      </c>
      <c r="HW187" s="508">
        <v>0.9</v>
      </c>
      <c r="HY187" s="346" t="s">
        <v>117</v>
      </c>
      <c r="HZ187" s="421">
        <v>1.7</v>
      </c>
      <c r="IB187" s="258"/>
      <c r="IE187" s="346" t="s">
        <v>157</v>
      </c>
      <c r="IF187" s="508">
        <v>0.8</v>
      </c>
      <c r="IH187" s="576" t="s">
        <v>199</v>
      </c>
      <c r="II187" s="610">
        <v>89.9</v>
      </c>
      <c r="IK187" s="587" t="s">
        <v>611</v>
      </c>
      <c r="IL187" s="88"/>
      <c r="IN187" s="621" t="s">
        <v>38</v>
      </c>
      <c r="IO187" s="635">
        <v>1.4</v>
      </c>
      <c r="IQ187" s="89" t="s">
        <v>706</v>
      </c>
      <c r="IR187" s="638">
        <v>44713</v>
      </c>
      <c r="IT187" s="621" t="s">
        <v>154</v>
      </c>
      <c r="IU187" s="652">
        <v>87.3</v>
      </c>
      <c r="IW187" s="621" t="s">
        <v>159</v>
      </c>
      <c r="IX187" s="635">
        <v>0.8</v>
      </c>
      <c r="IZ187" s="576" t="s">
        <v>154</v>
      </c>
      <c r="JA187" s="610">
        <v>88.6</v>
      </c>
      <c r="JC187" s="582" t="s">
        <v>630</v>
      </c>
      <c r="JD187" s="88"/>
      <c r="JF187" s="621" t="s">
        <v>80</v>
      </c>
      <c r="JG187" s="596">
        <v>1.7</v>
      </c>
      <c r="JL187" s="621" t="s">
        <v>58</v>
      </c>
      <c r="JM187" s="596">
        <v>86.8</v>
      </c>
      <c r="JO187" s="621" t="s">
        <v>254</v>
      </c>
      <c r="JP187" s="596">
        <v>0.8</v>
      </c>
      <c r="JR187" s="576" t="s">
        <v>127</v>
      </c>
      <c r="JS187" s="610">
        <v>88.9</v>
      </c>
      <c r="JU187" s="664" t="s">
        <v>198</v>
      </c>
      <c r="JV187" s="610" t="s">
        <v>371</v>
      </c>
      <c r="JX187" s="621" t="s">
        <v>197</v>
      </c>
      <c r="JY187" s="596">
        <v>1.3</v>
      </c>
      <c r="KA187" s="605" t="s">
        <v>403</v>
      </c>
      <c r="KB187" s="605"/>
      <c r="KD187" s="621" t="s">
        <v>807</v>
      </c>
      <c r="KE187" s="596">
        <v>86.4</v>
      </c>
      <c r="KG187" s="621" t="s">
        <v>432</v>
      </c>
      <c r="KH187" s="596">
        <v>0.6</v>
      </c>
      <c r="KJ187" s="576" t="s">
        <v>581</v>
      </c>
      <c r="KK187" s="610">
        <v>89.3</v>
      </c>
      <c r="KM187" s="664" t="s">
        <v>198</v>
      </c>
      <c r="KN187" s="610" t="s">
        <v>371</v>
      </c>
      <c r="KP187" s="621" t="s">
        <v>129</v>
      </c>
      <c r="KQ187" s="596">
        <v>1.6</v>
      </c>
      <c r="KS187" s="677" t="s">
        <v>785</v>
      </c>
      <c r="KT187" s="677"/>
      <c r="KV187" s="621" t="s">
        <v>216</v>
      </c>
      <c r="KW187" s="596">
        <v>88</v>
      </c>
      <c r="KY187" s="621" t="s">
        <v>339</v>
      </c>
      <c r="KZ187" s="596">
        <v>0.8</v>
      </c>
      <c r="LB187" s="576" t="s">
        <v>742</v>
      </c>
      <c r="LC187" s="610">
        <v>90.6</v>
      </c>
      <c r="LE187" s="664" t="s">
        <v>179</v>
      </c>
      <c r="LF187" s="610" t="s">
        <v>371</v>
      </c>
      <c r="LH187" s="621" t="s">
        <v>215</v>
      </c>
      <c r="LI187" s="596">
        <v>89</v>
      </c>
    </row>
    <row r="188" spans="1:321" ht="53.4" thickBot="1" x14ac:dyDescent="0.35">
      <c r="A188" s="8" t="s">
        <v>177</v>
      </c>
      <c r="B188" s="15">
        <v>79.365079365079367</v>
      </c>
      <c r="G188" s="29" t="s">
        <v>118</v>
      </c>
      <c r="H188" s="32">
        <v>2.1897810218978102</v>
      </c>
      <c r="M188" s="11" t="s">
        <v>184</v>
      </c>
      <c r="N188" s="15">
        <v>79.962370649106305</v>
      </c>
      <c r="P188" s="29" t="s">
        <v>29</v>
      </c>
      <c r="Q188" s="79">
        <v>0.99667774086378735</v>
      </c>
      <c r="S188" s="8" t="s">
        <v>147</v>
      </c>
      <c r="T188" s="15">
        <v>80</v>
      </c>
      <c r="U188" s="101"/>
      <c r="Y188" s="11" t="s">
        <v>157</v>
      </c>
      <c r="Z188" s="15">
        <v>80.5</v>
      </c>
      <c r="AC188" s="109" t="s">
        <v>172</v>
      </c>
      <c r="AD188" s="123">
        <v>81</v>
      </c>
      <c r="AF188" s="149" t="s">
        <v>337</v>
      </c>
      <c r="AG188" s="137">
        <v>83</v>
      </c>
      <c r="AL188" s="11"/>
      <c r="AM188" s="126"/>
      <c r="AO188" s="109" t="s">
        <v>279</v>
      </c>
      <c r="AP188" s="146">
        <v>81.099999999999994</v>
      </c>
      <c r="AS188" s="149" t="s">
        <v>240</v>
      </c>
      <c r="AT188" s="137">
        <v>82</v>
      </c>
      <c r="AX188" s="149" t="s">
        <v>169</v>
      </c>
      <c r="AY188" s="191">
        <v>83.3</v>
      </c>
      <c r="BD188" s="149" t="s">
        <v>240</v>
      </c>
      <c r="BE188" s="191">
        <v>83.6</v>
      </c>
      <c r="BG188" s="149" t="s">
        <v>131</v>
      </c>
      <c r="BH188" s="209">
        <v>84.9</v>
      </c>
      <c r="BJ188" s="110" t="s">
        <v>476</v>
      </c>
      <c r="BK188" s="233">
        <v>85.1</v>
      </c>
      <c r="BP188" s="149" t="s">
        <v>202</v>
      </c>
      <c r="BQ188" s="233">
        <v>85.5</v>
      </c>
      <c r="BV188" s="29" t="s">
        <v>98</v>
      </c>
      <c r="BW188" s="263">
        <v>2.2727272727272729</v>
      </c>
      <c r="BY188" s="258"/>
      <c r="BZ188" s="259"/>
      <c r="CB188" s="110" t="s">
        <v>515</v>
      </c>
      <c r="CC188" s="209">
        <v>85.9</v>
      </c>
      <c r="CE188" s="29" t="s">
        <v>114</v>
      </c>
      <c r="CF188" s="281">
        <v>0.93167701863354035</v>
      </c>
      <c r="CI188" s="109" t="s">
        <v>310</v>
      </c>
      <c r="CJ188" s="295">
        <v>87.5</v>
      </c>
      <c r="CO188" s="109" t="s">
        <v>121</v>
      </c>
      <c r="CP188" s="191">
        <v>87.7</v>
      </c>
      <c r="CS188" s="149" t="s">
        <v>274</v>
      </c>
      <c r="CT188" s="331">
        <v>87.8</v>
      </c>
      <c r="DB188" s="253" t="s">
        <v>242</v>
      </c>
      <c r="DC188" s="263">
        <v>1.9230769230769231</v>
      </c>
      <c r="DP188" s="149" t="s">
        <v>581</v>
      </c>
      <c r="DQ188" s="331">
        <v>88.2</v>
      </c>
      <c r="DV188" s="253" t="s">
        <v>164</v>
      </c>
      <c r="DW188" s="281">
        <v>0.93483640362936482</v>
      </c>
      <c r="EA188" s="346" t="s">
        <v>242</v>
      </c>
      <c r="EB188" s="353">
        <v>88.1</v>
      </c>
      <c r="EI188" s="346" t="s">
        <v>111</v>
      </c>
      <c r="EJ188" s="362">
        <v>2.2099447513812152</v>
      </c>
      <c r="EQ188" s="346" t="s">
        <v>212</v>
      </c>
      <c r="ER188" s="303">
        <v>88.9</v>
      </c>
      <c r="EU188" s="346" t="s">
        <v>291</v>
      </c>
      <c r="EV188" s="378">
        <v>0.96852300242130751</v>
      </c>
      <c r="FA188" s="346" t="s">
        <v>16</v>
      </c>
      <c r="FB188" s="383">
        <v>88.888888888888886</v>
      </c>
      <c r="FG188" s="346" t="s">
        <v>121</v>
      </c>
      <c r="FH188" s="381">
        <v>89.4</v>
      </c>
      <c r="FK188" s="346" t="s">
        <v>143</v>
      </c>
      <c r="FL188" s="410">
        <v>89.3</v>
      </c>
      <c r="FQ188" s="355" t="s">
        <v>200</v>
      </c>
      <c r="FR188" s="421">
        <v>2</v>
      </c>
      <c r="FT188" s="258"/>
      <c r="FU188" s="259"/>
      <c r="FW188" s="346" t="s">
        <v>182</v>
      </c>
      <c r="FX188" s="410">
        <v>89.7</v>
      </c>
      <c r="FZ188" s="346" t="s">
        <v>303</v>
      </c>
      <c r="GA188" s="437">
        <v>1</v>
      </c>
      <c r="GD188" s="462" t="s">
        <v>226</v>
      </c>
      <c r="GE188" s="448">
        <v>88.9</v>
      </c>
      <c r="GJ188" s="346" t="s">
        <v>171</v>
      </c>
      <c r="GK188" s="421">
        <v>1.9</v>
      </c>
      <c r="GM188" s="258"/>
      <c r="GN188" s="259"/>
      <c r="GP188" s="462" t="s">
        <v>6</v>
      </c>
      <c r="GQ188" s="503">
        <v>89.7</v>
      </c>
      <c r="GS188" s="346" t="s">
        <v>103</v>
      </c>
      <c r="GT188" s="509">
        <v>0.5</v>
      </c>
      <c r="GV188" s="462" t="s">
        <v>302</v>
      </c>
      <c r="GW188" s="479">
        <v>89.6</v>
      </c>
      <c r="GY188" s="517" t="s">
        <v>405</v>
      </c>
      <c r="GZ188" s="532">
        <v>43818</v>
      </c>
      <c r="HB188" s="535" t="s">
        <v>47</v>
      </c>
      <c r="HC188" s="383">
        <v>89.3</v>
      </c>
      <c r="HG188" s="462" t="s">
        <v>136</v>
      </c>
      <c r="HH188" s="383">
        <v>90</v>
      </c>
      <c r="HJ188" s="517" t="s">
        <v>587</v>
      </c>
      <c r="HK188" s="532">
        <v>43983</v>
      </c>
      <c r="HM188" s="346" t="s">
        <v>140</v>
      </c>
      <c r="HN188" s="421">
        <v>1.7</v>
      </c>
      <c r="HP188" s="258"/>
      <c r="HQ188" s="259"/>
      <c r="HS188" s="535" t="s">
        <v>220</v>
      </c>
      <c r="HT188" s="383">
        <v>89.7</v>
      </c>
      <c r="HV188" s="346" t="s">
        <v>327</v>
      </c>
      <c r="HW188" s="508">
        <v>0.9</v>
      </c>
      <c r="HY188" s="346" t="s">
        <v>223</v>
      </c>
      <c r="HZ188" s="421">
        <v>1.7</v>
      </c>
      <c r="IB188" s="258"/>
      <c r="IE188" s="346" t="s">
        <v>316</v>
      </c>
      <c r="IF188" s="508">
        <v>0.8</v>
      </c>
      <c r="IH188" s="576" t="s">
        <v>23</v>
      </c>
      <c r="II188" s="610">
        <v>89.7</v>
      </c>
      <c r="IK188" s="518" t="s">
        <v>404</v>
      </c>
      <c r="IL188" s="88"/>
      <c r="IN188" s="621" t="s">
        <v>85</v>
      </c>
      <c r="IO188" s="635">
        <v>1.4</v>
      </c>
      <c r="IQ188" s="628"/>
      <c r="IT188" s="621" t="s">
        <v>275</v>
      </c>
      <c r="IU188" s="652">
        <v>87.2</v>
      </c>
      <c r="IW188" s="621" t="s">
        <v>17</v>
      </c>
      <c r="IX188" s="635">
        <v>0.8</v>
      </c>
      <c r="IZ188" s="576" t="s">
        <v>61</v>
      </c>
      <c r="JA188" s="610">
        <v>88.6</v>
      </c>
      <c r="JC188" s="583" t="s">
        <v>605</v>
      </c>
      <c r="JD188" s="88"/>
      <c r="JF188" s="621" t="s">
        <v>297</v>
      </c>
      <c r="JG188" s="596">
        <v>1.7</v>
      </c>
      <c r="JL188" s="621" t="s">
        <v>117</v>
      </c>
      <c r="JM188" s="596">
        <v>86.7</v>
      </c>
      <c r="JO188" s="621" t="s">
        <v>74</v>
      </c>
      <c r="JP188" s="596">
        <v>0.8</v>
      </c>
      <c r="JR188" s="576" t="s">
        <v>296</v>
      </c>
      <c r="JS188" s="610">
        <v>88.6</v>
      </c>
      <c r="JU188" s="580"/>
      <c r="JV188" s="668"/>
      <c r="JX188" s="621" t="s">
        <v>201</v>
      </c>
      <c r="JY188" s="596">
        <v>1.4</v>
      </c>
      <c r="KA188" s="677" t="s">
        <v>487</v>
      </c>
      <c r="KB188" s="677"/>
      <c r="KD188" s="621" t="s">
        <v>135</v>
      </c>
      <c r="KE188" s="596">
        <v>86.2</v>
      </c>
      <c r="KG188" s="621" t="s">
        <v>171</v>
      </c>
      <c r="KH188" s="596">
        <v>0.6</v>
      </c>
      <c r="KJ188" s="576" t="s">
        <v>186</v>
      </c>
      <c r="KK188" s="610">
        <v>89.1</v>
      </c>
      <c r="KM188" s="580"/>
      <c r="KN188" s="668"/>
      <c r="KP188" s="621" t="s">
        <v>291</v>
      </c>
      <c r="KQ188" s="596">
        <v>1.6</v>
      </c>
      <c r="KS188" s="677" t="s">
        <v>786</v>
      </c>
      <c r="KT188" s="677"/>
      <c r="KV188" s="621" t="s">
        <v>307</v>
      </c>
      <c r="KW188" s="596">
        <v>87.9</v>
      </c>
      <c r="KY188" s="621" t="s">
        <v>117</v>
      </c>
      <c r="KZ188" s="596">
        <v>0.8</v>
      </c>
      <c r="LB188" s="576" t="s">
        <v>104</v>
      </c>
      <c r="LC188" s="610">
        <v>90.6</v>
      </c>
      <c r="LE188" s="664" t="s">
        <v>272</v>
      </c>
      <c r="LF188" s="610" t="s">
        <v>371</v>
      </c>
      <c r="LH188" s="621" t="s">
        <v>123</v>
      </c>
      <c r="LI188" s="596">
        <v>88.9</v>
      </c>
    </row>
    <row r="189" spans="1:321" ht="28.8" customHeight="1" x14ac:dyDescent="0.3">
      <c r="A189" s="8" t="s">
        <v>178</v>
      </c>
      <c r="B189" s="15">
        <v>79.104477611940297</v>
      </c>
      <c r="G189" s="29" t="s">
        <v>116</v>
      </c>
      <c r="H189" s="32">
        <v>2.2662889518413598</v>
      </c>
      <c r="M189" s="11" t="s">
        <v>156</v>
      </c>
      <c r="N189" s="15">
        <v>79.918032786885249</v>
      </c>
      <c r="P189" s="29" t="s">
        <v>167</v>
      </c>
      <c r="Q189" s="79">
        <v>0.99857346647646217</v>
      </c>
      <c r="S189" s="8" t="s">
        <v>169</v>
      </c>
      <c r="T189" s="15">
        <v>80</v>
      </c>
      <c r="U189" s="101"/>
      <c r="Y189" s="11" t="s">
        <v>187</v>
      </c>
      <c r="Z189" s="15">
        <v>80.3</v>
      </c>
      <c r="AC189" s="109" t="s">
        <v>170</v>
      </c>
      <c r="AD189" s="123">
        <v>80.900000000000006</v>
      </c>
      <c r="AF189" s="149" t="s">
        <v>231</v>
      </c>
      <c r="AG189" s="137">
        <v>82.9</v>
      </c>
      <c r="AO189" s="109" t="s">
        <v>315</v>
      </c>
      <c r="AP189" s="146">
        <v>81.099999999999994</v>
      </c>
      <c r="AS189" s="149" t="s">
        <v>267</v>
      </c>
      <c r="AT189" s="137">
        <v>82</v>
      </c>
      <c r="AX189" s="149" t="s">
        <v>281</v>
      </c>
      <c r="AY189" s="191">
        <v>83.3</v>
      </c>
      <c r="BD189" s="149" t="s">
        <v>200</v>
      </c>
      <c r="BE189" s="191">
        <v>83.6</v>
      </c>
      <c r="BG189" s="149" t="s">
        <v>239</v>
      </c>
      <c r="BH189" s="209">
        <v>84.9</v>
      </c>
      <c r="BJ189" s="149" t="s">
        <v>63</v>
      </c>
      <c r="BK189" s="233">
        <v>85.1</v>
      </c>
      <c r="BP189" s="149" t="s">
        <v>279</v>
      </c>
      <c r="BQ189" s="233">
        <v>85.4</v>
      </c>
      <c r="BV189" s="29" t="s">
        <v>165</v>
      </c>
      <c r="BW189" s="263">
        <v>2.2988505747126435</v>
      </c>
      <c r="BY189" s="259"/>
      <c r="BZ189" s="259"/>
      <c r="CB189" s="149" t="s">
        <v>581</v>
      </c>
      <c r="CC189" s="209">
        <v>85.9</v>
      </c>
      <c r="CE189" s="29" t="s">
        <v>211</v>
      </c>
      <c r="CF189" s="281">
        <v>0.93582887700534756</v>
      </c>
      <c r="CI189" s="109" t="s">
        <v>114</v>
      </c>
      <c r="CJ189" s="295">
        <v>87.4</v>
      </c>
      <c r="CO189" s="109" t="s">
        <v>316</v>
      </c>
      <c r="CP189" s="191">
        <v>87.6</v>
      </c>
      <c r="CS189" s="149" t="s">
        <v>131</v>
      </c>
      <c r="CT189" s="331">
        <v>87.7</v>
      </c>
      <c r="DB189" s="253" t="s">
        <v>300</v>
      </c>
      <c r="DC189" s="263">
        <v>2.0408163265306123</v>
      </c>
      <c r="DP189" s="149" t="s">
        <v>140</v>
      </c>
      <c r="DQ189" s="331">
        <v>88.2</v>
      </c>
      <c r="DV189" s="253" t="s">
        <v>254</v>
      </c>
      <c r="DW189" s="281">
        <v>0.93740550347747209</v>
      </c>
      <c r="EA189" s="346" t="s">
        <v>27</v>
      </c>
      <c r="EB189" s="353">
        <v>88.1</v>
      </c>
      <c r="EI189" s="346" t="s">
        <v>313</v>
      </c>
      <c r="EJ189" s="362">
        <v>2.1857923497267762</v>
      </c>
      <c r="EQ189" s="346" t="s">
        <v>292</v>
      </c>
      <c r="ER189" s="303">
        <v>88.9</v>
      </c>
      <c r="EU189" s="346" t="s">
        <v>200</v>
      </c>
      <c r="EV189" s="378">
        <v>0.96882898062342038</v>
      </c>
      <c r="FA189" s="346" t="s">
        <v>190</v>
      </c>
      <c r="FB189" s="383">
        <v>88.888888888888886</v>
      </c>
      <c r="FG189" s="346" t="s">
        <v>245</v>
      </c>
      <c r="FH189" s="381">
        <v>89.4</v>
      </c>
      <c r="FK189" s="346" t="s">
        <v>281</v>
      </c>
      <c r="FL189" s="410">
        <v>89.1</v>
      </c>
      <c r="FQ189" s="355" t="s">
        <v>376</v>
      </c>
      <c r="FR189" s="421">
        <v>2</v>
      </c>
      <c r="FT189" s="258"/>
      <c r="FU189" s="259"/>
      <c r="FW189" s="346" t="s">
        <v>316</v>
      </c>
      <c r="FX189" s="410">
        <v>89.7</v>
      </c>
      <c r="FZ189" s="346" t="s">
        <v>71</v>
      </c>
      <c r="GA189" s="437">
        <v>1</v>
      </c>
      <c r="GD189" s="462" t="s">
        <v>42</v>
      </c>
      <c r="GE189" s="448">
        <v>88.9</v>
      </c>
      <c r="GJ189" s="346" t="s">
        <v>68</v>
      </c>
      <c r="GK189" s="421">
        <v>1.9</v>
      </c>
      <c r="GM189" s="258"/>
      <c r="GN189" s="259"/>
      <c r="GP189" s="462" t="s">
        <v>267</v>
      </c>
      <c r="GQ189" s="503">
        <v>89.6</v>
      </c>
      <c r="GS189" s="346" t="s">
        <v>166</v>
      </c>
      <c r="GT189" s="509">
        <v>0.8</v>
      </c>
      <c r="GV189" s="462" t="s">
        <v>33</v>
      </c>
      <c r="GW189" s="479">
        <v>89.4</v>
      </c>
      <c r="GY189" s="517" t="s">
        <v>587</v>
      </c>
      <c r="GZ189" s="532">
        <v>43555</v>
      </c>
      <c r="HB189" s="535" t="s">
        <v>246</v>
      </c>
      <c r="HC189" s="383">
        <v>89.3</v>
      </c>
      <c r="HG189" s="462" t="s">
        <v>268</v>
      </c>
      <c r="HH189" s="383">
        <v>89.8</v>
      </c>
      <c r="HM189" s="346" t="s">
        <v>183</v>
      </c>
      <c r="HN189" s="421">
        <v>1.7</v>
      </c>
      <c r="HP189" s="258"/>
      <c r="HQ189" s="259"/>
      <c r="HS189" s="535" t="s">
        <v>114</v>
      </c>
      <c r="HT189" s="383">
        <v>89.6</v>
      </c>
      <c r="HV189" s="346" t="s">
        <v>269</v>
      </c>
      <c r="HW189" s="508">
        <v>0.9</v>
      </c>
      <c r="HY189" s="346" t="s">
        <v>98</v>
      </c>
      <c r="HZ189" s="421">
        <v>1.7</v>
      </c>
      <c r="IB189" s="258"/>
      <c r="IE189" s="346" t="s">
        <v>233</v>
      </c>
      <c r="IF189" s="508">
        <v>0.8</v>
      </c>
      <c r="IH189" s="576" t="s">
        <v>254</v>
      </c>
      <c r="II189" s="610">
        <v>89.6</v>
      </c>
      <c r="IK189" s="588" t="s">
        <v>705</v>
      </c>
      <c r="IL189" s="602">
        <v>44644</v>
      </c>
      <c r="IN189" s="621" t="s">
        <v>433</v>
      </c>
      <c r="IO189" s="635">
        <v>1.4</v>
      </c>
      <c r="IQ189" s="628"/>
      <c r="IT189" s="621" t="s">
        <v>664</v>
      </c>
      <c r="IU189" s="652">
        <v>87.2</v>
      </c>
      <c r="IW189" s="621" t="s">
        <v>58</v>
      </c>
      <c r="IX189" s="635">
        <v>0.8</v>
      </c>
      <c r="IZ189" s="576" t="s">
        <v>220</v>
      </c>
      <c r="JA189" s="610">
        <v>88.6</v>
      </c>
      <c r="JC189" s="583" t="s">
        <v>700</v>
      </c>
      <c r="JD189" s="601"/>
      <c r="JF189" s="621" t="s">
        <v>138</v>
      </c>
      <c r="JG189" s="596">
        <v>1.7</v>
      </c>
      <c r="JL189" s="621" t="s">
        <v>197</v>
      </c>
      <c r="JM189" s="596">
        <v>86.7</v>
      </c>
      <c r="JO189" s="621" t="s">
        <v>296</v>
      </c>
      <c r="JP189" s="596">
        <v>0.8</v>
      </c>
      <c r="JR189" s="576" t="s">
        <v>188</v>
      </c>
      <c r="JS189" s="610">
        <v>88.5</v>
      </c>
      <c r="JU189" s="581"/>
      <c r="JV189" s="600"/>
      <c r="JX189" s="621" t="s">
        <v>171</v>
      </c>
      <c r="JY189" s="596">
        <v>1.4</v>
      </c>
      <c r="KA189" s="694" t="s">
        <v>820</v>
      </c>
      <c r="KB189" s="694"/>
      <c r="KD189" s="621" t="s">
        <v>805</v>
      </c>
      <c r="KE189" s="596">
        <v>86.1</v>
      </c>
      <c r="KG189" s="621" t="s">
        <v>188</v>
      </c>
      <c r="KH189" s="596">
        <v>0.7</v>
      </c>
      <c r="KJ189" s="576" t="s">
        <v>158</v>
      </c>
      <c r="KK189" s="610">
        <v>89.1</v>
      </c>
      <c r="KM189" s="581"/>
      <c r="KN189" s="600"/>
      <c r="KP189" s="621" t="s">
        <v>276</v>
      </c>
      <c r="KQ189" s="596">
        <v>1.6</v>
      </c>
      <c r="KS189" s="678" t="s">
        <v>787</v>
      </c>
      <c r="KT189" s="678"/>
      <c r="KV189" s="621" t="s">
        <v>247</v>
      </c>
      <c r="KW189" s="596">
        <v>87.9</v>
      </c>
      <c r="KY189" s="621" t="s">
        <v>263</v>
      </c>
      <c r="KZ189" s="596">
        <v>0.8</v>
      </c>
      <c r="LB189" s="576" t="s">
        <v>663</v>
      </c>
      <c r="LC189" s="610">
        <v>90.6</v>
      </c>
      <c r="LE189" s="664" t="s">
        <v>198</v>
      </c>
      <c r="LF189" s="610" t="s">
        <v>371</v>
      </c>
      <c r="LH189" s="621" t="s">
        <v>139</v>
      </c>
      <c r="LI189" s="596">
        <v>88.9</v>
      </c>
    </row>
    <row r="190" spans="1:321" ht="355.8" thickBot="1" x14ac:dyDescent="0.35">
      <c r="A190" s="8" t="s">
        <v>179</v>
      </c>
      <c r="B190" s="15">
        <v>79.012345679012341</v>
      </c>
      <c r="G190" s="29" t="s">
        <v>193</v>
      </c>
      <c r="H190" s="32">
        <v>2.2727272727272729</v>
      </c>
      <c r="M190" s="11" t="s">
        <v>165</v>
      </c>
      <c r="N190" s="15">
        <v>79.797601199400304</v>
      </c>
      <c r="P190" s="29" t="s">
        <v>9</v>
      </c>
      <c r="Q190" s="79">
        <v>1.0034904013961605</v>
      </c>
      <c r="S190" s="8" t="s">
        <v>186</v>
      </c>
      <c r="T190" s="15">
        <v>79.824561403508781</v>
      </c>
      <c r="U190" s="101"/>
      <c r="Y190" s="11" t="s">
        <v>151</v>
      </c>
      <c r="Z190" s="15">
        <v>80.2</v>
      </c>
      <c r="AC190" s="109" t="s">
        <v>283</v>
      </c>
      <c r="AD190" s="123">
        <v>80.900000000000006</v>
      </c>
      <c r="AF190" s="149" t="s">
        <v>127</v>
      </c>
      <c r="AG190" s="137">
        <v>82.8</v>
      </c>
      <c r="AO190" s="109" t="s">
        <v>270</v>
      </c>
      <c r="AP190" s="146">
        <v>81.099999999999994</v>
      </c>
      <c r="AS190" s="149" t="s">
        <v>310</v>
      </c>
      <c r="AT190" s="137">
        <v>82</v>
      </c>
      <c r="AX190" s="149" t="s">
        <v>165</v>
      </c>
      <c r="AY190" s="191">
        <v>83.3</v>
      </c>
      <c r="BD190" s="149" t="s">
        <v>239</v>
      </c>
      <c r="BE190" s="191">
        <v>83.6</v>
      </c>
      <c r="BG190" s="149" t="s">
        <v>312</v>
      </c>
      <c r="BH190" s="209">
        <v>84.8</v>
      </c>
      <c r="BJ190" s="149" t="s">
        <v>165</v>
      </c>
      <c r="BK190" s="233">
        <v>85.1</v>
      </c>
      <c r="BP190" s="149" t="s">
        <v>155</v>
      </c>
      <c r="BQ190" s="233">
        <v>85.3</v>
      </c>
      <c r="BV190" s="29" t="s">
        <v>109</v>
      </c>
      <c r="BW190" s="263">
        <v>2.3255813953488373</v>
      </c>
      <c r="CB190" s="149" t="s">
        <v>329</v>
      </c>
      <c r="CC190" s="209">
        <v>85.9</v>
      </c>
      <c r="CE190" s="29" t="s">
        <v>47</v>
      </c>
      <c r="CF190" s="281">
        <v>0.94043887147335425</v>
      </c>
      <c r="CI190" s="109" t="s">
        <v>195</v>
      </c>
      <c r="CJ190" s="295">
        <v>87.4</v>
      </c>
      <c r="CO190" s="109" t="s">
        <v>30</v>
      </c>
      <c r="CP190" s="191">
        <v>87.5</v>
      </c>
      <c r="CS190" s="149" t="s">
        <v>29</v>
      </c>
      <c r="CT190" s="331">
        <v>87.6</v>
      </c>
      <c r="DB190" s="253" t="s">
        <v>109</v>
      </c>
      <c r="DC190" s="263">
        <v>2.0408163265306123</v>
      </c>
      <c r="DI190" s="259"/>
      <c r="DJ190" s="266"/>
      <c r="DP190" s="149" t="s">
        <v>254</v>
      </c>
      <c r="DQ190" s="331">
        <v>88.1</v>
      </c>
      <c r="DV190" s="253" t="s">
        <v>217</v>
      </c>
      <c r="DW190" s="281">
        <v>0.94614264919941782</v>
      </c>
      <c r="EA190" s="346" t="s">
        <v>89</v>
      </c>
      <c r="EB190" s="353">
        <v>88.1</v>
      </c>
      <c r="EI190" s="346" t="s">
        <v>188</v>
      </c>
      <c r="EJ190" s="362">
        <v>2.1052631578947367</v>
      </c>
      <c r="EM190" s="259"/>
      <c r="EN190" s="266"/>
      <c r="EQ190" s="346" t="s">
        <v>30</v>
      </c>
      <c r="ER190" s="303">
        <v>88.8</v>
      </c>
      <c r="EU190" s="346" t="s">
        <v>294</v>
      </c>
      <c r="EV190" s="378">
        <v>0.97087378640776689</v>
      </c>
      <c r="FA190" s="346" t="s">
        <v>191</v>
      </c>
      <c r="FB190" s="383">
        <v>88.888888888888886</v>
      </c>
      <c r="FG190" s="346" t="s">
        <v>99</v>
      </c>
      <c r="FH190" s="381">
        <v>89.3</v>
      </c>
      <c r="FK190" s="346" t="s">
        <v>78</v>
      </c>
      <c r="FL190" s="410">
        <v>89</v>
      </c>
      <c r="FQ190" s="355" t="s">
        <v>72</v>
      </c>
      <c r="FR190" s="421">
        <v>2</v>
      </c>
      <c r="FT190" s="259"/>
      <c r="FU190" s="259"/>
      <c r="FW190" s="346" t="s">
        <v>226</v>
      </c>
      <c r="FX190" s="410">
        <v>89.5</v>
      </c>
      <c r="FZ190" s="346" t="s">
        <v>181</v>
      </c>
      <c r="GA190" s="437">
        <v>1</v>
      </c>
      <c r="GD190" s="462" t="s">
        <v>128</v>
      </c>
      <c r="GE190" s="448">
        <v>88.7</v>
      </c>
      <c r="GJ190" s="346" t="s">
        <v>313</v>
      </c>
      <c r="GK190" s="421">
        <v>2</v>
      </c>
      <c r="GM190" s="259"/>
      <c r="GN190" s="259"/>
      <c r="GP190" s="462" t="s">
        <v>93</v>
      </c>
      <c r="GQ190" s="503">
        <v>89.5</v>
      </c>
      <c r="GS190" s="346" t="s">
        <v>68</v>
      </c>
      <c r="GT190" s="508">
        <v>1.7925247902364609</v>
      </c>
      <c r="GV190" s="462" t="s">
        <v>232</v>
      </c>
      <c r="GW190" s="479">
        <v>89.4</v>
      </c>
      <c r="HB190" s="535" t="s">
        <v>310</v>
      </c>
      <c r="HC190" s="383">
        <v>89.2</v>
      </c>
      <c r="HG190" s="462" t="s">
        <v>431</v>
      </c>
      <c r="HH190" s="383">
        <v>89.8</v>
      </c>
      <c r="HM190" s="346" t="s">
        <v>75</v>
      </c>
      <c r="HN190" s="421">
        <v>1.7</v>
      </c>
      <c r="HP190" s="258"/>
      <c r="HQ190" s="259"/>
      <c r="HS190" s="535" t="s">
        <v>268</v>
      </c>
      <c r="HT190" s="383">
        <v>89.4</v>
      </c>
      <c r="HV190" s="346" t="s">
        <v>274</v>
      </c>
      <c r="HW190" s="508">
        <v>0.9</v>
      </c>
      <c r="HY190" s="346" t="s">
        <v>157</v>
      </c>
      <c r="HZ190" s="421">
        <v>1.7</v>
      </c>
      <c r="IB190" s="258"/>
      <c r="IE190" s="346" t="s">
        <v>76</v>
      </c>
      <c r="IF190" s="508">
        <v>0.8</v>
      </c>
      <c r="IH190" s="576" t="s">
        <v>52</v>
      </c>
      <c r="II190" s="610">
        <v>89.5</v>
      </c>
      <c r="IK190" s="588" t="s">
        <v>706</v>
      </c>
      <c r="IL190" s="602">
        <v>44742</v>
      </c>
      <c r="IN190" s="621" t="s">
        <v>432</v>
      </c>
      <c r="IO190" s="635">
        <v>1.4</v>
      </c>
      <c r="IQ190" s="628"/>
      <c r="IT190" s="621" t="s">
        <v>380</v>
      </c>
      <c r="IU190" s="652">
        <v>87.2</v>
      </c>
      <c r="IW190" s="621" t="s">
        <v>61</v>
      </c>
      <c r="IX190" s="635">
        <v>0.8</v>
      </c>
      <c r="IZ190" s="576" t="s">
        <v>310</v>
      </c>
      <c r="JA190" s="610">
        <v>88.3</v>
      </c>
      <c r="JC190" s="89" t="s">
        <v>777</v>
      </c>
      <c r="JD190" s="601"/>
      <c r="JF190" s="621" t="s">
        <v>327</v>
      </c>
      <c r="JG190" s="596">
        <v>1.7</v>
      </c>
      <c r="JL190" s="621" t="s">
        <v>792</v>
      </c>
      <c r="JM190" s="596">
        <v>86.6</v>
      </c>
      <c r="JO190" s="621" t="s">
        <v>298</v>
      </c>
      <c r="JP190" s="596">
        <v>0.8</v>
      </c>
      <c r="JR190" s="576" t="s">
        <v>141</v>
      </c>
      <c r="JS190" s="610">
        <v>88.4</v>
      </c>
      <c r="JU190" s="582" t="s">
        <v>630</v>
      </c>
      <c r="JV190" s="88"/>
      <c r="JX190" s="621" t="s">
        <v>291</v>
      </c>
      <c r="JY190" s="596">
        <v>1.4</v>
      </c>
      <c r="KA190" s="677" t="s">
        <v>785</v>
      </c>
      <c r="KB190" s="677"/>
      <c r="KD190" s="621" t="s">
        <v>117</v>
      </c>
      <c r="KE190" s="596">
        <v>86.1</v>
      </c>
      <c r="KG190" s="621" t="s">
        <v>176</v>
      </c>
      <c r="KH190" s="596">
        <v>0.7</v>
      </c>
      <c r="KJ190" s="576" t="s">
        <v>151</v>
      </c>
      <c r="KK190" s="610">
        <v>89</v>
      </c>
      <c r="KM190" s="582" t="s">
        <v>630</v>
      </c>
      <c r="KN190" s="88"/>
      <c r="KP190" s="621" t="s">
        <v>172</v>
      </c>
      <c r="KQ190" s="596">
        <v>1.6</v>
      </c>
      <c r="KS190" s="679" t="s">
        <v>788</v>
      </c>
      <c r="KT190" s="679"/>
      <c r="KV190" s="621" t="s">
        <v>115</v>
      </c>
      <c r="KW190" s="596">
        <v>87.8</v>
      </c>
      <c r="KY190" s="621" t="s">
        <v>274</v>
      </c>
      <c r="KZ190" s="596">
        <v>0.8</v>
      </c>
      <c r="LB190" s="576" t="s">
        <v>21</v>
      </c>
      <c r="LC190" s="610">
        <v>90.6</v>
      </c>
      <c r="LE190" s="580"/>
      <c r="LF190" s="668"/>
      <c r="LH190" s="621" t="s">
        <v>286</v>
      </c>
      <c r="LI190" s="596">
        <v>88.7</v>
      </c>
    </row>
    <row r="191" spans="1:321" ht="43.2" x14ac:dyDescent="0.3">
      <c r="A191" s="8" t="s">
        <v>180</v>
      </c>
      <c r="B191" s="15">
        <v>78.84615384615384</v>
      </c>
      <c r="G191" s="29" t="s">
        <v>96</v>
      </c>
      <c r="H191" s="32">
        <v>2.3041474654377883</v>
      </c>
      <c r="M191" s="11" t="s">
        <v>138</v>
      </c>
      <c r="N191" s="15">
        <v>79.755178907721273</v>
      </c>
      <c r="P191" s="29" t="s">
        <v>248</v>
      </c>
      <c r="Q191" s="79">
        <v>1.0101010101010102</v>
      </c>
      <c r="S191" s="8" t="s">
        <v>185</v>
      </c>
      <c r="T191" s="15">
        <v>79.775280898876403</v>
      </c>
      <c r="U191" s="101"/>
      <c r="Y191" s="11" t="s">
        <v>14</v>
      </c>
      <c r="Z191" s="15">
        <v>80.099999999999994</v>
      </c>
      <c r="AC191" s="109" t="s">
        <v>192</v>
      </c>
      <c r="AD191" s="123">
        <v>80.8</v>
      </c>
      <c r="AF191" s="149" t="s">
        <v>131</v>
      </c>
      <c r="AG191" s="137">
        <v>82.8</v>
      </c>
      <c r="AO191" s="109" t="s">
        <v>243</v>
      </c>
      <c r="AP191" s="146">
        <v>81</v>
      </c>
      <c r="AS191" s="149" t="s">
        <v>137</v>
      </c>
      <c r="AT191" s="137">
        <v>82</v>
      </c>
      <c r="AX191" s="149" t="s">
        <v>221</v>
      </c>
      <c r="AY191" s="191">
        <v>83.3</v>
      </c>
      <c r="BD191" s="149" t="s">
        <v>241</v>
      </c>
      <c r="BE191" s="191">
        <v>83.3</v>
      </c>
      <c r="BG191" s="149" t="s">
        <v>94</v>
      </c>
      <c r="BH191" s="209">
        <v>84.8</v>
      </c>
      <c r="BJ191" s="149" t="s">
        <v>147</v>
      </c>
      <c r="BK191" s="233">
        <v>84.7</v>
      </c>
      <c r="BP191" s="149" t="s">
        <v>78</v>
      </c>
      <c r="BQ191" s="233">
        <v>85.2</v>
      </c>
      <c r="BV191" s="29" t="s">
        <v>255</v>
      </c>
      <c r="BW191" s="263">
        <v>2.3255813953488373</v>
      </c>
      <c r="CB191" s="149" t="s">
        <v>197</v>
      </c>
      <c r="CC191" s="209">
        <v>85.9</v>
      </c>
      <c r="CE191" s="29" t="s">
        <v>38</v>
      </c>
      <c r="CF191" s="281">
        <v>0.94827586206896552</v>
      </c>
      <c r="CI191" s="109" t="s">
        <v>191</v>
      </c>
      <c r="CJ191" s="295">
        <v>87</v>
      </c>
      <c r="CO191" s="109" t="s">
        <v>90</v>
      </c>
      <c r="CP191" s="191">
        <v>87.5</v>
      </c>
      <c r="CS191" s="149" t="s">
        <v>105</v>
      </c>
      <c r="CT191" s="331">
        <v>87.5</v>
      </c>
      <c r="DB191" s="253" t="s">
        <v>108</v>
      </c>
      <c r="DC191" s="263">
        <v>2.083333333333333</v>
      </c>
      <c r="DI191" s="259"/>
      <c r="DJ191" s="266"/>
      <c r="DP191" s="149" t="s">
        <v>227</v>
      </c>
      <c r="DQ191" s="331">
        <v>88.1</v>
      </c>
      <c r="DV191" s="253" t="s">
        <v>152</v>
      </c>
      <c r="DW191" s="281">
        <v>0.95427435387673964</v>
      </c>
      <c r="EA191" s="346" t="s">
        <v>72</v>
      </c>
      <c r="EB191" s="353">
        <v>88</v>
      </c>
      <c r="EI191" s="346" t="s">
        <v>140</v>
      </c>
      <c r="EJ191" s="362">
        <v>2.1645021645021645</v>
      </c>
      <c r="EM191" s="259"/>
      <c r="EN191" s="266"/>
      <c r="EQ191" s="346" t="s">
        <v>260</v>
      </c>
      <c r="ER191" s="303">
        <v>88.8</v>
      </c>
      <c r="EU191" s="346" t="s">
        <v>58</v>
      </c>
      <c r="EV191" s="378">
        <v>0.97826086956521752</v>
      </c>
      <c r="FA191" s="346" t="s">
        <v>93</v>
      </c>
      <c r="FB191" s="383">
        <v>88.679245283018872</v>
      </c>
      <c r="FG191" s="346" t="s">
        <v>101</v>
      </c>
      <c r="FH191" s="381">
        <v>89.3</v>
      </c>
      <c r="FK191" s="346" t="s">
        <v>24</v>
      </c>
      <c r="FL191" s="410">
        <v>88.9</v>
      </c>
      <c r="FQ191" s="355" t="s">
        <v>244</v>
      </c>
      <c r="FR191" s="421">
        <v>2.1</v>
      </c>
      <c r="FW191" s="346" t="s">
        <v>93</v>
      </c>
      <c r="FX191" s="410">
        <v>89.4</v>
      </c>
      <c r="FZ191" s="346" t="s">
        <v>313</v>
      </c>
      <c r="GA191" s="437">
        <v>1</v>
      </c>
      <c r="GD191" s="462" t="s">
        <v>73</v>
      </c>
      <c r="GE191" s="448">
        <v>88.7</v>
      </c>
      <c r="GJ191" s="346" t="s">
        <v>14</v>
      </c>
      <c r="GK191" s="421">
        <v>2</v>
      </c>
      <c r="GP191" s="462" t="s">
        <v>29</v>
      </c>
      <c r="GQ191" s="503">
        <v>89.4</v>
      </c>
      <c r="GS191" s="346" t="s">
        <v>153</v>
      </c>
      <c r="GT191" s="508">
        <v>0.99580712788259962</v>
      </c>
      <c r="GV191" s="462" t="s">
        <v>203</v>
      </c>
      <c r="GW191" s="479">
        <v>89.2</v>
      </c>
      <c r="HB191" s="535" t="s">
        <v>292</v>
      </c>
      <c r="HC191" s="383">
        <v>89.2</v>
      </c>
      <c r="HG191" s="462" t="s">
        <v>236</v>
      </c>
      <c r="HH191" s="383">
        <v>89.8</v>
      </c>
      <c r="HM191" s="346" t="s">
        <v>199</v>
      </c>
      <c r="HN191" s="421">
        <v>3.5</v>
      </c>
      <c r="HP191" s="258"/>
      <c r="HQ191" s="259"/>
      <c r="HS191" s="535" t="s">
        <v>292</v>
      </c>
      <c r="HT191" s="383">
        <v>89.4</v>
      </c>
      <c r="HV191" s="346" t="s">
        <v>120</v>
      </c>
      <c r="HW191" s="508">
        <v>1</v>
      </c>
      <c r="HY191" s="346" t="s">
        <v>152</v>
      </c>
      <c r="HZ191" s="421">
        <v>1.7</v>
      </c>
      <c r="IB191" s="258"/>
      <c r="IE191" s="346" t="s">
        <v>57</v>
      </c>
      <c r="IF191" s="508">
        <v>0.8</v>
      </c>
      <c r="IH191" s="576" t="s">
        <v>179</v>
      </c>
      <c r="II191" s="610">
        <v>89.2</v>
      </c>
      <c r="IK191" s="589" t="s">
        <v>404</v>
      </c>
      <c r="IL191" s="88"/>
      <c r="IN191" s="621" t="s">
        <v>82</v>
      </c>
      <c r="IO191" s="635">
        <v>1.4</v>
      </c>
      <c r="IQ191" s="628"/>
      <c r="IT191" s="621" t="s">
        <v>326</v>
      </c>
      <c r="IU191" s="652">
        <v>87.1</v>
      </c>
      <c r="IW191" s="621" t="s">
        <v>176</v>
      </c>
      <c r="IX191" s="635">
        <v>0.8</v>
      </c>
      <c r="IZ191" s="576" t="s">
        <v>39</v>
      </c>
      <c r="JA191" s="610">
        <v>88.3</v>
      </c>
      <c r="JC191" s="89" t="s">
        <v>778</v>
      </c>
      <c r="JD191" s="601"/>
      <c r="JF191" s="621" t="s">
        <v>112</v>
      </c>
      <c r="JG191" s="596">
        <v>1.7</v>
      </c>
      <c r="JL191" s="621" t="s">
        <v>61</v>
      </c>
      <c r="JM191" s="596">
        <v>86.4</v>
      </c>
      <c r="JO191" s="621" t="s">
        <v>200</v>
      </c>
      <c r="JP191" s="596">
        <v>0.8</v>
      </c>
      <c r="JR191" s="576" t="s">
        <v>120</v>
      </c>
      <c r="JS191" s="610">
        <v>88.3</v>
      </c>
      <c r="JU191" s="583" t="s">
        <v>605</v>
      </c>
      <c r="JV191" s="88"/>
      <c r="JX191" s="621" t="s">
        <v>68</v>
      </c>
      <c r="JY191" s="596">
        <v>1.4</v>
      </c>
      <c r="KA191" s="677" t="s">
        <v>786</v>
      </c>
      <c r="KB191" s="677"/>
      <c r="KD191" s="621" t="s">
        <v>36</v>
      </c>
      <c r="KE191" s="596">
        <v>86.1</v>
      </c>
      <c r="KG191" s="621" t="s">
        <v>11</v>
      </c>
      <c r="KH191" s="596">
        <v>0.6</v>
      </c>
      <c r="KJ191" s="576" t="s">
        <v>78</v>
      </c>
      <c r="KK191" s="610">
        <v>88.9</v>
      </c>
      <c r="KM191" s="583" t="s">
        <v>605</v>
      </c>
      <c r="KN191" s="88"/>
      <c r="KP191" s="621" t="s">
        <v>78</v>
      </c>
      <c r="KQ191" s="596">
        <v>1.7</v>
      </c>
      <c r="KS191" s="89"/>
      <c r="KT191" s="89"/>
      <c r="KV191" s="621" t="s">
        <v>111</v>
      </c>
      <c r="KW191" s="596">
        <v>87.8</v>
      </c>
      <c r="KY191" s="621" t="s">
        <v>238</v>
      </c>
      <c r="KZ191" s="596">
        <v>0.8</v>
      </c>
      <c r="LB191" s="576" t="s">
        <v>166</v>
      </c>
      <c r="LC191" s="610">
        <v>90.5</v>
      </c>
      <c r="LE191" s="581"/>
      <c r="LF191" s="600"/>
      <c r="LH191" s="621" t="s">
        <v>174</v>
      </c>
      <c r="LI191" s="596">
        <v>88.6</v>
      </c>
    </row>
    <row r="192" spans="1:321" ht="66" x14ac:dyDescent="0.3">
      <c r="A192" s="8" t="s">
        <v>181</v>
      </c>
      <c r="B192" s="15">
        <v>78.75</v>
      </c>
      <c r="G192" s="29" t="s">
        <v>126</v>
      </c>
      <c r="H192" s="32">
        <v>2.3255813953488373</v>
      </c>
      <c r="M192" s="11" t="s">
        <v>90</v>
      </c>
      <c r="N192" s="15">
        <v>79.699785561115078</v>
      </c>
      <c r="P192" s="29" t="s">
        <v>91</v>
      </c>
      <c r="Q192" s="79">
        <v>1.0204081632653061</v>
      </c>
      <c r="S192" s="8" t="s">
        <v>199</v>
      </c>
      <c r="T192" s="15">
        <v>79.674796747967477</v>
      </c>
      <c r="U192" s="101"/>
      <c r="Y192" s="11" t="s">
        <v>148</v>
      </c>
      <c r="Z192" s="15">
        <v>80</v>
      </c>
      <c r="AC192" s="109" t="s">
        <v>127</v>
      </c>
      <c r="AD192" s="123">
        <v>80.8</v>
      </c>
      <c r="AF192" s="149" t="s">
        <v>146</v>
      </c>
      <c r="AG192" s="137">
        <v>82.7</v>
      </c>
      <c r="AO192" s="109" t="s">
        <v>97</v>
      </c>
      <c r="AP192" s="146">
        <v>80.900000000000006</v>
      </c>
      <c r="AS192" s="149" t="s">
        <v>276</v>
      </c>
      <c r="AT192" s="137">
        <v>82</v>
      </c>
      <c r="AX192" s="149" t="s">
        <v>132</v>
      </c>
      <c r="AY192" s="191">
        <v>83.1</v>
      </c>
      <c r="BD192" s="149" t="s">
        <v>137</v>
      </c>
      <c r="BE192" s="191">
        <v>83.2</v>
      </c>
      <c r="BG192" s="149" t="s">
        <v>50</v>
      </c>
      <c r="BH192" s="209">
        <v>84.7</v>
      </c>
      <c r="BJ192" s="149" t="s">
        <v>241</v>
      </c>
      <c r="BK192" s="233">
        <v>84.5</v>
      </c>
      <c r="BP192" s="149" t="s">
        <v>317</v>
      </c>
      <c r="BQ192" s="233">
        <v>85.2</v>
      </c>
      <c r="BV192" s="29" t="s">
        <v>244</v>
      </c>
      <c r="BW192" s="263">
        <v>2.3529411764705883</v>
      </c>
      <c r="BY192" s="259"/>
      <c r="BZ192" s="266"/>
      <c r="CB192" s="149" t="s">
        <v>259</v>
      </c>
      <c r="CC192" s="209">
        <v>85.9</v>
      </c>
      <c r="CE192" s="29" t="s">
        <v>329</v>
      </c>
      <c r="CF192" s="281">
        <v>0.94876660341555974</v>
      </c>
      <c r="CI192" s="109" t="s">
        <v>209</v>
      </c>
      <c r="CJ192" s="295">
        <v>87</v>
      </c>
      <c r="CO192" s="109" t="s">
        <v>136</v>
      </c>
      <c r="CP192" s="191">
        <v>87.5</v>
      </c>
      <c r="CS192" s="149" t="s">
        <v>130</v>
      </c>
      <c r="CT192" s="331">
        <v>87.5</v>
      </c>
      <c r="DB192" s="253" t="s">
        <v>252</v>
      </c>
      <c r="DC192" s="263">
        <v>2.1582733812949639</v>
      </c>
      <c r="DP192" s="149" t="s">
        <v>77</v>
      </c>
      <c r="DQ192" s="331">
        <v>88.1</v>
      </c>
      <c r="DV192" s="253" t="s">
        <v>190</v>
      </c>
      <c r="DW192" s="281">
        <v>0.96038415366146457</v>
      </c>
      <c r="EA192" s="346" t="s">
        <v>138</v>
      </c>
      <c r="EB192" s="353">
        <v>87.9</v>
      </c>
      <c r="EI192" s="346" t="s">
        <v>97</v>
      </c>
      <c r="EJ192" s="362">
        <v>2.3255813953488373</v>
      </c>
      <c r="EQ192" s="346" t="s">
        <v>87</v>
      </c>
      <c r="ER192" s="303">
        <v>88.8</v>
      </c>
      <c r="EU192" s="346" t="s">
        <v>187</v>
      </c>
      <c r="EV192" s="378">
        <v>0.97915350600126339</v>
      </c>
      <c r="FA192" s="346" t="s">
        <v>131</v>
      </c>
      <c r="FB192" s="383">
        <v>88.617886178861795</v>
      </c>
      <c r="FG192" s="346" t="s">
        <v>127</v>
      </c>
      <c r="FH192" s="381">
        <v>89.2</v>
      </c>
      <c r="FK192" s="346" t="s">
        <v>93</v>
      </c>
      <c r="FL192" s="410">
        <v>88.9</v>
      </c>
      <c r="FQ192" s="355" t="s">
        <v>231</v>
      </c>
      <c r="FR192" s="421">
        <v>2.1</v>
      </c>
      <c r="FW192" s="346" t="s">
        <v>29</v>
      </c>
      <c r="FX192" s="410">
        <v>89.4</v>
      </c>
      <c r="FZ192" s="346" t="s">
        <v>130</v>
      </c>
      <c r="GA192" s="437">
        <v>1</v>
      </c>
      <c r="GD192" s="462" t="s">
        <v>117</v>
      </c>
      <c r="GE192" s="448">
        <v>88.7</v>
      </c>
      <c r="GJ192" s="346" t="s">
        <v>273</v>
      </c>
      <c r="GK192" s="421">
        <v>2</v>
      </c>
      <c r="GP192" s="462" t="s">
        <v>103</v>
      </c>
      <c r="GQ192" s="503">
        <v>89.4</v>
      </c>
      <c r="GS192" s="346" t="s">
        <v>324</v>
      </c>
      <c r="GT192" s="508">
        <v>1.4430014430014431</v>
      </c>
      <c r="GV192" s="462" t="s">
        <v>175</v>
      </c>
      <c r="GW192" s="479">
        <v>89.1</v>
      </c>
      <c r="HB192" s="535" t="s">
        <v>93</v>
      </c>
      <c r="HC192" s="383">
        <v>89.1</v>
      </c>
      <c r="HG192" s="462" t="s">
        <v>295</v>
      </c>
      <c r="HH192" s="383">
        <v>89.7</v>
      </c>
      <c r="HM192" s="346" t="s">
        <v>252</v>
      </c>
      <c r="HN192" s="421">
        <v>1.8</v>
      </c>
      <c r="HP192" s="258"/>
      <c r="HQ192" s="259"/>
      <c r="HS192" s="535" t="s">
        <v>106</v>
      </c>
      <c r="HT192" s="383">
        <v>89.3</v>
      </c>
      <c r="HV192" s="346" t="s">
        <v>192</v>
      </c>
      <c r="HW192" s="508">
        <v>1</v>
      </c>
      <c r="HY192" s="346" t="s">
        <v>81</v>
      </c>
      <c r="HZ192" s="421">
        <v>1.8</v>
      </c>
      <c r="IB192" s="259"/>
      <c r="IE192" s="346" t="s">
        <v>158</v>
      </c>
      <c r="IF192" s="508">
        <v>0.8</v>
      </c>
      <c r="IH192" s="576" t="s">
        <v>137</v>
      </c>
      <c r="II192" s="610">
        <v>89.1</v>
      </c>
      <c r="IN192" s="621" t="s">
        <v>273</v>
      </c>
      <c r="IO192" s="635">
        <v>1.4</v>
      </c>
      <c r="IQ192" s="628"/>
      <c r="IT192" s="621" t="s">
        <v>230</v>
      </c>
      <c r="IU192" s="652">
        <v>87</v>
      </c>
      <c r="IW192" s="621" t="s">
        <v>190</v>
      </c>
      <c r="IX192" s="635">
        <v>0.8</v>
      </c>
      <c r="IZ192" s="576" t="s">
        <v>206</v>
      </c>
      <c r="JA192" s="610">
        <v>88.2</v>
      </c>
      <c r="JC192" s="89"/>
      <c r="JD192" s="601"/>
      <c r="JF192" s="621" t="s">
        <v>57</v>
      </c>
      <c r="JG192" s="596">
        <v>1.7</v>
      </c>
      <c r="JL192" s="621" t="s">
        <v>21</v>
      </c>
      <c r="JM192" s="596">
        <v>86.4</v>
      </c>
      <c r="JO192" s="621" t="s">
        <v>202</v>
      </c>
      <c r="JP192" s="596">
        <v>0.8</v>
      </c>
      <c r="JR192" s="576" t="s">
        <v>151</v>
      </c>
      <c r="JS192" s="610">
        <v>88.3</v>
      </c>
      <c r="JU192" s="583" t="s">
        <v>700</v>
      </c>
      <c r="JV192" s="601"/>
      <c r="JX192" s="621" t="s">
        <v>147</v>
      </c>
      <c r="JY192" s="596">
        <v>1.4</v>
      </c>
      <c r="KA192" s="678" t="s">
        <v>787</v>
      </c>
      <c r="KB192" s="678"/>
      <c r="KD192" s="621" t="s">
        <v>207</v>
      </c>
      <c r="KE192" s="596">
        <v>86.1</v>
      </c>
      <c r="KG192" s="621" t="s">
        <v>65</v>
      </c>
      <c r="KH192" s="596">
        <v>0.7</v>
      </c>
      <c r="KJ192" s="576" t="s">
        <v>159</v>
      </c>
      <c r="KK192" s="610">
        <v>88.9</v>
      </c>
      <c r="KM192" s="583" t="s">
        <v>836</v>
      </c>
      <c r="KN192" s="601"/>
      <c r="KP192" s="621" t="s">
        <v>378</v>
      </c>
      <c r="KQ192" s="596">
        <v>1.7</v>
      </c>
      <c r="KS192" s="89" t="s">
        <v>731</v>
      </c>
      <c r="KT192" s="638">
        <v>45352</v>
      </c>
      <c r="KV192" s="621" t="s">
        <v>263</v>
      </c>
      <c r="KW192" s="596">
        <v>87.8</v>
      </c>
      <c r="KY192" s="621" t="s">
        <v>114</v>
      </c>
      <c r="KZ192" s="596">
        <v>0.8</v>
      </c>
      <c r="LB192" s="576" t="s">
        <v>115</v>
      </c>
      <c r="LC192" s="610">
        <v>90.4</v>
      </c>
      <c r="LE192" s="582" t="s">
        <v>630</v>
      </c>
      <c r="LF192" s="88"/>
      <c r="LH192" s="621" t="s">
        <v>182</v>
      </c>
      <c r="LI192" s="596">
        <v>88.6</v>
      </c>
    </row>
    <row r="193" spans="1:321" ht="57.6" customHeight="1" x14ac:dyDescent="0.3">
      <c r="A193" s="8" t="s">
        <v>182</v>
      </c>
      <c r="B193" s="15">
        <v>78.640776699029118</v>
      </c>
      <c r="G193" s="29" t="s">
        <v>67</v>
      </c>
      <c r="H193" s="32">
        <v>2.3529411764705883</v>
      </c>
      <c r="M193" s="11" t="s">
        <v>239</v>
      </c>
      <c r="N193" s="15">
        <v>79.649890590809619</v>
      </c>
      <c r="P193" s="29" t="s">
        <v>51</v>
      </c>
      <c r="Q193" s="79">
        <v>1.0298102981029811</v>
      </c>
      <c r="S193" s="8" t="s">
        <v>188</v>
      </c>
      <c r="T193" s="15">
        <v>79.60526315789474</v>
      </c>
      <c r="U193" s="101"/>
      <c r="Y193" s="11" t="s">
        <v>87</v>
      </c>
      <c r="Z193" s="15">
        <v>80</v>
      </c>
      <c r="AC193" s="109" t="s">
        <v>378</v>
      </c>
      <c r="AD193" s="123">
        <v>80.8</v>
      </c>
      <c r="AF193" s="149" t="s">
        <v>174</v>
      </c>
      <c r="AG193" s="137">
        <v>82.5</v>
      </c>
      <c r="AO193" s="109" t="s">
        <v>46</v>
      </c>
      <c r="AP193" s="146">
        <v>80.8</v>
      </c>
      <c r="AS193" s="149" t="s">
        <v>128</v>
      </c>
      <c r="AT193" s="137">
        <v>81.900000000000006</v>
      </c>
      <c r="AX193" s="149" t="s">
        <v>239</v>
      </c>
      <c r="AY193" s="191">
        <v>83.1</v>
      </c>
      <c r="BD193" s="149" t="s">
        <v>276</v>
      </c>
      <c r="BE193" s="191">
        <v>83.2</v>
      </c>
      <c r="BG193" s="149" t="s">
        <v>219</v>
      </c>
      <c r="BH193" s="209">
        <v>84.6</v>
      </c>
      <c r="BJ193" s="149" t="s">
        <v>218</v>
      </c>
      <c r="BK193" s="233">
        <v>84.4</v>
      </c>
      <c r="BP193" s="149" t="s">
        <v>94</v>
      </c>
      <c r="BQ193" s="233">
        <v>84.9</v>
      </c>
      <c r="BV193" s="29" t="s">
        <v>75</v>
      </c>
      <c r="BW193" s="263">
        <v>2.3809523809523809</v>
      </c>
      <c r="BY193" s="259"/>
      <c r="BZ193" s="266"/>
      <c r="CB193" s="149" t="s">
        <v>127</v>
      </c>
      <c r="CC193" s="209">
        <v>85.8</v>
      </c>
      <c r="CE193" s="29" t="s">
        <v>125</v>
      </c>
      <c r="CF193" s="281">
        <v>0.95238095238095244</v>
      </c>
      <c r="CI193" s="109" t="s">
        <v>105</v>
      </c>
      <c r="CJ193" s="295">
        <v>86.8</v>
      </c>
      <c r="CO193" s="109" t="s">
        <v>105</v>
      </c>
      <c r="CP193" s="191">
        <v>87.4</v>
      </c>
      <c r="CS193" s="149" t="s">
        <v>318</v>
      </c>
      <c r="CT193" s="331">
        <v>87.5</v>
      </c>
      <c r="DB193" s="253" t="s">
        <v>322</v>
      </c>
      <c r="DC193" s="263">
        <v>2.1739130434782608</v>
      </c>
      <c r="DP193" s="149" t="s">
        <v>212</v>
      </c>
      <c r="DQ193" s="331">
        <v>88.1</v>
      </c>
      <c r="DV193" s="253" t="s">
        <v>192</v>
      </c>
      <c r="DW193" s="281">
        <v>0.96904441453566614</v>
      </c>
      <c r="EA193" s="346" t="s">
        <v>162</v>
      </c>
      <c r="EB193" s="353">
        <v>87.8</v>
      </c>
      <c r="EI193" s="346" t="s">
        <v>307</v>
      </c>
      <c r="EJ193" s="362">
        <v>2.2727272727272729</v>
      </c>
      <c r="EQ193" s="346" t="s">
        <v>140</v>
      </c>
      <c r="ER193" s="303">
        <v>88.7</v>
      </c>
      <c r="EU193" s="346" t="s">
        <v>316</v>
      </c>
      <c r="EV193" s="378">
        <v>0.98416773641420618</v>
      </c>
      <c r="FA193" s="346" t="s">
        <v>281</v>
      </c>
      <c r="FB193" s="383">
        <v>88.372093023255815</v>
      </c>
      <c r="FG193" s="346" t="s">
        <v>212</v>
      </c>
      <c r="FH193" s="381">
        <v>89.2</v>
      </c>
      <c r="FK193" s="346" t="s">
        <v>117</v>
      </c>
      <c r="FL193" s="410">
        <v>88.7</v>
      </c>
      <c r="FQ193" s="355" t="s">
        <v>69</v>
      </c>
      <c r="FR193" s="421">
        <v>2.1</v>
      </c>
      <c r="FT193" s="259"/>
      <c r="FU193" s="266"/>
      <c r="FW193" s="346" t="s">
        <v>212</v>
      </c>
      <c r="FX193" s="410">
        <v>89.3</v>
      </c>
      <c r="FZ193" s="346" t="s">
        <v>277</v>
      </c>
      <c r="GA193" s="437">
        <v>1</v>
      </c>
      <c r="GD193" s="462" t="s">
        <v>270</v>
      </c>
      <c r="GE193" s="448">
        <v>88.6</v>
      </c>
      <c r="GJ193" s="346" t="s">
        <v>240</v>
      </c>
      <c r="GK193" s="421">
        <v>2.1</v>
      </c>
      <c r="GM193" s="259"/>
      <c r="GN193" s="266"/>
      <c r="GP193" s="462" t="s">
        <v>106</v>
      </c>
      <c r="GQ193" s="503">
        <v>89.3</v>
      </c>
      <c r="GS193" s="346" t="s">
        <v>178</v>
      </c>
      <c r="GT193" s="508">
        <v>1.187980433263452</v>
      </c>
      <c r="GV193" s="462" t="s">
        <v>149</v>
      </c>
      <c r="GW193" s="479">
        <v>89.1</v>
      </c>
      <c r="HB193" s="535" t="s">
        <v>197</v>
      </c>
      <c r="HC193" s="383">
        <v>89.1</v>
      </c>
      <c r="HG193" s="462" t="s">
        <v>203</v>
      </c>
      <c r="HH193" s="383">
        <v>89.6</v>
      </c>
      <c r="HM193" s="346" t="s">
        <v>228</v>
      </c>
      <c r="HN193" s="421">
        <v>1.8</v>
      </c>
      <c r="HP193" s="259"/>
      <c r="HQ193" s="259"/>
      <c r="HS193" s="535" t="s">
        <v>132</v>
      </c>
      <c r="HT193" s="383">
        <v>89.3</v>
      </c>
      <c r="HV193" s="346" t="s">
        <v>57</v>
      </c>
      <c r="HW193" s="508">
        <v>0.9</v>
      </c>
      <c r="HY193" s="346" t="s">
        <v>322</v>
      </c>
      <c r="HZ193" s="421">
        <v>1.8</v>
      </c>
      <c r="IE193" s="346" t="s">
        <v>179</v>
      </c>
      <c r="IF193" s="508">
        <v>0.8</v>
      </c>
      <c r="IH193" s="576" t="s">
        <v>178</v>
      </c>
      <c r="II193" s="610">
        <v>89</v>
      </c>
      <c r="IN193" s="621" t="s">
        <v>182</v>
      </c>
      <c r="IO193" s="635">
        <v>1.4</v>
      </c>
      <c r="IQ193" s="629"/>
      <c r="IT193" s="621" t="s">
        <v>77</v>
      </c>
      <c r="IU193" s="652">
        <v>86.9</v>
      </c>
      <c r="IW193" s="621" t="s">
        <v>82</v>
      </c>
      <c r="IX193" s="635">
        <v>0.8</v>
      </c>
      <c r="IZ193" s="576" t="s">
        <v>180</v>
      </c>
      <c r="JA193" s="610">
        <v>88.2</v>
      </c>
      <c r="JC193" s="584" t="s">
        <v>779</v>
      </c>
      <c r="JD193" s="601"/>
      <c r="JF193" s="621" t="s">
        <v>120</v>
      </c>
      <c r="JG193" s="596">
        <v>1.8</v>
      </c>
      <c r="JL193" s="621" t="s">
        <v>213</v>
      </c>
      <c r="JM193" s="596">
        <v>85.8</v>
      </c>
      <c r="JO193" s="621" t="s">
        <v>242</v>
      </c>
      <c r="JP193" s="596">
        <v>0.8</v>
      </c>
      <c r="JR193" s="576" t="s">
        <v>178</v>
      </c>
      <c r="JS193" s="610">
        <v>88.2</v>
      </c>
      <c r="JU193" s="89"/>
      <c r="JV193" s="601"/>
      <c r="JX193" s="621" t="s">
        <v>283</v>
      </c>
      <c r="JY193" s="596">
        <v>1.4</v>
      </c>
      <c r="KA193" s="679" t="s">
        <v>788</v>
      </c>
      <c r="KB193" s="679"/>
      <c r="KD193" s="621" t="s">
        <v>220</v>
      </c>
      <c r="KE193" s="596">
        <v>86</v>
      </c>
      <c r="KG193" s="621" t="s">
        <v>300</v>
      </c>
      <c r="KH193" s="596">
        <v>0.7</v>
      </c>
      <c r="KJ193" s="576" t="s">
        <v>139</v>
      </c>
      <c r="KK193" s="610">
        <v>88.9</v>
      </c>
      <c r="KM193" s="89"/>
      <c r="KN193" s="601"/>
      <c r="KP193" s="621" t="s">
        <v>49</v>
      </c>
      <c r="KQ193" s="596">
        <v>1.7</v>
      </c>
      <c r="KS193" s="89" t="s">
        <v>706</v>
      </c>
      <c r="KT193" s="638">
        <v>45444</v>
      </c>
      <c r="KV193" s="621" t="s">
        <v>309</v>
      </c>
      <c r="KW193" s="596">
        <v>87.7</v>
      </c>
      <c r="KY193" s="621" t="s">
        <v>256</v>
      </c>
      <c r="KZ193" s="596">
        <v>0.8</v>
      </c>
      <c r="LB193" s="576" t="s">
        <v>194</v>
      </c>
      <c r="LC193" s="610">
        <v>90.3</v>
      </c>
      <c r="LE193" s="583" t="s">
        <v>605</v>
      </c>
      <c r="LF193" s="88"/>
      <c r="LH193" s="621" t="s">
        <v>662</v>
      </c>
      <c r="LI193" s="596">
        <v>88.6</v>
      </c>
    </row>
    <row r="194" spans="1:321" ht="28.8" x14ac:dyDescent="0.3">
      <c r="A194" s="8" t="s">
        <v>183</v>
      </c>
      <c r="B194" s="15">
        <v>78.504672897196258</v>
      </c>
      <c r="G194" s="29" t="s">
        <v>215</v>
      </c>
      <c r="H194" s="32">
        <v>2.3648648648648649</v>
      </c>
      <c r="M194" s="11" t="s">
        <v>254</v>
      </c>
      <c r="N194" s="15">
        <v>79.565358417126177</v>
      </c>
      <c r="P194" s="29" t="s">
        <v>112</v>
      </c>
      <c r="Q194" s="79">
        <v>1.0406811731315044</v>
      </c>
      <c r="S194" s="8" t="s">
        <v>165</v>
      </c>
      <c r="T194" s="15">
        <v>79.487179487179489</v>
      </c>
      <c r="U194" s="101"/>
      <c r="Y194" s="11" t="s">
        <v>125</v>
      </c>
      <c r="Z194" s="15">
        <v>80</v>
      </c>
      <c r="AC194" s="109" t="s">
        <v>198</v>
      </c>
      <c r="AD194" s="123">
        <v>80.5</v>
      </c>
      <c r="AF194" s="149" t="s">
        <v>110</v>
      </c>
      <c r="AG194" s="137">
        <v>82.5</v>
      </c>
      <c r="AO194" s="109" t="s">
        <v>380</v>
      </c>
      <c r="AP194" s="146">
        <v>80.8</v>
      </c>
      <c r="AS194" s="149" t="s">
        <v>71</v>
      </c>
      <c r="AT194" s="137">
        <v>81.900000000000006</v>
      </c>
      <c r="AX194" s="149" t="s">
        <v>270</v>
      </c>
      <c r="AY194" s="191">
        <v>83</v>
      </c>
      <c r="BD194" s="149" t="s">
        <v>126</v>
      </c>
      <c r="BE194" s="191">
        <v>83.2</v>
      </c>
      <c r="BG194" s="149" t="s">
        <v>214</v>
      </c>
      <c r="BH194" s="209">
        <v>84.6</v>
      </c>
      <c r="BJ194" s="149" t="s">
        <v>279</v>
      </c>
      <c r="BK194" s="233">
        <v>84.3</v>
      </c>
      <c r="BP194" s="149" t="s">
        <v>114</v>
      </c>
      <c r="BQ194" s="233">
        <v>84.7</v>
      </c>
      <c r="BV194" s="29" t="s">
        <v>216</v>
      </c>
      <c r="BW194" s="263">
        <v>2.3809523809523809</v>
      </c>
      <c r="CB194" s="149" t="s">
        <v>94</v>
      </c>
      <c r="CC194" s="209">
        <v>85.7</v>
      </c>
      <c r="CE194" s="29" t="s">
        <v>104</v>
      </c>
      <c r="CF194" s="281">
        <v>0.95320623916811087</v>
      </c>
      <c r="CI194" s="109" t="s">
        <v>260</v>
      </c>
      <c r="CJ194" s="295">
        <v>86.6</v>
      </c>
      <c r="CO194" s="109" t="s">
        <v>287</v>
      </c>
      <c r="CP194" s="191">
        <v>87.4</v>
      </c>
      <c r="CS194" s="149" t="s">
        <v>303</v>
      </c>
      <c r="CT194" s="331">
        <v>87.4</v>
      </c>
      <c r="DB194" s="253" t="s">
        <v>188</v>
      </c>
      <c r="DC194" s="263">
        <v>2.197802197802198</v>
      </c>
      <c r="DP194" s="149" t="s">
        <v>300</v>
      </c>
      <c r="DQ194" s="331">
        <v>88.1</v>
      </c>
      <c r="DV194" s="253" t="s">
        <v>280</v>
      </c>
      <c r="DW194" s="281">
        <v>0.9717062017719349</v>
      </c>
      <c r="EA194" s="346" t="s">
        <v>291</v>
      </c>
      <c r="EB194" s="353">
        <v>87.5</v>
      </c>
      <c r="EI194" s="346" t="s">
        <v>68</v>
      </c>
      <c r="EJ194" s="362">
        <v>2.2222222222222223</v>
      </c>
      <c r="EQ194" s="346" t="s">
        <v>176</v>
      </c>
      <c r="ER194" s="303">
        <v>88.6</v>
      </c>
      <c r="EU194" s="346" t="s">
        <v>313</v>
      </c>
      <c r="EV194" s="378">
        <v>0.98506514140451229</v>
      </c>
      <c r="FA194" s="346" t="s">
        <v>202</v>
      </c>
      <c r="FB194" s="383">
        <v>88.405797101449281</v>
      </c>
      <c r="FG194" s="346" t="s">
        <v>112</v>
      </c>
      <c r="FH194" s="381">
        <v>89.1</v>
      </c>
      <c r="FK194" s="346" t="s">
        <v>20</v>
      </c>
      <c r="FL194" s="410">
        <v>88.7</v>
      </c>
      <c r="FQ194" s="355" t="s">
        <v>240</v>
      </c>
      <c r="FR194" s="421">
        <v>2.2000000000000002</v>
      </c>
      <c r="FT194" s="259"/>
      <c r="FU194" s="266"/>
      <c r="FW194" s="346" t="s">
        <v>149</v>
      </c>
      <c r="FX194" s="410">
        <v>89.3</v>
      </c>
      <c r="FZ194" s="346" t="s">
        <v>219</v>
      </c>
      <c r="GA194" s="437">
        <v>1</v>
      </c>
      <c r="GD194" s="462" t="s">
        <v>158</v>
      </c>
      <c r="GE194" s="448">
        <v>88.6</v>
      </c>
      <c r="GJ194" s="346" t="s">
        <v>231</v>
      </c>
      <c r="GK194" s="421">
        <v>2.1</v>
      </c>
      <c r="GM194" s="259"/>
      <c r="GN194" s="266"/>
      <c r="GP194" s="462" t="s">
        <v>287</v>
      </c>
      <c r="GQ194" s="503">
        <v>89.2</v>
      </c>
      <c r="GS194" s="346" t="s">
        <v>82</v>
      </c>
      <c r="GT194" s="508">
        <v>0.54794520547945202</v>
      </c>
      <c r="GV194" s="462" t="s">
        <v>191</v>
      </c>
      <c r="GW194" s="479">
        <v>88.9</v>
      </c>
      <c r="HB194" s="535" t="s">
        <v>53</v>
      </c>
      <c r="HC194" s="383">
        <v>89</v>
      </c>
      <c r="HG194" s="462" t="s">
        <v>128</v>
      </c>
      <c r="HH194" s="383">
        <v>89.5</v>
      </c>
      <c r="HM194" s="346" t="s">
        <v>20</v>
      </c>
      <c r="HN194" s="421">
        <v>1.8</v>
      </c>
      <c r="HS194" s="535" t="s">
        <v>93</v>
      </c>
      <c r="HT194" s="383">
        <v>89.2</v>
      </c>
      <c r="HV194" s="346" t="s">
        <v>314</v>
      </c>
      <c r="HW194" s="508">
        <v>0.9</v>
      </c>
      <c r="HY194" s="346" t="s">
        <v>75</v>
      </c>
      <c r="HZ194" s="421">
        <v>1.8</v>
      </c>
      <c r="IE194" s="346" t="s">
        <v>125</v>
      </c>
      <c r="IF194" s="508">
        <v>0.8</v>
      </c>
      <c r="IH194" s="576" t="s">
        <v>124</v>
      </c>
      <c r="II194" s="610">
        <v>88.9</v>
      </c>
      <c r="IN194" s="621" t="s">
        <v>275</v>
      </c>
      <c r="IO194" s="635">
        <v>1.4</v>
      </c>
      <c r="IT194" s="621" t="s">
        <v>235</v>
      </c>
      <c r="IU194" s="652">
        <v>86.9</v>
      </c>
      <c r="IW194" s="621" t="s">
        <v>165</v>
      </c>
      <c r="IX194" s="635">
        <v>0.8</v>
      </c>
      <c r="IZ194" s="576" t="s">
        <v>133</v>
      </c>
      <c r="JA194" s="610">
        <v>88.2</v>
      </c>
      <c r="JC194" s="585" t="s">
        <v>633</v>
      </c>
      <c r="JD194" s="601"/>
      <c r="JF194" s="621" t="s">
        <v>100</v>
      </c>
      <c r="JG194" s="596">
        <v>1.8</v>
      </c>
      <c r="JL194" s="621" t="s">
        <v>793</v>
      </c>
      <c r="JM194" s="596">
        <v>85.7</v>
      </c>
      <c r="JO194" s="621" t="s">
        <v>741</v>
      </c>
      <c r="JP194" s="596">
        <v>0.8</v>
      </c>
      <c r="JR194" s="576" t="s">
        <v>306</v>
      </c>
      <c r="JS194" s="610">
        <v>88.1</v>
      </c>
      <c r="JU194" s="584" t="s">
        <v>779</v>
      </c>
      <c r="JV194" s="601"/>
      <c r="JX194" s="621" t="s">
        <v>90</v>
      </c>
      <c r="JY194" s="596">
        <v>1.4</v>
      </c>
      <c r="KA194" s="89"/>
      <c r="KB194" s="89"/>
      <c r="KD194" s="621" t="s">
        <v>808</v>
      </c>
      <c r="KE194" s="596">
        <v>85.9</v>
      </c>
      <c r="KG194" s="621" t="s">
        <v>53</v>
      </c>
      <c r="KH194" s="596">
        <v>0.7</v>
      </c>
      <c r="KJ194" s="576" t="s">
        <v>310</v>
      </c>
      <c r="KK194" s="610">
        <v>88.9</v>
      </c>
      <c r="KM194" s="584" t="s">
        <v>779</v>
      </c>
      <c r="KN194" s="601"/>
      <c r="KP194" s="621" t="s">
        <v>123</v>
      </c>
      <c r="KQ194" s="596">
        <v>1.8</v>
      </c>
      <c r="KV194" s="621" t="s">
        <v>278</v>
      </c>
      <c r="KW194" s="596">
        <v>87.6</v>
      </c>
      <c r="KY194" s="621" t="s">
        <v>89</v>
      </c>
      <c r="KZ194" s="596">
        <v>0.8</v>
      </c>
      <c r="LB194" s="576" t="s">
        <v>186</v>
      </c>
      <c r="LC194" s="610">
        <v>90</v>
      </c>
      <c r="LE194" s="583" t="s">
        <v>850</v>
      </c>
      <c r="LF194" s="601"/>
      <c r="LH194" s="621" t="s">
        <v>73</v>
      </c>
      <c r="LI194" s="596">
        <v>88.5</v>
      </c>
    </row>
    <row r="195" spans="1:321" ht="57.6" x14ac:dyDescent="0.3">
      <c r="A195" s="8" t="s">
        <v>184</v>
      </c>
      <c r="B195" s="15">
        <v>78.400000000000006</v>
      </c>
      <c r="G195" s="29" t="s">
        <v>189</v>
      </c>
      <c r="H195" s="32">
        <v>2.3809523809523809</v>
      </c>
      <c r="M195" s="11" t="s">
        <v>581</v>
      </c>
      <c r="N195" s="15">
        <v>79.481481481481481</v>
      </c>
      <c r="P195" s="29" t="s">
        <v>214</v>
      </c>
      <c r="Q195" s="79">
        <v>1.0460251046025104</v>
      </c>
      <c r="S195" s="8" t="s">
        <v>168</v>
      </c>
      <c r="T195" s="15">
        <v>79.310344827586206</v>
      </c>
      <c r="U195" s="101"/>
      <c r="Y195" s="11" t="s">
        <v>62</v>
      </c>
      <c r="Z195" s="15">
        <v>79.900000000000006</v>
      </c>
      <c r="AC195" s="109" t="s">
        <v>179</v>
      </c>
      <c r="AD195" s="123">
        <v>80.5</v>
      </c>
      <c r="AF195" s="149" t="s">
        <v>152</v>
      </c>
      <c r="AG195" s="137">
        <v>82.4</v>
      </c>
      <c r="AO195" s="109" t="s">
        <v>133</v>
      </c>
      <c r="AP195" s="146">
        <v>80.8</v>
      </c>
      <c r="AS195" s="149" t="s">
        <v>234</v>
      </c>
      <c r="AT195" s="137">
        <v>81.7</v>
      </c>
      <c r="AX195" s="149" t="s">
        <v>378</v>
      </c>
      <c r="AY195" s="191">
        <v>83</v>
      </c>
      <c r="BD195" s="149" t="s">
        <v>245</v>
      </c>
      <c r="BE195" s="191">
        <v>83.1</v>
      </c>
      <c r="BG195" s="149" t="s">
        <v>325</v>
      </c>
      <c r="BH195" s="209">
        <v>84.3</v>
      </c>
      <c r="BJ195" s="149" t="s">
        <v>119</v>
      </c>
      <c r="BK195" s="233">
        <v>84.3</v>
      </c>
      <c r="BP195" s="149" t="s">
        <v>147</v>
      </c>
      <c r="BQ195" s="233">
        <v>84.7</v>
      </c>
      <c r="BV195" s="29" t="s">
        <v>207</v>
      </c>
      <c r="BW195" s="263">
        <v>2.3923444976076556</v>
      </c>
      <c r="CB195" s="149" t="s">
        <v>239</v>
      </c>
      <c r="CC195" s="209">
        <v>85.7</v>
      </c>
      <c r="CE195" s="29" t="s">
        <v>218</v>
      </c>
      <c r="CF195" s="281">
        <v>0.9536784741144414</v>
      </c>
      <c r="CI195" s="109" t="s">
        <v>89</v>
      </c>
      <c r="CJ195" s="295">
        <v>86.5</v>
      </c>
      <c r="CO195" s="109" t="s">
        <v>64</v>
      </c>
      <c r="CP195" s="191">
        <v>87.4</v>
      </c>
      <c r="CS195" s="149" t="s">
        <v>305</v>
      </c>
      <c r="CT195" s="331">
        <v>87.4</v>
      </c>
      <c r="DB195" s="253" t="s">
        <v>320</v>
      </c>
      <c r="DC195" s="263">
        <v>2.2099447513812152</v>
      </c>
      <c r="DP195" s="149" t="s">
        <v>128</v>
      </c>
      <c r="DQ195" s="331">
        <v>88</v>
      </c>
      <c r="DV195" s="253" t="s">
        <v>104</v>
      </c>
      <c r="DW195" s="281">
        <v>0.97747556311092221</v>
      </c>
      <c r="EA195" s="346" t="s">
        <v>298</v>
      </c>
      <c r="EB195" s="353">
        <v>87.5</v>
      </c>
      <c r="EI195" s="346" t="s">
        <v>248</v>
      </c>
      <c r="EJ195" s="362">
        <v>2.2222222222222223</v>
      </c>
      <c r="EQ195" s="346" t="s">
        <v>32</v>
      </c>
      <c r="ER195" s="303">
        <v>88.5</v>
      </c>
      <c r="EU195" s="346" t="s">
        <v>100</v>
      </c>
      <c r="EV195" s="378">
        <v>0.98892405063291144</v>
      </c>
      <c r="FA195" s="346" t="s">
        <v>36</v>
      </c>
      <c r="FB195" s="383">
        <v>88.311688311688314</v>
      </c>
      <c r="FG195" s="346" t="s">
        <v>154</v>
      </c>
      <c r="FH195" s="381">
        <v>89</v>
      </c>
      <c r="FK195" s="346" t="s">
        <v>66</v>
      </c>
      <c r="FL195" s="410">
        <v>88.4</v>
      </c>
      <c r="FQ195" s="355" t="s">
        <v>195</v>
      </c>
      <c r="FR195" s="421">
        <v>2.2000000000000002</v>
      </c>
      <c r="FW195" s="346" t="s">
        <v>265</v>
      </c>
      <c r="FX195" s="410">
        <v>89.2</v>
      </c>
      <c r="FZ195" s="346" t="s">
        <v>282</v>
      </c>
      <c r="GA195" s="437">
        <v>1</v>
      </c>
      <c r="GD195" s="462" t="s">
        <v>16</v>
      </c>
      <c r="GE195" s="448">
        <v>88.5</v>
      </c>
      <c r="GJ195" s="346" t="s">
        <v>69</v>
      </c>
      <c r="GK195" s="421">
        <v>2.1</v>
      </c>
      <c r="GP195" s="462" t="s">
        <v>101</v>
      </c>
      <c r="GQ195" s="503">
        <v>89.2</v>
      </c>
      <c r="GS195" s="346" t="s">
        <v>221</v>
      </c>
      <c r="GT195" s="508">
        <v>0.56022408963585435</v>
      </c>
      <c r="GV195" s="462" t="s">
        <v>27</v>
      </c>
      <c r="GW195" s="479">
        <v>88.9</v>
      </c>
      <c r="HB195" s="535" t="s">
        <v>35</v>
      </c>
      <c r="HC195" s="383">
        <v>88.9</v>
      </c>
      <c r="HG195" s="462" t="s">
        <v>302</v>
      </c>
      <c r="HH195" s="383">
        <v>89.4</v>
      </c>
      <c r="HM195" s="346" t="s">
        <v>322</v>
      </c>
      <c r="HN195" s="421">
        <v>1.9</v>
      </c>
      <c r="HS195" s="535" t="s">
        <v>290</v>
      </c>
      <c r="HT195" s="383">
        <v>89.2</v>
      </c>
      <c r="HV195" s="346" t="s">
        <v>127</v>
      </c>
      <c r="HW195" s="508">
        <v>0.9</v>
      </c>
      <c r="HY195" s="346" t="s">
        <v>40</v>
      </c>
      <c r="HZ195" s="421">
        <v>1.8</v>
      </c>
      <c r="IB195" s="259"/>
      <c r="IE195" s="346" t="s">
        <v>207</v>
      </c>
      <c r="IF195" s="508">
        <v>0.8</v>
      </c>
      <c r="IH195" s="576" t="s">
        <v>273</v>
      </c>
      <c r="II195" s="610">
        <v>88.7</v>
      </c>
      <c r="IN195" s="621" t="s">
        <v>228</v>
      </c>
      <c r="IO195" s="635">
        <v>1.4</v>
      </c>
      <c r="IT195" s="621" t="s">
        <v>190</v>
      </c>
      <c r="IU195" s="652">
        <v>86.4</v>
      </c>
      <c r="IW195" s="621" t="s">
        <v>44</v>
      </c>
      <c r="IX195" s="635">
        <v>0.8</v>
      </c>
      <c r="IZ195" s="576" t="s">
        <v>295</v>
      </c>
      <c r="JA195" s="610">
        <v>88.1</v>
      </c>
      <c r="JC195" s="586" t="s">
        <v>610</v>
      </c>
      <c r="JD195" s="601"/>
      <c r="JF195" s="621" t="s">
        <v>9</v>
      </c>
      <c r="JG195" s="596">
        <v>1.8</v>
      </c>
      <c r="JL195" s="621" t="s">
        <v>239</v>
      </c>
      <c r="JM195" s="596">
        <v>85.6</v>
      </c>
      <c r="JO195" s="621" t="s">
        <v>313</v>
      </c>
      <c r="JP195" s="596">
        <v>0.8</v>
      </c>
      <c r="JR195" s="576" t="s">
        <v>107</v>
      </c>
      <c r="JS195" s="610">
        <v>88</v>
      </c>
      <c r="JU195" s="585" t="s">
        <v>633</v>
      </c>
      <c r="JV195" s="601"/>
      <c r="JX195" s="621" t="s">
        <v>138</v>
      </c>
      <c r="JY195" s="596">
        <v>1.5</v>
      </c>
      <c r="KA195" s="89" t="s">
        <v>731</v>
      </c>
      <c r="KB195" s="638">
        <v>45085</v>
      </c>
      <c r="KD195" s="621" t="s">
        <v>206</v>
      </c>
      <c r="KE195" s="596">
        <v>85.9</v>
      </c>
      <c r="KG195" s="621" t="s">
        <v>18</v>
      </c>
      <c r="KH195" s="596">
        <v>0.6</v>
      </c>
      <c r="KJ195" s="576" t="s">
        <v>27</v>
      </c>
      <c r="KK195" s="610">
        <v>88.9</v>
      </c>
      <c r="KM195" s="585" t="s">
        <v>633</v>
      </c>
      <c r="KN195" s="601"/>
      <c r="KP195" s="621" t="s">
        <v>242</v>
      </c>
      <c r="KQ195" s="596">
        <v>1.8</v>
      </c>
      <c r="KV195" s="621" t="s">
        <v>182</v>
      </c>
      <c r="KW195" s="596">
        <v>87.4</v>
      </c>
      <c r="KY195" s="621" t="s">
        <v>292</v>
      </c>
      <c r="KZ195" s="596">
        <v>0.8</v>
      </c>
      <c r="LB195" s="576" t="s">
        <v>139</v>
      </c>
      <c r="LC195" s="610">
        <v>90</v>
      </c>
      <c r="LE195" s="698" t="s">
        <v>851</v>
      </c>
      <c r="LF195" s="601"/>
      <c r="LH195" s="621" t="s">
        <v>32</v>
      </c>
      <c r="LI195" s="596">
        <v>88.5</v>
      </c>
    </row>
    <row r="196" spans="1:321" ht="39.6" x14ac:dyDescent="0.3">
      <c r="A196" s="8" t="s">
        <v>185</v>
      </c>
      <c r="B196" s="15">
        <v>78.313253012048193</v>
      </c>
      <c r="G196" s="29" t="s">
        <v>228</v>
      </c>
      <c r="H196" s="32">
        <v>2.4</v>
      </c>
      <c r="M196" s="11" t="s">
        <v>26</v>
      </c>
      <c r="N196" s="15">
        <v>79.465541490857944</v>
      </c>
      <c r="P196" s="29" t="s">
        <v>262</v>
      </c>
      <c r="Q196" s="79">
        <v>1.0465535907614578</v>
      </c>
      <c r="S196" s="8" t="s">
        <v>177</v>
      </c>
      <c r="T196" s="15">
        <v>79.2</v>
      </c>
      <c r="U196" s="101"/>
      <c r="Y196" s="11" t="s">
        <v>417</v>
      </c>
      <c r="Z196" s="15">
        <v>79.8</v>
      </c>
      <c r="AC196" s="109" t="s">
        <v>238</v>
      </c>
      <c r="AD196" s="123">
        <v>80.400000000000006</v>
      </c>
      <c r="AF196" s="149" t="s">
        <v>144</v>
      </c>
      <c r="AG196" s="137">
        <v>82.3</v>
      </c>
      <c r="AO196" s="109" t="s">
        <v>38</v>
      </c>
      <c r="AP196" s="146">
        <v>80.7</v>
      </c>
      <c r="AS196" s="149" t="s">
        <v>205</v>
      </c>
      <c r="AT196" s="137">
        <v>81.7</v>
      </c>
      <c r="AX196" s="149" t="s">
        <v>154</v>
      </c>
      <c r="AY196" s="191">
        <v>82.9</v>
      </c>
      <c r="BD196" s="149" t="s">
        <v>38</v>
      </c>
      <c r="BE196" s="191">
        <v>83</v>
      </c>
      <c r="BG196" s="149" t="s">
        <v>340</v>
      </c>
      <c r="BH196" s="209">
        <v>84.3</v>
      </c>
      <c r="BJ196" s="149" t="s">
        <v>101</v>
      </c>
      <c r="BK196" s="233">
        <v>84.2</v>
      </c>
      <c r="BP196" s="149" t="s">
        <v>192</v>
      </c>
      <c r="BQ196" s="233">
        <v>84.6</v>
      </c>
      <c r="BV196" s="29" t="s">
        <v>117</v>
      </c>
      <c r="BW196" s="263">
        <v>2.3952095808383236</v>
      </c>
      <c r="CB196" s="149" t="s">
        <v>35</v>
      </c>
      <c r="CC196" s="209">
        <v>85.6</v>
      </c>
      <c r="CE196" s="29" t="s">
        <v>76</v>
      </c>
      <c r="CF196" s="281">
        <v>0.96562379297025869</v>
      </c>
      <c r="CI196" s="109" t="s">
        <v>246</v>
      </c>
      <c r="CJ196" s="295">
        <v>86.4</v>
      </c>
      <c r="CO196" s="109" t="s">
        <v>254</v>
      </c>
      <c r="CP196" s="191">
        <v>87.3</v>
      </c>
      <c r="CS196" s="149" t="s">
        <v>47</v>
      </c>
      <c r="CT196" s="331">
        <v>87.3</v>
      </c>
      <c r="DB196" s="253" t="s">
        <v>111</v>
      </c>
      <c r="DC196" s="263">
        <v>2.2222222222222223</v>
      </c>
      <c r="DP196" s="149" t="s">
        <v>242</v>
      </c>
      <c r="DQ196" s="331">
        <v>88</v>
      </c>
      <c r="DV196" s="253" t="s">
        <v>166</v>
      </c>
      <c r="DW196" s="281">
        <v>0.97951914514692784</v>
      </c>
      <c r="EA196" s="346" t="s">
        <v>131</v>
      </c>
      <c r="EB196" s="353">
        <v>87.5</v>
      </c>
      <c r="EI196" s="346" t="s">
        <v>297</v>
      </c>
      <c r="EJ196" s="362">
        <v>2.3076923076923079</v>
      </c>
      <c r="EQ196" s="370" t="s">
        <v>581</v>
      </c>
      <c r="ER196" s="303">
        <v>88.5</v>
      </c>
      <c r="EU196" s="346" t="s">
        <v>272</v>
      </c>
      <c r="EV196" s="378">
        <v>0.99158653846153844</v>
      </c>
      <c r="FA196" s="346" t="s">
        <v>236</v>
      </c>
      <c r="FB196" s="383">
        <v>88.157894736842096</v>
      </c>
      <c r="FG196" s="346" t="s">
        <v>300</v>
      </c>
      <c r="FH196" s="381">
        <v>89</v>
      </c>
      <c r="FK196" s="346" t="s">
        <v>305</v>
      </c>
      <c r="FL196" s="410">
        <v>88.4</v>
      </c>
      <c r="FQ196" s="355" t="s">
        <v>14</v>
      </c>
      <c r="FR196" s="421">
        <v>2.2000000000000002</v>
      </c>
      <c r="FW196" s="346" t="s">
        <v>581</v>
      </c>
      <c r="FX196" s="410">
        <v>89.2</v>
      </c>
      <c r="FZ196" s="346" t="s">
        <v>211</v>
      </c>
      <c r="GA196" s="437">
        <v>1</v>
      </c>
      <c r="GD196" s="462" t="s">
        <v>297</v>
      </c>
      <c r="GE196" s="448">
        <v>88.5</v>
      </c>
      <c r="GJ196" s="346" t="s">
        <v>72</v>
      </c>
      <c r="GK196" s="421">
        <v>2.1</v>
      </c>
      <c r="GP196" s="462" t="s">
        <v>105</v>
      </c>
      <c r="GQ196" s="503">
        <v>89.1</v>
      </c>
      <c r="GS196" s="346" t="s">
        <v>237</v>
      </c>
      <c r="GT196" s="508">
        <v>0.45662100456621002</v>
      </c>
      <c r="GV196" s="462" t="s">
        <v>24</v>
      </c>
      <c r="GW196" s="479">
        <v>88.9</v>
      </c>
      <c r="HB196" s="535" t="s">
        <v>277</v>
      </c>
      <c r="HC196" s="383">
        <v>88.9</v>
      </c>
      <c r="HG196" s="462" t="s">
        <v>104</v>
      </c>
      <c r="HH196" s="383">
        <v>89.3</v>
      </c>
      <c r="HM196" s="346" t="s">
        <v>171</v>
      </c>
      <c r="HN196" s="421">
        <v>1.9</v>
      </c>
      <c r="HP196" s="259"/>
      <c r="HQ196" s="266"/>
      <c r="HS196" s="535" t="s">
        <v>53</v>
      </c>
      <c r="HT196" s="383">
        <v>89.2</v>
      </c>
      <c r="HV196" s="346" t="s">
        <v>5</v>
      </c>
      <c r="HW196" s="508">
        <v>0.9</v>
      </c>
      <c r="HY196" s="346" t="s">
        <v>324</v>
      </c>
      <c r="HZ196" s="421">
        <v>1.8</v>
      </c>
      <c r="IB196" s="259"/>
      <c r="IE196" s="346" t="s">
        <v>224</v>
      </c>
      <c r="IF196" s="508">
        <v>0.9</v>
      </c>
      <c r="IH196" s="576" t="s">
        <v>581</v>
      </c>
      <c r="II196" s="610">
        <v>88.6</v>
      </c>
      <c r="IN196" s="621" t="s">
        <v>262</v>
      </c>
      <c r="IO196" s="635">
        <v>1.4</v>
      </c>
      <c r="IQ196" s="629"/>
      <c r="IT196" s="621" t="s">
        <v>65</v>
      </c>
      <c r="IU196" s="652">
        <v>86.4</v>
      </c>
      <c r="IW196" s="621" t="s">
        <v>25</v>
      </c>
      <c r="IX196" s="635">
        <v>0.8</v>
      </c>
      <c r="IZ196" s="576" t="s">
        <v>314</v>
      </c>
      <c r="JA196" s="610">
        <v>88.1</v>
      </c>
      <c r="JC196" s="587" t="s">
        <v>611</v>
      </c>
      <c r="JD196" s="88"/>
      <c r="JF196" s="621" t="s">
        <v>140</v>
      </c>
      <c r="JG196" s="596">
        <v>1.8</v>
      </c>
      <c r="JL196" s="621" t="s">
        <v>206</v>
      </c>
      <c r="JM196" s="596">
        <v>85.3</v>
      </c>
      <c r="JO196" s="621" t="s">
        <v>241</v>
      </c>
      <c r="JP196" s="596">
        <v>0.8</v>
      </c>
      <c r="JR196" s="576" t="s">
        <v>18</v>
      </c>
      <c r="JS196" s="610">
        <v>88</v>
      </c>
      <c r="JU196" s="586" t="s">
        <v>610</v>
      </c>
      <c r="JV196" s="601"/>
      <c r="JX196" s="621" t="s">
        <v>192</v>
      </c>
      <c r="JY196" s="596">
        <v>1.5</v>
      </c>
      <c r="KA196" s="89" t="s">
        <v>706</v>
      </c>
      <c r="KB196" s="638">
        <v>45199</v>
      </c>
      <c r="KD196" s="621" t="s">
        <v>125</v>
      </c>
      <c r="KE196" s="596">
        <v>85.9</v>
      </c>
      <c r="KG196" s="621" t="s">
        <v>164</v>
      </c>
      <c r="KH196" s="596">
        <v>0.7</v>
      </c>
      <c r="KJ196" s="576" t="s">
        <v>314</v>
      </c>
      <c r="KK196" s="610">
        <v>88.9</v>
      </c>
      <c r="KM196" s="586" t="s">
        <v>610</v>
      </c>
      <c r="KN196" s="601"/>
      <c r="KP196" s="621" t="s">
        <v>143</v>
      </c>
      <c r="KQ196" s="596">
        <v>1.8</v>
      </c>
      <c r="KV196" s="621" t="s">
        <v>288</v>
      </c>
      <c r="KW196" s="596">
        <v>87.3</v>
      </c>
      <c r="KY196" s="621" t="s">
        <v>29</v>
      </c>
      <c r="KZ196" s="596">
        <v>0.8</v>
      </c>
      <c r="LB196" s="576" t="s">
        <v>23</v>
      </c>
      <c r="LC196" s="610">
        <v>90</v>
      </c>
      <c r="LE196" s="698"/>
      <c r="LF196" s="601"/>
      <c r="LH196" s="621" t="s">
        <v>219</v>
      </c>
      <c r="LI196" s="596">
        <v>88.3</v>
      </c>
    </row>
    <row r="197" spans="1:321" ht="52.8" x14ac:dyDescent="0.3">
      <c r="A197" s="8" t="s">
        <v>186</v>
      </c>
      <c r="B197" s="15">
        <v>78.260869565217391</v>
      </c>
      <c r="G197" s="29" t="s">
        <v>51</v>
      </c>
      <c r="H197" s="32">
        <v>2.4096385542168677</v>
      </c>
      <c r="M197" s="11" t="s">
        <v>75</v>
      </c>
      <c r="N197" s="15">
        <v>79.452054794520549</v>
      </c>
      <c r="P197" s="29" t="s">
        <v>295</v>
      </c>
      <c r="Q197" s="79">
        <v>1.0493179433368309</v>
      </c>
      <c r="S197" s="8" t="s">
        <v>198</v>
      </c>
      <c r="T197" s="15">
        <v>79.069767441860463</v>
      </c>
      <c r="U197" s="101"/>
      <c r="Y197" s="11" t="s">
        <v>270</v>
      </c>
      <c r="Z197" s="15">
        <v>79.7</v>
      </c>
      <c r="AC197" s="109" t="s">
        <v>148</v>
      </c>
      <c r="AD197" s="123">
        <v>80.3</v>
      </c>
      <c r="AF197" s="149" t="s">
        <v>181</v>
      </c>
      <c r="AG197" s="137">
        <v>82.2</v>
      </c>
      <c r="AO197" s="109" t="s">
        <v>238</v>
      </c>
      <c r="AP197" s="146">
        <v>80.7</v>
      </c>
      <c r="AS197" s="149" t="s">
        <v>315</v>
      </c>
      <c r="AT197" s="137">
        <v>81.7</v>
      </c>
      <c r="AX197" s="149" t="s">
        <v>198</v>
      </c>
      <c r="AY197" s="191">
        <v>82.9</v>
      </c>
      <c r="BD197" s="149" t="s">
        <v>147</v>
      </c>
      <c r="BE197" s="191">
        <v>82.9</v>
      </c>
      <c r="BG197" s="149" t="s">
        <v>240</v>
      </c>
      <c r="BH197" s="209">
        <v>84.2</v>
      </c>
      <c r="BJ197" s="149" t="s">
        <v>581</v>
      </c>
      <c r="BK197" s="233">
        <v>84.2</v>
      </c>
      <c r="BP197" s="149" t="s">
        <v>95</v>
      </c>
      <c r="BQ197" s="233">
        <v>84.5</v>
      </c>
      <c r="BV197" s="29" t="s">
        <v>297</v>
      </c>
      <c r="BW197" s="263">
        <v>2.4</v>
      </c>
      <c r="CB197" s="149" t="s">
        <v>39</v>
      </c>
      <c r="CC197" s="209">
        <v>85.6</v>
      </c>
      <c r="CE197" s="253" t="s">
        <v>304</v>
      </c>
      <c r="CF197" s="281">
        <v>0.97128378378378377</v>
      </c>
      <c r="CI197" s="109" t="s">
        <v>251</v>
      </c>
      <c r="CJ197" s="295">
        <v>86.4</v>
      </c>
      <c r="CO197" s="109" t="s">
        <v>212</v>
      </c>
      <c r="CP197" s="191">
        <v>87.3</v>
      </c>
      <c r="CS197" s="149" t="s">
        <v>184</v>
      </c>
      <c r="CT197" s="331">
        <v>87.3</v>
      </c>
      <c r="DB197" s="253" t="s">
        <v>157</v>
      </c>
      <c r="DC197" s="263">
        <v>2.2471910112359552</v>
      </c>
      <c r="DP197" s="149" t="s">
        <v>220</v>
      </c>
      <c r="DQ197" s="331">
        <v>88</v>
      </c>
      <c r="DV197" s="253" t="s">
        <v>186</v>
      </c>
      <c r="DW197" s="281">
        <v>0.99277978339350181</v>
      </c>
      <c r="EA197" s="346" t="s">
        <v>71</v>
      </c>
      <c r="EB197" s="353">
        <v>87.4</v>
      </c>
      <c r="EI197" s="346" t="s">
        <v>139</v>
      </c>
      <c r="EJ197" s="362">
        <v>2.2900763358778624</v>
      </c>
      <c r="EQ197" s="346" t="s">
        <v>316</v>
      </c>
      <c r="ER197" s="303">
        <v>88.5</v>
      </c>
      <c r="EU197" s="346" t="s">
        <v>34</v>
      </c>
      <c r="EV197" s="378">
        <v>0.99337748344370869</v>
      </c>
      <c r="FA197" s="346" t="s">
        <v>305</v>
      </c>
      <c r="FB197" s="383">
        <v>87.951807228915655</v>
      </c>
      <c r="FG197" s="346" t="s">
        <v>106</v>
      </c>
      <c r="FH197" s="381">
        <v>89</v>
      </c>
      <c r="FK197" s="346" t="s">
        <v>60</v>
      </c>
      <c r="FL197" s="410">
        <v>88.4</v>
      </c>
      <c r="FQ197" s="355" t="s">
        <v>180</v>
      </c>
      <c r="FR197" s="421">
        <v>2.2000000000000002</v>
      </c>
      <c r="FW197" s="346" t="s">
        <v>101</v>
      </c>
      <c r="FX197" s="410">
        <v>89.2</v>
      </c>
      <c r="FZ197" s="346" t="s">
        <v>291</v>
      </c>
      <c r="GA197" s="437">
        <v>1</v>
      </c>
      <c r="GD197" s="462" t="s">
        <v>233</v>
      </c>
      <c r="GE197" s="448">
        <v>88.5</v>
      </c>
      <c r="GJ197" s="346" t="s">
        <v>197</v>
      </c>
      <c r="GK197" s="421">
        <v>2.1</v>
      </c>
      <c r="GP197" s="462" t="s">
        <v>182</v>
      </c>
      <c r="GQ197" s="503">
        <v>89</v>
      </c>
      <c r="GS197" s="346" t="s">
        <v>260</v>
      </c>
      <c r="GT197" s="508">
        <v>0.73947667804323092</v>
      </c>
      <c r="GV197" s="462" t="s">
        <v>177</v>
      </c>
      <c r="GW197" s="479">
        <v>88.8</v>
      </c>
      <c r="HB197" s="536" t="s">
        <v>652</v>
      </c>
      <c r="HC197" s="384">
        <v>88.9</v>
      </c>
      <c r="HG197" s="462" t="s">
        <v>33</v>
      </c>
      <c r="HH197" s="383">
        <v>89.3</v>
      </c>
      <c r="HM197" s="346" t="s">
        <v>90</v>
      </c>
      <c r="HN197" s="421">
        <v>2.9</v>
      </c>
      <c r="HP197" s="259"/>
      <c r="HQ197" s="266"/>
      <c r="HS197" s="535" t="s">
        <v>218</v>
      </c>
      <c r="HT197" s="383">
        <v>89.1</v>
      </c>
      <c r="HV197" s="346" t="s">
        <v>319</v>
      </c>
      <c r="HW197" s="508">
        <v>1</v>
      </c>
      <c r="HY197" s="346" t="s">
        <v>297</v>
      </c>
      <c r="HZ197" s="421">
        <v>1.9</v>
      </c>
      <c r="IE197" s="346" t="s">
        <v>154</v>
      </c>
      <c r="IF197" s="508">
        <v>0.9</v>
      </c>
      <c r="IH197" s="576" t="s">
        <v>184</v>
      </c>
      <c r="II197" s="610">
        <v>88.5</v>
      </c>
      <c r="IN197" s="621" t="s">
        <v>116</v>
      </c>
      <c r="IO197" s="635">
        <v>1.4</v>
      </c>
      <c r="IQ197" s="629"/>
      <c r="IT197" s="621" t="s">
        <v>135</v>
      </c>
      <c r="IU197" s="652">
        <v>86.4</v>
      </c>
      <c r="IW197" s="621" t="s">
        <v>226</v>
      </c>
      <c r="IX197" s="635">
        <v>0.8</v>
      </c>
      <c r="IZ197" s="576" t="s">
        <v>181</v>
      </c>
      <c r="JA197" s="610">
        <v>87.8</v>
      </c>
      <c r="JC197" s="605" t="s">
        <v>404</v>
      </c>
      <c r="JD197" s="88"/>
      <c r="JF197" s="621" t="s">
        <v>285</v>
      </c>
      <c r="JG197" s="596">
        <v>1.9</v>
      </c>
      <c r="JL197" s="621" t="s">
        <v>135</v>
      </c>
      <c r="JM197" s="596">
        <v>85.2</v>
      </c>
      <c r="JO197" s="621" t="s">
        <v>105</v>
      </c>
      <c r="JP197" s="596">
        <v>0.8</v>
      </c>
      <c r="JR197" s="576" t="s">
        <v>186</v>
      </c>
      <c r="JS197" s="610">
        <v>87.9</v>
      </c>
      <c r="JU197" s="587" t="s">
        <v>611</v>
      </c>
      <c r="JV197" s="88"/>
      <c r="JX197" s="621" t="s">
        <v>323</v>
      </c>
      <c r="JY197" s="596">
        <v>1.5</v>
      </c>
      <c r="KD197" s="621" t="s">
        <v>68</v>
      </c>
      <c r="KE197" s="596">
        <v>85.8</v>
      </c>
      <c r="KG197" s="621" t="s">
        <v>302</v>
      </c>
      <c r="KH197" s="596">
        <v>0.5</v>
      </c>
      <c r="KJ197" s="576" t="s">
        <v>742</v>
      </c>
      <c r="KK197" s="610">
        <v>88.8</v>
      </c>
      <c r="KM197" s="587" t="s">
        <v>611</v>
      </c>
      <c r="KN197" s="88"/>
      <c r="KP197" s="621" t="s">
        <v>327</v>
      </c>
      <c r="KQ197" s="596">
        <v>1.8</v>
      </c>
      <c r="KV197" s="621" t="s">
        <v>139</v>
      </c>
      <c r="KW197" s="596">
        <v>87.3</v>
      </c>
      <c r="KY197" s="621" t="s">
        <v>233</v>
      </c>
      <c r="KZ197" s="596">
        <v>0.8</v>
      </c>
      <c r="LB197" s="576" t="s">
        <v>66</v>
      </c>
      <c r="LC197" s="610">
        <v>90</v>
      </c>
      <c r="LE197" s="584" t="s">
        <v>779</v>
      </c>
      <c r="LF197" s="601"/>
      <c r="LH197" s="621" t="s">
        <v>41</v>
      </c>
      <c r="LI197" s="596">
        <v>88.3</v>
      </c>
    </row>
    <row r="198" spans="1:321" ht="43.2" x14ac:dyDescent="0.3">
      <c r="A198" s="8" t="s">
        <v>187</v>
      </c>
      <c r="B198" s="15">
        <v>77.906976744186053</v>
      </c>
      <c r="G198" s="29" t="s">
        <v>307</v>
      </c>
      <c r="H198" s="32">
        <v>2.4691358024691357</v>
      </c>
      <c r="M198" s="11" t="s">
        <v>64</v>
      </c>
      <c r="N198" s="15">
        <v>79.386401326699826</v>
      </c>
      <c r="P198" s="29" t="s">
        <v>302</v>
      </c>
      <c r="Q198" s="79">
        <v>1.0612244897959184</v>
      </c>
      <c r="S198" s="8" t="s">
        <v>233</v>
      </c>
      <c r="T198" s="15">
        <v>78.94736842105263</v>
      </c>
      <c r="U198" s="101"/>
      <c r="Y198" s="11" t="s">
        <v>209</v>
      </c>
      <c r="Z198" s="15">
        <v>79.599999999999994</v>
      </c>
      <c r="AC198" s="109" t="s">
        <v>226</v>
      </c>
      <c r="AD198" s="123">
        <v>80</v>
      </c>
      <c r="AF198" s="149" t="s">
        <v>147</v>
      </c>
      <c r="AG198" s="137">
        <v>82.2</v>
      </c>
      <c r="AO198" s="109" t="s">
        <v>240</v>
      </c>
      <c r="AP198" s="146">
        <v>80.599999999999994</v>
      </c>
      <c r="AS198" s="149" t="s">
        <v>243</v>
      </c>
      <c r="AT198" s="137">
        <v>81.400000000000006</v>
      </c>
      <c r="AX198" s="149" t="s">
        <v>118</v>
      </c>
      <c r="AY198" s="191">
        <v>82.8</v>
      </c>
      <c r="BD198" s="149" t="s">
        <v>232</v>
      </c>
      <c r="BE198" s="191">
        <v>82.9</v>
      </c>
      <c r="BG198" s="149" t="s">
        <v>97</v>
      </c>
      <c r="BH198" s="209">
        <v>84.2</v>
      </c>
      <c r="BJ198" s="149" t="s">
        <v>244</v>
      </c>
      <c r="BK198" s="233">
        <v>84.1</v>
      </c>
      <c r="BP198" s="149" t="s">
        <v>199</v>
      </c>
      <c r="BQ198" s="233">
        <v>84.5</v>
      </c>
      <c r="BV198" s="29" t="s">
        <v>129</v>
      </c>
      <c r="BW198" s="263">
        <v>2.4096385542168677</v>
      </c>
      <c r="CB198" s="149" t="s">
        <v>223</v>
      </c>
      <c r="CC198" s="209">
        <v>85.5</v>
      </c>
      <c r="CE198" s="29" t="s">
        <v>139</v>
      </c>
      <c r="CF198" s="281">
        <v>0.97425191370911635</v>
      </c>
      <c r="CI198" s="109" t="s">
        <v>245</v>
      </c>
      <c r="CJ198" s="295">
        <v>86.3</v>
      </c>
      <c r="CO198" s="109" t="s">
        <v>300</v>
      </c>
      <c r="CP198" s="191">
        <v>87.3</v>
      </c>
      <c r="CS198" s="149" t="s">
        <v>114</v>
      </c>
      <c r="CT198" s="331">
        <v>87</v>
      </c>
      <c r="DB198" s="253" t="s">
        <v>325</v>
      </c>
      <c r="DC198" s="263">
        <v>2.2471910112359552</v>
      </c>
      <c r="DP198" s="149" t="s">
        <v>74</v>
      </c>
      <c r="DQ198" s="331">
        <v>87.8</v>
      </c>
      <c r="DV198" s="253" t="s">
        <v>148</v>
      </c>
      <c r="DW198" s="281">
        <v>0.99637681159420277</v>
      </c>
      <c r="EA198" s="346" t="s">
        <v>128</v>
      </c>
      <c r="EB198" s="353">
        <v>87.3</v>
      </c>
      <c r="EI198" s="346" t="s">
        <v>287</v>
      </c>
      <c r="EJ198" s="362">
        <v>2.2556390977443606</v>
      </c>
      <c r="EQ198" s="346" t="s">
        <v>277</v>
      </c>
      <c r="ER198" s="303">
        <v>88.4</v>
      </c>
      <c r="EU198" s="346" t="s">
        <v>148</v>
      </c>
      <c r="EV198" s="378">
        <v>0.99457504520795659</v>
      </c>
      <c r="FA198" s="346" t="s">
        <v>55</v>
      </c>
      <c r="FB198" s="383">
        <v>88</v>
      </c>
      <c r="FG198" s="346" t="s">
        <v>316</v>
      </c>
      <c r="FH198" s="381">
        <v>89</v>
      </c>
      <c r="FK198" s="346" t="s">
        <v>245</v>
      </c>
      <c r="FL198" s="410">
        <v>88.2</v>
      </c>
      <c r="FQ198" s="355" t="s">
        <v>184</v>
      </c>
      <c r="FR198" s="421">
        <v>2.2000000000000002</v>
      </c>
      <c r="FW198" s="346" t="s">
        <v>174</v>
      </c>
      <c r="FX198" s="410">
        <v>89</v>
      </c>
      <c r="FZ198" s="346" t="s">
        <v>187</v>
      </c>
      <c r="GA198" s="437">
        <v>1</v>
      </c>
      <c r="GD198" s="462" t="s">
        <v>152</v>
      </c>
      <c r="GE198" s="448">
        <v>88.5</v>
      </c>
      <c r="GJ198" s="346" t="s">
        <v>200</v>
      </c>
      <c r="GK198" s="421">
        <v>2.2000000000000002</v>
      </c>
      <c r="GP198" s="462" t="s">
        <v>220</v>
      </c>
      <c r="GQ198" s="503">
        <v>89</v>
      </c>
      <c r="GS198" s="346" t="s">
        <v>145</v>
      </c>
      <c r="GT198" s="508">
        <v>0.41736227045075125</v>
      </c>
      <c r="GV198" s="462" t="s">
        <v>238</v>
      </c>
      <c r="GW198" s="479">
        <v>88.6</v>
      </c>
      <c r="HB198" s="535" t="s">
        <v>226</v>
      </c>
      <c r="HC198" s="383">
        <v>88.9</v>
      </c>
      <c r="HG198" s="462" t="s">
        <v>15</v>
      </c>
      <c r="HH198" s="383">
        <v>89.1</v>
      </c>
      <c r="HM198" s="346" t="s">
        <v>31</v>
      </c>
      <c r="HN198" s="421">
        <v>1.9</v>
      </c>
      <c r="HS198" s="535" t="s">
        <v>35</v>
      </c>
      <c r="HT198" s="383">
        <v>89.1</v>
      </c>
      <c r="HV198" s="346" t="s">
        <v>51</v>
      </c>
      <c r="HW198" s="508">
        <v>0.9</v>
      </c>
      <c r="HY198" s="346" t="s">
        <v>32</v>
      </c>
      <c r="HZ198" s="421">
        <v>1.9</v>
      </c>
      <c r="IE198" s="346" t="s">
        <v>192</v>
      </c>
      <c r="IF198" s="508">
        <v>0.9</v>
      </c>
      <c r="IH198" s="576" t="s">
        <v>121</v>
      </c>
      <c r="II198" s="610">
        <v>88.2</v>
      </c>
      <c r="IN198" s="621" t="s">
        <v>248</v>
      </c>
      <c r="IO198" s="635">
        <v>1.4</v>
      </c>
      <c r="IT198" s="621" t="s">
        <v>46</v>
      </c>
      <c r="IU198" s="652">
        <v>86.3</v>
      </c>
      <c r="IW198" s="621" t="s">
        <v>53</v>
      </c>
      <c r="IX198" s="635">
        <v>0.8</v>
      </c>
      <c r="IZ198" s="576" t="s">
        <v>325</v>
      </c>
      <c r="JA198" s="610">
        <v>87.8</v>
      </c>
      <c r="JC198" s="588" t="s">
        <v>705</v>
      </c>
      <c r="JD198" s="669">
        <v>45015</v>
      </c>
      <c r="JF198" s="621" t="s">
        <v>274</v>
      </c>
      <c r="JG198" s="596">
        <v>1.9</v>
      </c>
      <c r="JL198" s="621" t="s">
        <v>51</v>
      </c>
      <c r="JM198" s="596">
        <v>85.2</v>
      </c>
      <c r="JO198" s="621" t="s">
        <v>663</v>
      </c>
      <c r="JP198" s="596">
        <v>0.8</v>
      </c>
      <c r="JR198" s="576" t="s">
        <v>218</v>
      </c>
      <c r="JS198" s="610">
        <v>87.8</v>
      </c>
      <c r="JU198" s="605" t="s">
        <v>404</v>
      </c>
      <c r="JV198" s="88"/>
      <c r="JX198" s="621" t="s">
        <v>167</v>
      </c>
      <c r="JY198" s="596">
        <v>1.5</v>
      </c>
      <c r="KD198" s="621" t="s">
        <v>260</v>
      </c>
      <c r="KE198" s="596">
        <v>85.8</v>
      </c>
      <c r="KG198" s="621" t="s">
        <v>323</v>
      </c>
      <c r="KH198" s="596">
        <v>0.7</v>
      </c>
      <c r="KJ198" s="576" t="s">
        <v>141</v>
      </c>
      <c r="KK198" s="610">
        <v>88.6</v>
      </c>
      <c r="KM198" s="605" t="s">
        <v>404</v>
      </c>
      <c r="KN198" s="88"/>
      <c r="KP198" s="621" t="s">
        <v>110</v>
      </c>
      <c r="KQ198" s="596">
        <v>1.8</v>
      </c>
      <c r="KV198" s="621" t="s">
        <v>432</v>
      </c>
      <c r="KW198" s="596">
        <v>87.2</v>
      </c>
      <c r="KY198" s="621" t="s">
        <v>134</v>
      </c>
      <c r="KZ198" s="596">
        <v>0.8</v>
      </c>
      <c r="LB198" s="576" t="s">
        <v>142</v>
      </c>
      <c r="LC198" s="610">
        <v>89.9</v>
      </c>
      <c r="LE198" s="585" t="s">
        <v>633</v>
      </c>
      <c r="LF198" s="601"/>
      <c r="LH198" s="621" t="s">
        <v>315</v>
      </c>
      <c r="LI198" s="596">
        <v>88.3</v>
      </c>
    </row>
    <row r="199" spans="1:321" ht="39.6" x14ac:dyDescent="0.3">
      <c r="A199" s="8" t="s">
        <v>188</v>
      </c>
      <c r="B199" s="15">
        <v>77.631578947368425</v>
      </c>
      <c r="G199" s="29" t="s">
        <v>111</v>
      </c>
      <c r="H199" s="32">
        <v>2.4844720496894408</v>
      </c>
      <c r="M199" s="11" t="s">
        <v>228</v>
      </c>
      <c r="N199" s="15">
        <v>79.243051448846842</v>
      </c>
      <c r="P199" s="29" t="s">
        <v>252</v>
      </c>
      <c r="Q199" s="79">
        <v>1.0614101592115239</v>
      </c>
      <c r="S199" s="8" t="s">
        <v>202</v>
      </c>
      <c r="T199" s="15">
        <v>78.787878787878782</v>
      </c>
      <c r="U199" s="101"/>
      <c r="Y199" s="11" t="s">
        <v>138</v>
      </c>
      <c r="Z199" s="15">
        <v>79.5</v>
      </c>
      <c r="AC199" s="109" t="s">
        <v>155</v>
      </c>
      <c r="AD199" s="123">
        <v>80</v>
      </c>
      <c r="AF199" s="149" t="s">
        <v>163</v>
      </c>
      <c r="AG199" s="137">
        <v>81.8</v>
      </c>
      <c r="AO199" s="109" t="s">
        <v>148</v>
      </c>
      <c r="AP199" s="146">
        <v>80.599999999999994</v>
      </c>
      <c r="AS199" s="149" t="s">
        <v>380</v>
      </c>
      <c r="AT199" s="137">
        <v>81.3</v>
      </c>
      <c r="AX199" s="149" t="s">
        <v>152</v>
      </c>
      <c r="AY199" s="191">
        <v>82.7</v>
      </c>
      <c r="BD199" s="149" t="s">
        <v>14</v>
      </c>
      <c r="BE199" s="191">
        <v>82.8</v>
      </c>
      <c r="BG199" s="149" t="s">
        <v>126</v>
      </c>
      <c r="BH199" s="209">
        <v>84.2</v>
      </c>
      <c r="BJ199" s="149" t="s">
        <v>118</v>
      </c>
      <c r="BK199" s="233">
        <v>84</v>
      </c>
      <c r="BP199" s="149" t="s">
        <v>119</v>
      </c>
      <c r="BQ199" s="233">
        <v>84.4</v>
      </c>
      <c r="BV199" s="29" t="s">
        <v>280</v>
      </c>
      <c r="BW199" s="263">
        <v>2.4390243902439024</v>
      </c>
      <c r="CB199" s="149" t="s">
        <v>315</v>
      </c>
      <c r="CC199" s="209">
        <v>85.5</v>
      </c>
      <c r="CE199" s="29" t="s">
        <v>205</v>
      </c>
      <c r="CF199" s="281">
        <v>0.97680097680097677</v>
      </c>
      <c r="CI199" s="109" t="s">
        <v>153</v>
      </c>
      <c r="CJ199" s="295">
        <v>86</v>
      </c>
      <c r="CO199" s="109" t="s">
        <v>229</v>
      </c>
      <c r="CP199" s="191">
        <v>87.2</v>
      </c>
      <c r="CS199" s="149" t="s">
        <v>202</v>
      </c>
      <c r="CT199" s="331">
        <v>87</v>
      </c>
      <c r="DB199" s="253" t="s">
        <v>266</v>
      </c>
      <c r="DC199" s="263">
        <v>2.3255813953488373</v>
      </c>
      <c r="DP199" s="149" t="s">
        <v>68</v>
      </c>
      <c r="DQ199" s="331">
        <v>87.8</v>
      </c>
      <c r="DV199" s="253" t="s">
        <v>233</v>
      </c>
      <c r="DW199" s="281">
        <v>1.0101010101010102</v>
      </c>
      <c r="EA199" s="346" t="s">
        <v>134</v>
      </c>
      <c r="EB199" s="353">
        <v>87.3</v>
      </c>
      <c r="EI199" s="346" t="s">
        <v>134</v>
      </c>
      <c r="EJ199" s="362">
        <v>2.3255813953488373</v>
      </c>
      <c r="EQ199" s="346" t="s">
        <v>245</v>
      </c>
      <c r="ER199" s="303">
        <v>88.3</v>
      </c>
      <c r="EU199" s="346" t="s">
        <v>60</v>
      </c>
      <c r="EV199" s="378">
        <v>0.9992006394884092</v>
      </c>
      <c r="FA199" s="346" t="s">
        <v>275</v>
      </c>
      <c r="FB199" s="383">
        <v>87.962962962962962</v>
      </c>
      <c r="FG199" s="346" t="s">
        <v>30</v>
      </c>
      <c r="FH199" s="381">
        <v>88.9</v>
      </c>
      <c r="FK199" s="346" t="s">
        <v>42</v>
      </c>
      <c r="FL199" s="410">
        <v>88.2</v>
      </c>
      <c r="FQ199" s="355" t="s">
        <v>287</v>
      </c>
      <c r="FR199" s="421">
        <v>2.2999999999999998</v>
      </c>
      <c r="FW199" s="346" t="s">
        <v>108</v>
      </c>
      <c r="FX199" s="410">
        <v>89</v>
      </c>
      <c r="FZ199" s="346" t="s">
        <v>118</v>
      </c>
      <c r="GA199" s="437">
        <v>1</v>
      </c>
      <c r="GD199" s="462" t="s">
        <v>123</v>
      </c>
      <c r="GE199" s="448">
        <v>88.2</v>
      </c>
      <c r="GJ199" s="346" t="s">
        <v>193</v>
      </c>
      <c r="GK199" s="421">
        <v>2.2000000000000002</v>
      </c>
      <c r="GP199" s="462" t="s">
        <v>108</v>
      </c>
      <c r="GQ199" s="503">
        <v>88.8</v>
      </c>
      <c r="GS199" s="346" t="s">
        <v>165</v>
      </c>
      <c r="GT199" s="508">
        <v>0.71825008161932746</v>
      </c>
      <c r="GV199" s="462" t="s">
        <v>193</v>
      </c>
      <c r="GW199" s="479">
        <v>88.5</v>
      </c>
      <c r="HB199" s="535" t="s">
        <v>59</v>
      </c>
      <c r="HC199" s="383">
        <v>88.8</v>
      </c>
      <c r="HG199" s="462" t="s">
        <v>194</v>
      </c>
      <c r="HH199" s="383">
        <v>89.1</v>
      </c>
      <c r="HM199" s="346" t="s">
        <v>144</v>
      </c>
      <c r="HN199" s="421">
        <v>1.9</v>
      </c>
      <c r="HS199" s="535" t="s">
        <v>87</v>
      </c>
      <c r="HT199" s="383">
        <v>89.1</v>
      </c>
      <c r="HV199" s="346" t="s">
        <v>303</v>
      </c>
      <c r="HW199" s="508">
        <v>1</v>
      </c>
      <c r="HY199" s="346" t="s">
        <v>199</v>
      </c>
      <c r="HZ199" s="421">
        <v>1.9</v>
      </c>
      <c r="IE199" s="346" t="s">
        <v>208</v>
      </c>
      <c r="IF199" s="508">
        <v>0.9</v>
      </c>
      <c r="IH199" s="576" t="s">
        <v>256</v>
      </c>
      <c r="II199" s="610">
        <v>88.2</v>
      </c>
      <c r="IN199" s="621" t="s">
        <v>305</v>
      </c>
      <c r="IO199" s="635">
        <v>1.5</v>
      </c>
      <c r="IT199" s="621" t="s">
        <v>197</v>
      </c>
      <c r="IU199" s="652">
        <v>86.2</v>
      </c>
      <c r="IW199" s="621" t="s">
        <v>168</v>
      </c>
      <c r="IX199" s="635">
        <v>0.8</v>
      </c>
      <c r="IZ199" s="576" t="s">
        <v>78</v>
      </c>
      <c r="JA199" s="610">
        <v>87.7</v>
      </c>
      <c r="JC199" s="588" t="s">
        <v>706</v>
      </c>
      <c r="JD199" s="669">
        <v>45107</v>
      </c>
      <c r="JF199" s="621" t="s">
        <v>164</v>
      </c>
      <c r="JG199" s="596">
        <v>1.9</v>
      </c>
      <c r="JL199" s="621" t="s">
        <v>327</v>
      </c>
      <c r="JM199" s="596">
        <v>85.1</v>
      </c>
      <c r="JO199" s="621" t="s">
        <v>222</v>
      </c>
      <c r="JP199" s="596">
        <v>0.8</v>
      </c>
      <c r="JR199" s="576" t="s">
        <v>181</v>
      </c>
      <c r="JS199" s="610">
        <v>87.8</v>
      </c>
      <c r="JU199" s="588" t="s">
        <v>705</v>
      </c>
      <c r="JV199" s="669">
        <v>45170</v>
      </c>
      <c r="JX199" s="621" t="s">
        <v>126</v>
      </c>
      <c r="JY199" s="596">
        <v>1.5</v>
      </c>
      <c r="KD199" s="621" t="s">
        <v>227</v>
      </c>
      <c r="KE199" s="596">
        <v>85.7</v>
      </c>
      <c r="KG199" s="621" t="s">
        <v>340</v>
      </c>
      <c r="KH199" s="596">
        <v>0.7</v>
      </c>
      <c r="KJ199" s="576" t="s">
        <v>663</v>
      </c>
      <c r="KK199" s="610">
        <v>88.6</v>
      </c>
      <c r="KM199" s="588" t="s">
        <v>705</v>
      </c>
      <c r="KN199" s="669">
        <v>45352</v>
      </c>
      <c r="KP199" s="621" t="s">
        <v>742</v>
      </c>
      <c r="KQ199" s="596">
        <v>1.9</v>
      </c>
      <c r="KV199" s="621" t="s">
        <v>84</v>
      </c>
      <c r="KW199" s="596">
        <v>87.2</v>
      </c>
      <c r="KY199" s="621" t="s">
        <v>45</v>
      </c>
      <c r="KZ199" s="596">
        <v>0.8</v>
      </c>
      <c r="LB199" s="576" t="s">
        <v>300</v>
      </c>
      <c r="LC199" s="610">
        <v>89.9</v>
      </c>
      <c r="LE199" s="586" t="s">
        <v>852</v>
      </c>
      <c r="LF199" s="601"/>
      <c r="LH199" s="621" t="s">
        <v>274</v>
      </c>
      <c r="LI199" s="596">
        <v>88.2</v>
      </c>
    </row>
    <row r="200" spans="1:321" ht="52.8" x14ac:dyDescent="0.3">
      <c r="A200" s="8" t="s">
        <v>189</v>
      </c>
      <c r="B200" s="15">
        <v>77.611940298507463</v>
      </c>
      <c r="G200" s="29" t="s">
        <v>186</v>
      </c>
      <c r="H200" s="32">
        <v>2.5</v>
      </c>
      <c r="M200" s="11" t="s">
        <v>219</v>
      </c>
      <c r="N200" s="15">
        <v>79.166666666666657</v>
      </c>
      <c r="P200" s="29" t="s">
        <v>174</v>
      </c>
      <c r="Q200" s="79">
        <v>1.0679611650485437</v>
      </c>
      <c r="S200" s="8" t="s">
        <v>178</v>
      </c>
      <c r="T200" s="15">
        <v>78.787878787878782</v>
      </c>
      <c r="U200" s="101"/>
      <c r="Y200" s="11" t="s">
        <v>300</v>
      </c>
      <c r="Z200" s="15">
        <v>79.5</v>
      </c>
      <c r="AC200" s="109" t="s">
        <v>245</v>
      </c>
      <c r="AD200" s="123">
        <v>79.7</v>
      </c>
      <c r="AF200" s="149" t="s">
        <v>178</v>
      </c>
      <c r="AG200" s="137">
        <v>81.7</v>
      </c>
      <c r="AO200" s="109" t="s">
        <v>178</v>
      </c>
      <c r="AP200" s="146">
        <v>80.599999999999994</v>
      </c>
      <c r="AS200" s="149" t="s">
        <v>170</v>
      </c>
      <c r="AT200" s="137">
        <v>81.3</v>
      </c>
      <c r="AX200" s="149" t="s">
        <v>288</v>
      </c>
      <c r="AY200" s="191">
        <v>82.6</v>
      </c>
      <c r="BD200" s="149" t="s">
        <v>293</v>
      </c>
      <c r="BE200" s="191">
        <v>82.6</v>
      </c>
      <c r="BG200" s="149" t="s">
        <v>43</v>
      </c>
      <c r="BH200" s="209">
        <v>84.1</v>
      </c>
      <c r="BJ200" s="149" t="s">
        <v>95</v>
      </c>
      <c r="BK200" s="233">
        <v>84</v>
      </c>
      <c r="BP200" s="149" t="s">
        <v>310</v>
      </c>
      <c r="BQ200" s="233">
        <v>84.3</v>
      </c>
      <c r="BV200" s="29" t="s">
        <v>82</v>
      </c>
      <c r="BW200" s="263">
        <v>2.4691358024691357</v>
      </c>
      <c r="CB200" s="149" t="s">
        <v>45</v>
      </c>
      <c r="CC200" s="209">
        <v>85.5</v>
      </c>
      <c r="CE200" s="29" t="s">
        <v>86</v>
      </c>
      <c r="CF200" s="281">
        <v>0.9937430990062569</v>
      </c>
      <c r="CI200" s="109" t="s">
        <v>241</v>
      </c>
      <c r="CJ200" s="295">
        <v>85.9</v>
      </c>
      <c r="CO200" s="109" t="s">
        <v>203</v>
      </c>
      <c r="CP200" s="191">
        <v>87.2</v>
      </c>
      <c r="CS200" s="149" t="s">
        <v>245</v>
      </c>
      <c r="CT200" s="331">
        <v>87</v>
      </c>
      <c r="DB200" s="253" t="s">
        <v>71</v>
      </c>
      <c r="DC200" s="263">
        <v>2.3255813953488373</v>
      </c>
      <c r="DP200" s="149" t="s">
        <v>275</v>
      </c>
      <c r="DQ200" s="331">
        <v>87.7</v>
      </c>
      <c r="DV200" s="253" t="s">
        <v>179</v>
      </c>
      <c r="DW200" s="281">
        <v>1.0132158590308371</v>
      </c>
      <c r="EA200" s="346" t="s">
        <v>184</v>
      </c>
      <c r="EB200" s="353">
        <v>87.3</v>
      </c>
      <c r="EI200" s="346" t="s">
        <v>266</v>
      </c>
      <c r="EJ200" s="362">
        <v>2.4390243902439024</v>
      </c>
      <c r="EQ200" s="346" t="s">
        <v>192</v>
      </c>
      <c r="ER200" s="303">
        <v>88.1</v>
      </c>
      <c r="EU200" s="346" t="s">
        <v>218</v>
      </c>
      <c r="EV200" s="378">
        <v>1.0057832537088256</v>
      </c>
      <c r="FA200" s="346" t="s">
        <v>260</v>
      </c>
      <c r="FB200" s="383">
        <v>87.804878048780495</v>
      </c>
      <c r="FG200" s="346" t="s">
        <v>216</v>
      </c>
      <c r="FH200" s="381">
        <v>88.7</v>
      </c>
      <c r="FK200" s="346" t="s">
        <v>73</v>
      </c>
      <c r="FL200" s="410">
        <v>88.2</v>
      </c>
      <c r="FQ200" s="355" t="s">
        <v>82</v>
      </c>
      <c r="FR200" s="421">
        <v>2.2999999999999998</v>
      </c>
      <c r="FW200" s="346" t="s">
        <v>152</v>
      </c>
      <c r="FX200" s="410">
        <v>89</v>
      </c>
      <c r="FZ200" s="346" t="s">
        <v>339</v>
      </c>
      <c r="GA200" s="437">
        <v>1</v>
      </c>
      <c r="GD200" s="462" t="s">
        <v>251</v>
      </c>
      <c r="GE200" s="448">
        <v>88.2</v>
      </c>
      <c r="GJ200" s="346" t="s">
        <v>295</v>
      </c>
      <c r="GK200" s="421">
        <v>2.2999999999999998</v>
      </c>
      <c r="GP200" s="462" t="s">
        <v>212</v>
      </c>
      <c r="GQ200" s="503">
        <v>88.7</v>
      </c>
      <c r="GS200" s="346" t="s">
        <v>185</v>
      </c>
      <c r="GT200" s="508">
        <v>0.44699872286079179</v>
      </c>
      <c r="GV200" s="462" t="s">
        <v>236</v>
      </c>
      <c r="GW200" s="479">
        <v>88.5</v>
      </c>
      <c r="HB200" s="535" t="s">
        <v>87</v>
      </c>
      <c r="HC200" s="383">
        <v>88.8</v>
      </c>
      <c r="HG200" s="462" t="s">
        <v>71</v>
      </c>
      <c r="HH200" s="383">
        <v>89</v>
      </c>
      <c r="HM200" s="346" t="s">
        <v>32</v>
      </c>
      <c r="HN200" s="421">
        <v>1.9</v>
      </c>
      <c r="HS200" s="535" t="s">
        <v>222</v>
      </c>
      <c r="HT200" s="383">
        <v>89</v>
      </c>
      <c r="HV200" s="346" t="s">
        <v>144</v>
      </c>
      <c r="HW200" s="508">
        <v>1</v>
      </c>
      <c r="HY200" s="346" t="s">
        <v>31</v>
      </c>
      <c r="HZ200" s="421">
        <v>1.9</v>
      </c>
      <c r="IE200" s="346" t="s">
        <v>122</v>
      </c>
      <c r="IF200" s="508">
        <v>0.9</v>
      </c>
      <c r="IH200" s="576" t="s">
        <v>278</v>
      </c>
      <c r="II200" s="610">
        <v>88.2</v>
      </c>
      <c r="IN200" s="621" t="s">
        <v>303</v>
      </c>
      <c r="IO200" s="635">
        <v>1.5</v>
      </c>
      <c r="IT200" s="621" t="s">
        <v>206</v>
      </c>
      <c r="IU200" s="652">
        <v>86.2</v>
      </c>
      <c r="IW200" s="621" t="s">
        <v>228</v>
      </c>
      <c r="IX200" s="635">
        <v>0.8</v>
      </c>
      <c r="IZ200" s="576" t="s">
        <v>187</v>
      </c>
      <c r="JA200" s="610">
        <v>87.7</v>
      </c>
      <c r="JF200" s="621" t="s">
        <v>168</v>
      </c>
      <c r="JG200" s="596">
        <v>1.9</v>
      </c>
      <c r="JL200" s="621" t="s">
        <v>55</v>
      </c>
      <c r="JM200" s="596">
        <v>85.1</v>
      </c>
      <c r="JO200" s="621" t="s">
        <v>121</v>
      </c>
      <c r="JP200" s="596">
        <v>0.8</v>
      </c>
      <c r="JR200" s="576" t="s">
        <v>323</v>
      </c>
      <c r="JS200" s="610">
        <v>87.8</v>
      </c>
      <c r="JU200" s="588" t="s">
        <v>706</v>
      </c>
      <c r="JV200" s="669">
        <v>45261</v>
      </c>
      <c r="JX200" s="621" t="s">
        <v>742</v>
      </c>
      <c r="JY200" s="596">
        <v>1.6</v>
      </c>
      <c r="KD200" s="621" t="s">
        <v>154</v>
      </c>
      <c r="KE200" s="596">
        <v>85.7</v>
      </c>
      <c r="KG200" s="621" t="s">
        <v>233</v>
      </c>
      <c r="KH200" s="596">
        <v>0.7</v>
      </c>
      <c r="KJ200" s="576" t="s">
        <v>149</v>
      </c>
      <c r="KK200" s="610">
        <v>88.6</v>
      </c>
      <c r="KM200" s="588" t="s">
        <v>706</v>
      </c>
      <c r="KN200" s="669">
        <v>45444</v>
      </c>
      <c r="KP200" s="621" t="s">
        <v>142</v>
      </c>
      <c r="KQ200" s="596">
        <v>1.9</v>
      </c>
      <c r="KV200" s="621" t="s">
        <v>164</v>
      </c>
      <c r="KW200" s="596">
        <v>87.2</v>
      </c>
      <c r="KY200" s="621" t="s">
        <v>198</v>
      </c>
      <c r="KZ200" s="596">
        <v>0.8</v>
      </c>
      <c r="LB200" s="576" t="s">
        <v>275</v>
      </c>
      <c r="LC200" s="610">
        <v>89.9</v>
      </c>
      <c r="LE200" s="587" t="s">
        <v>611</v>
      </c>
      <c r="LF200" s="88"/>
      <c r="LH200" s="621" t="s">
        <v>74</v>
      </c>
      <c r="LI200" s="596">
        <v>88.1</v>
      </c>
    </row>
    <row r="201" spans="1:321" ht="57.6" x14ac:dyDescent="0.3">
      <c r="A201" s="8" t="s">
        <v>190</v>
      </c>
      <c r="B201" s="15">
        <v>77.358490566037744</v>
      </c>
      <c r="G201" s="29" t="s">
        <v>143</v>
      </c>
      <c r="H201" s="32">
        <v>2.5</v>
      </c>
      <c r="M201" s="11" t="s">
        <v>137</v>
      </c>
      <c r="N201" s="15">
        <v>79.120879120879124</v>
      </c>
      <c r="P201" s="29" t="s">
        <v>100</v>
      </c>
      <c r="Q201" s="79">
        <v>1.0786516853932584</v>
      </c>
      <c r="S201" s="8" t="s">
        <v>161</v>
      </c>
      <c r="T201" s="15">
        <v>78.787878787878782</v>
      </c>
      <c r="U201" s="101"/>
      <c r="Y201" s="11" t="s">
        <v>160</v>
      </c>
      <c r="Z201" s="15">
        <v>79.5</v>
      </c>
      <c r="AC201" s="109" t="s">
        <v>163</v>
      </c>
      <c r="AD201" s="123">
        <v>79.599999999999994</v>
      </c>
      <c r="AF201" s="149" t="s">
        <v>270</v>
      </c>
      <c r="AG201" s="137">
        <v>81.5</v>
      </c>
      <c r="AO201" s="109" t="s">
        <v>157</v>
      </c>
      <c r="AP201" s="146">
        <v>80.599999999999994</v>
      </c>
      <c r="AS201" s="149" t="s">
        <v>133</v>
      </c>
      <c r="AT201" s="137">
        <v>81.3</v>
      </c>
      <c r="AX201" s="149" t="s">
        <v>253</v>
      </c>
      <c r="AY201" s="191">
        <v>82.5</v>
      </c>
      <c r="BD201" s="149" t="s">
        <v>261</v>
      </c>
      <c r="BE201" s="191">
        <v>82.5</v>
      </c>
      <c r="BG201" s="149" t="s">
        <v>307</v>
      </c>
      <c r="BH201" s="209">
        <v>84</v>
      </c>
      <c r="BJ201" s="149" t="s">
        <v>219</v>
      </c>
      <c r="BK201" s="233">
        <v>84</v>
      </c>
      <c r="BP201" s="149" t="s">
        <v>240</v>
      </c>
      <c r="BQ201" s="233">
        <v>84.2</v>
      </c>
      <c r="BV201" s="29" t="s">
        <v>326</v>
      </c>
      <c r="BW201" s="263">
        <v>2.5</v>
      </c>
      <c r="CB201" s="149" t="s">
        <v>219</v>
      </c>
      <c r="CC201" s="209">
        <v>85.4</v>
      </c>
      <c r="CE201" s="29" t="s">
        <v>79</v>
      </c>
      <c r="CF201" s="281">
        <v>1.0018214936247722</v>
      </c>
      <c r="CI201" s="109" t="s">
        <v>236</v>
      </c>
      <c r="CJ201" s="295">
        <v>85.9</v>
      </c>
      <c r="CO201" s="109" t="s">
        <v>41</v>
      </c>
      <c r="CP201" s="191">
        <v>87.2</v>
      </c>
      <c r="CS201" s="149" t="s">
        <v>151</v>
      </c>
      <c r="CT201" s="331">
        <v>86.8</v>
      </c>
      <c r="DB201" s="253" t="s">
        <v>98</v>
      </c>
      <c r="DC201" s="263">
        <v>2.3529411764705883</v>
      </c>
      <c r="DP201" s="149" t="s">
        <v>222</v>
      </c>
      <c r="DQ201" s="331">
        <v>87.6</v>
      </c>
      <c r="DV201" s="253" t="s">
        <v>307</v>
      </c>
      <c r="DW201" s="281">
        <v>1.0186335403726707</v>
      </c>
      <c r="EA201" s="346" t="s">
        <v>305</v>
      </c>
      <c r="EB201" s="353">
        <v>87.3</v>
      </c>
      <c r="EI201" s="346" t="s">
        <v>48</v>
      </c>
      <c r="EJ201" s="362">
        <v>2.3255813953488373</v>
      </c>
      <c r="EQ201" s="346" t="s">
        <v>256</v>
      </c>
      <c r="ER201" s="303">
        <v>88.1</v>
      </c>
      <c r="EU201" s="346" t="s">
        <v>282</v>
      </c>
      <c r="EV201" s="378">
        <v>1.0077519379844961</v>
      </c>
      <c r="FA201" s="346" t="s">
        <v>66</v>
      </c>
      <c r="FB201" s="383">
        <v>87.804878048780495</v>
      </c>
      <c r="FG201" s="346" t="s">
        <v>226</v>
      </c>
      <c r="FH201" s="381">
        <v>88.7</v>
      </c>
      <c r="FK201" s="346" t="s">
        <v>165</v>
      </c>
      <c r="FL201" s="410">
        <v>88</v>
      </c>
      <c r="FQ201" s="355" t="s">
        <v>307</v>
      </c>
      <c r="FR201" s="421">
        <v>2.2999999999999998</v>
      </c>
      <c r="FW201" s="346" t="s">
        <v>277</v>
      </c>
      <c r="FX201" s="410">
        <v>88.9</v>
      </c>
      <c r="FZ201" s="346" t="s">
        <v>86</v>
      </c>
      <c r="GA201" s="437">
        <v>1</v>
      </c>
      <c r="GD201" s="462" t="s">
        <v>223</v>
      </c>
      <c r="GE201" s="448">
        <v>88</v>
      </c>
      <c r="GJ201" s="346" t="s">
        <v>82</v>
      </c>
      <c r="GK201" s="421">
        <v>2.2999999999999998</v>
      </c>
      <c r="GP201" s="462" t="s">
        <v>277</v>
      </c>
      <c r="GQ201" s="503">
        <v>88.7</v>
      </c>
      <c r="GS201" s="346" t="s">
        <v>37</v>
      </c>
      <c r="GT201" s="508">
        <v>0.89485458612975388</v>
      </c>
      <c r="GV201" s="462" t="s">
        <v>102</v>
      </c>
      <c r="GW201" s="479">
        <v>88.5</v>
      </c>
      <c r="HB201" s="535" t="s">
        <v>132</v>
      </c>
      <c r="HC201" s="383">
        <v>88.8</v>
      </c>
      <c r="HG201" s="462" t="s">
        <v>217</v>
      </c>
      <c r="HH201" s="383">
        <v>88.9</v>
      </c>
      <c r="HM201" s="346" t="s">
        <v>232</v>
      </c>
      <c r="HN201" s="421">
        <v>1.9</v>
      </c>
      <c r="HS201" s="535" t="s">
        <v>245</v>
      </c>
      <c r="HT201" s="383">
        <v>89</v>
      </c>
      <c r="HV201" s="346" t="s">
        <v>242</v>
      </c>
      <c r="HW201" s="508">
        <v>1.1000000000000001</v>
      </c>
      <c r="HY201" s="346" t="s">
        <v>84</v>
      </c>
      <c r="HZ201" s="421">
        <v>1.9</v>
      </c>
      <c r="IE201" s="346" t="s">
        <v>137</v>
      </c>
      <c r="IF201" s="508">
        <v>0.9</v>
      </c>
      <c r="IH201" s="576" t="s">
        <v>125</v>
      </c>
      <c r="II201" s="610">
        <v>88</v>
      </c>
      <c r="IN201" s="621" t="s">
        <v>289</v>
      </c>
      <c r="IO201" s="635">
        <v>1.5</v>
      </c>
      <c r="IT201" s="621" t="s">
        <v>35</v>
      </c>
      <c r="IU201" s="652">
        <v>86.2</v>
      </c>
      <c r="IW201" s="621" t="s">
        <v>340</v>
      </c>
      <c r="IX201" s="635">
        <v>0.8</v>
      </c>
      <c r="IZ201" s="576" t="s">
        <v>54</v>
      </c>
      <c r="JA201" s="610">
        <v>87.6</v>
      </c>
      <c r="JF201" s="621" t="s">
        <v>234</v>
      </c>
      <c r="JG201" s="596">
        <v>2</v>
      </c>
      <c r="JL201" s="621" t="s">
        <v>304</v>
      </c>
      <c r="JM201" s="596">
        <v>85.1</v>
      </c>
      <c r="JO201" s="621" t="s">
        <v>40</v>
      </c>
      <c r="JP201" s="596">
        <v>0.8</v>
      </c>
      <c r="JR201" s="576" t="s">
        <v>51</v>
      </c>
      <c r="JS201" s="610">
        <v>87.7</v>
      </c>
      <c r="JX201" s="621" t="s">
        <v>111</v>
      </c>
      <c r="JY201" s="596">
        <v>1.6</v>
      </c>
      <c r="KD201" s="621" t="s">
        <v>311</v>
      </c>
      <c r="KE201" s="596">
        <v>85.6</v>
      </c>
      <c r="KG201" s="621" t="s">
        <v>76</v>
      </c>
      <c r="KH201" s="596">
        <v>0.7</v>
      </c>
      <c r="KJ201" s="576" t="s">
        <v>307</v>
      </c>
      <c r="KK201" s="610">
        <v>88.6</v>
      </c>
      <c r="KP201" s="621" t="s">
        <v>221</v>
      </c>
      <c r="KQ201" s="596">
        <v>1.9</v>
      </c>
      <c r="KV201" s="621" t="s">
        <v>13</v>
      </c>
      <c r="KW201" s="596">
        <v>87</v>
      </c>
      <c r="KY201" s="621" t="s">
        <v>294</v>
      </c>
      <c r="KZ201" s="596">
        <v>0.8</v>
      </c>
      <c r="LB201" s="576" t="s">
        <v>141</v>
      </c>
      <c r="LC201" s="610">
        <v>89.8</v>
      </c>
      <c r="LE201" s="605" t="s">
        <v>404</v>
      </c>
      <c r="LF201" s="88"/>
      <c r="LH201" s="621" t="s">
        <v>244</v>
      </c>
      <c r="LI201" s="596">
        <v>88</v>
      </c>
    </row>
    <row r="202" spans="1:321" ht="39.6" x14ac:dyDescent="0.3">
      <c r="A202" s="8" t="s">
        <v>191</v>
      </c>
      <c r="B202" s="15">
        <v>77.272727272727266</v>
      </c>
      <c r="G202" s="29" t="s">
        <v>117</v>
      </c>
      <c r="H202" s="32">
        <v>2.5210084033613445</v>
      </c>
      <c r="M202" s="11" t="s">
        <v>14</v>
      </c>
      <c r="N202" s="15">
        <v>79.05996758508914</v>
      </c>
      <c r="P202" s="29" t="s">
        <v>83</v>
      </c>
      <c r="Q202" s="79">
        <v>1.0822510822510822</v>
      </c>
      <c r="S202" s="8" t="s">
        <v>192</v>
      </c>
      <c r="T202" s="15">
        <v>78.666666666666657</v>
      </c>
      <c r="U202" s="101"/>
      <c r="Y202" s="11" t="s">
        <v>269</v>
      </c>
      <c r="Z202" s="15">
        <v>79.400000000000006</v>
      </c>
      <c r="AC202" s="109" t="s">
        <v>211</v>
      </c>
      <c r="AD202" s="123">
        <v>79.5</v>
      </c>
      <c r="AF202" s="149" t="s">
        <v>238</v>
      </c>
      <c r="AG202" s="137">
        <v>81.3</v>
      </c>
      <c r="AO202" s="109" t="s">
        <v>320</v>
      </c>
      <c r="AP202" s="146">
        <v>80.5</v>
      </c>
      <c r="AS202" s="149" t="s">
        <v>126</v>
      </c>
      <c r="AT202" s="137">
        <v>81.3</v>
      </c>
      <c r="AX202" s="149" t="s">
        <v>238</v>
      </c>
      <c r="AY202" s="191">
        <v>82.5</v>
      </c>
      <c r="BD202" s="149" t="s">
        <v>130</v>
      </c>
      <c r="BE202" s="191">
        <v>82.4</v>
      </c>
      <c r="BG202" s="149" t="s">
        <v>202</v>
      </c>
      <c r="BH202" s="209">
        <v>83.9</v>
      </c>
      <c r="BJ202" s="149" t="s">
        <v>232</v>
      </c>
      <c r="BK202" s="233">
        <v>83.8</v>
      </c>
      <c r="BP202" s="149" t="s">
        <v>219</v>
      </c>
      <c r="BQ202" s="233">
        <v>84.1</v>
      </c>
      <c r="BV202" s="29" t="s">
        <v>245</v>
      </c>
      <c r="BW202" s="263">
        <v>2.5316455696202533</v>
      </c>
      <c r="CB202" s="149" t="s">
        <v>162</v>
      </c>
      <c r="CC202" s="209">
        <v>85.4</v>
      </c>
      <c r="CE202" s="29" t="s">
        <v>293</v>
      </c>
      <c r="CF202" s="281">
        <v>1.002004008016032</v>
      </c>
      <c r="CI202" s="109" t="s">
        <v>132</v>
      </c>
      <c r="CJ202" s="295">
        <v>85.9</v>
      </c>
      <c r="CO202" s="109" t="s">
        <v>262</v>
      </c>
      <c r="CP202" s="191">
        <v>87.2</v>
      </c>
      <c r="CS202" s="171" t="s">
        <v>476</v>
      </c>
      <c r="CT202" s="330">
        <v>86.7</v>
      </c>
      <c r="DB202" s="253" t="s">
        <v>10</v>
      </c>
      <c r="DC202" s="263">
        <v>2.3809523809523809</v>
      </c>
      <c r="DP202" s="149" t="s">
        <v>287</v>
      </c>
      <c r="DQ202" s="331">
        <v>87.6</v>
      </c>
      <c r="DV202" s="253" t="s">
        <v>83</v>
      </c>
      <c r="DW202" s="281">
        <v>1.0341726618705036</v>
      </c>
      <c r="EA202" s="346" t="s">
        <v>117</v>
      </c>
      <c r="EB202" s="353">
        <v>87.2</v>
      </c>
      <c r="EI202" s="346" t="s">
        <v>141</v>
      </c>
      <c r="EJ202" s="362">
        <v>2.3622047244094486</v>
      </c>
      <c r="EQ202" s="346" t="s">
        <v>220</v>
      </c>
      <c r="ER202" s="303">
        <v>88.1</v>
      </c>
      <c r="EU202" s="346" t="s">
        <v>240</v>
      </c>
      <c r="EV202" s="378">
        <v>1.0081510081510081</v>
      </c>
      <c r="FA202" s="346" t="s">
        <v>78</v>
      </c>
      <c r="FB202" s="383">
        <v>87.804878048780495</v>
      </c>
      <c r="FG202" s="346" t="s">
        <v>324</v>
      </c>
      <c r="FH202" s="381">
        <v>88.6</v>
      </c>
      <c r="FK202" s="346" t="s">
        <v>288</v>
      </c>
      <c r="FL202" s="410">
        <v>88</v>
      </c>
      <c r="FQ202" s="355" t="s">
        <v>302</v>
      </c>
      <c r="FR202" s="421">
        <v>2.2999999999999998</v>
      </c>
      <c r="FW202" s="346" t="s">
        <v>20</v>
      </c>
      <c r="FX202" s="410">
        <v>88.8</v>
      </c>
      <c r="FZ202" s="346" t="s">
        <v>37</v>
      </c>
      <c r="GA202" s="437">
        <v>1</v>
      </c>
      <c r="GD202" s="462" t="s">
        <v>100</v>
      </c>
      <c r="GE202" s="448">
        <v>87.9</v>
      </c>
      <c r="GJ202" s="346" t="s">
        <v>321</v>
      </c>
      <c r="GK202" s="421">
        <v>2.2999999999999998</v>
      </c>
      <c r="GP202" s="462" t="s">
        <v>230</v>
      </c>
      <c r="GQ202" s="503">
        <v>88.6</v>
      </c>
      <c r="GS202" s="346" t="s">
        <v>117</v>
      </c>
      <c r="GT202" s="508">
        <v>0.34293552812071332</v>
      </c>
      <c r="GV202" s="462" t="s">
        <v>195</v>
      </c>
      <c r="GW202" s="479">
        <v>88.4</v>
      </c>
      <c r="HB202" s="535" t="s">
        <v>215</v>
      </c>
      <c r="HC202" s="383">
        <v>88.7</v>
      </c>
      <c r="HG202" s="462" t="s">
        <v>193</v>
      </c>
      <c r="HH202" s="383">
        <v>88.5</v>
      </c>
      <c r="HM202" s="346" t="s">
        <v>309</v>
      </c>
      <c r="HN202" s="421">
        <v>2</v>
      </c>
      <c r="HS202" s="535" t="s">
        <v>235</v>
      </c>
      <c r="HT202" s="383">
        <v>89</v>
      </c>
      <c r="HV202" s="346" t="s">
        <v>33</v>
      </c>
      <c r="HW202" s="508">
        <v>1</v>
      </c>
      <c r="HY202" s="346" t="s">
        <v>66</v>
      </c>
      <c r="HZ202" s="421">
        <v>1.9</v>
      </c>
      <c r="IE202" s="346" t="s">
        <v>187</v>
      </c>
      <c r="IF202" s="508">
        <v>0.9</v>
      </c>
      <c r="IH202" s="576" t="s">
        <v>247</v>
      </c>
      <c r="II202" s="610">
        <v>87.8</v>
      </c>
      <c r="IN202" s="621" t="s">
        <v>215</v>
      </c>
      <c r="IO202" s="635">
        <v>1.5</v>
      </c>
      <c r="IT202" s="621" t="s">
        <v>133</v>
      </c>
      <c r="IU202" s="652">
        <v>86.1</v>
      </c>
      <c r="IW202" s="621" t="s">
        <v>246</v>
      </c>
      <c r="IX202" s="635">
        <v>0.8</v>
      </c>
      <c r="IZ202" s="576" t="s">
        <v>109</v>
      </c>
      <c r="JA202" s="610">
        <v>87.5</v>
      </c>
      <c r="JF202" s="621" t="s">
        <v>230</v>
      </c>
      <c r="JG202" s="596">
        <v>2</v>
      </c>
      <c r="JL202" s="621" t="s">
        <v>262</v>
      </c>
      <c r="JM202" s="596">
        <v>85.1</v>
      </c>
      <c r="JO202" s="621" t="s">
        <v>290</v>
      </c>
      <c r="JP202" s="596">
        <v>0.8</v>
      </c>
      <c r="JR202" s="576" t="s">
        <v>187</v>
      </c>
      <c r="JS202" s="610">
        <v>87.6</v>
      </c>
      <c r="JX202" s="621" t="s">
        <v>118</v>
      </c>
      <c r="JY202" s="596">
        <v>1.6</v>
      </c>
      <c r="KD202" s="621" t="s">
        <v>99</v>
      </c>
      <c r="KE202" s="596">
        <v>85.6</v>
      </c>
      <c r="KG202" s="621" t="s">
        <v>45</v>
      </c>
      <c r="KH202" s="596">
        <v>0.7</v>
      </c>
      <c r="KJ202" s="576" t="s">
        <v>26</v>
      </c>
      <c r="KK202" s="610">
        <v>88.5</v>
      </c>
      <c r="KP202" s="621" t="s">
        <v>112</v>
      </c>
      <c r="KQ202" s="596">
        <v>1.9</v>
      </c>
      <c r="KV202" s="621" t="s">
        <v>60</v>
      </c>
      <c r="KW202" s="596">
        <v>87</v>
      </c>
      <c r="KY202" s="621" t="s">
        <v>161</v>
      </c>
      <c r="KZ202" s="596">
        <v>0.8</v>
      </c>
      <c r="LB202" s="576" t="s">
        <v>183</v>
      </c>
      <c r="LC202" s="610">
        <v>89.7</v>
      </c>
      <c r="LE202" s="588" t="s">
        <v>705</v>
      </c>
      <c r="LF202" s="669">
        <v>45536</v>
      </c>
      <c r="LH202" s="621" t="s">
        <v>278</v>
      </c>
      <c r="LI202" s="596">
        <v>88</v>
      </c>
    </row>
    <row r="203" spans="1:321" ht="52.8" x14ac:dyDescent="0.3">
      <c r="A203" s="8" t="s">
        <v>192</v>
      </c>
      <c r="B203" s="15">
        <v>77.083333333333343</v>
      </c>
      <c r="G203" s="29" t="s">
        <v>246</v>
      </c>
      <c r="H203" s="32">
        <v>2.5641025641025639</v>
      </c>
      <c r="M203" s="11" t="s">
        <v>125</v>
      </c>
      <c r="N203" s="15">
        <v>78.875502008032129</v>
      </c>
      <c r="P203" s="29" t="s">
        <v>202</v>
      </c>
      <c r="Q203" s="79">
        <v>1.084010840108401</v>
      </c>
      <c r="S203" s="8" t="s">
        <v>224</v>
      </c>
      <c r="T203" s="15">
        <v>78.571428571428569</v>
      </c>
      <c r="U203" s="101"/>
      <c r="Y203" s="11" t="s">
        <v>61</v>
      </c>
      <c r="Z203" s="15">
        <v>79.400000000000006</v>
      </c>
      <c r="AC203" s="109" t="s">
        <v>187</v>
      </c>
      <c r="AD203" s="123">
        <v>79.400000000000006</v>
      </c>
      <c r="AF203" s="149" t="s">
        <v>192</v>
      </c>
      <c r="AG203" s="137">
        <v>81.3</v>
      </c>
      <c r="AO203" s="109" t="s">
        <v>36</v>
      </c>
      <c r="AP203" s="146">
        <v>80.5</v>
      </c>
      <c r="AS203" s="149" t="s">
        <v>20</v>
      </c>
      <c r="AT203" s="137">
        <v>81.2</v>
      </c>
      <c r="AX203" s="149" t="s">
        <v>131</v>
      </c>
      <c r="AY203" s="191">
        <v>82.5</v>
      </c>
      <c r="BD203" s="149" t="s">
        <v>219</v>
      </c>
      <c r="BE203" s="191">
        <v>82.4</v>
      </c>
      <c r="BG203" s="149" t="s">
        <v>54</v>
      </c>
      <c r="BH203" s="209">
        <v>83.9</v>
      </c>
      <c r="BJ203" s="149" t="s">
        <v>132</v>
      </c>
      <c r="BK203" s="233">
        <v>83.8</v>
      </c>
      <c r="BP203" s="149" t="s">
        <v>146</v>
      </c>
      <c r="BQ203" s="233">
        <v>84.1</v>
      </c>
      <c r="BV203" s="29" t="s">
        <v>276</v>
      </c>
      <c r="BW203" s="263">
        <v>2.5547445255474455</v>
      </c>
      <c r="CB203" s="149" t="s">
        <v>312</v>
      </c>
      <c r="CC203" s="209">
        <v>85.3</v>
      </c>
      <c r="CE203" s="29" t="s">
        <v>100</v>
      </c>
      <c r="CF203" s="281">
        <v>1.0029251984956122</v>
      </c>
      <c r="CI203" s="109" t="s">
        <v>119</v>
      </c>
      <c r="CJ203" s="295">
        <v>85.7</v>
      </c>
      <c r="CO203" s="109" t="s">
        <v>272</v>
      </c>
      <c r="CP203" s="191">
        <v>87.1</v>
      </c>
      <c r="CS203" s="149" t="s">
        <v>206</v>
      </c>
      <c r="CT203" s="331">
        <v>86.7</v>
      </c>
      <c r="DB203" s="253" t="s">
        <v>160</v>
      </c>
      <c r="DC203" s="263">
        <v>2.4</v>
      </c>
      <c r="DP203" s="149" t="s">
        <v>107</v>
      </c>
      <c r="DQ203" s="331">
        <v>87.6</v>
      </c>
      <c r="DV203" s="253" t="s">
        <v>269</v>
      </c>
      <c r="DW203" s="281">
        <v>1.0362694300518136</v>
      </c>
      <c r="EA203" s="346" t="s">
        <v>29</v>
      </c>
      <c r="EB203" s="353">
        <v>87.2</v>
      </c>
      <c r="EI203" s="346" t="s">
        <v>180</v>
      </c>
      <c r="EJ203" s="362">
        <v>2.3255813953488373</v>
      </c>
      <c r="EQ203" s="346" t="s">
        <v>303</v>
      </c>
      <c r="ER203" s="303">
        <v>88</v>
      </c>
      <c r="EU203" s="346" t="s">
        <v>300</v>
      </c>
      <c r="EV203" s="378">
        <v>1.0150044130626656</v>
      </c>
      <c r="FA203" s="346" t="s">
        <v>117</v>
      </c>
      <c r="FB203" s="383">
        <v>87.755102040816325</v>
      </c>
      <c r="FG203" s="346" t="s">
        <v>220</v>
      </c>
      <c r="FH203" s="381">
        <v>88.6</v>
      </c>
      <c r="FK203" s="346" t="s">
        <v>195</v>
      </c>
      <c r="FL203" s="410">
        <v>87.8</v>
      </c>
      <c r="FQ203" s="355" t="s">
        <v>319</v>
      </c>
      <c r="FR203" s="421">
        <v>2.2999999999999998</v>
      </c>
      <c r="FW203" s="346" t="s">
        <v>112</v>
      </c>
      <c r="FX203" s="410">
        <v>88.8</v>
      </c>
      <c r="FZ203" s="346" t="s">
        <v>34</v>
      </c>
      <c r="GA203" s="437">
        <v>1</v>
      </c>
      <c r="GD203" s="462" t="s">
        <v>93</v>
      </c>
      <c r="GE203" s="448">
        <v>87.9</v>
      </c>
      <c r="GJ203" s="346" t="s">
        <v>132</v>
      </c>
      <c r="GK203" s="421">
        <v>2.2999999999999998</v>
      </c>
      <c r="GP203" s="462" t="s">
        <v>59</v>
      </c>
      <c r="GQ203" s="503">
        <v>88.6</v>
      </c>
      <c r="GS203" s="346" t="s">
        <v>263</v>
      </c>
      <c r="GT203" s="508">
        <v>0.44893378226711567</v>
      </c>
      <c r="GV203" s="462" t="s">
        <v>382</v>
      </c>
      <c r="GW203" s="479">
        <v>88.4</v>
      </c>
      <c r="HB203" s="535" t="s">
        <v>373</v>
      </c>
      <c r="HC203" s="383">
        <v>88.6</v>
      </c>
      <c r="HG203" s="462" t="s">
        <v>27</v>
      </c>
      <c r="HH203" s="383">
        <v>88.5</v>
      </c>
      <c r="HM203" s="346" t="s">
        <v>92</v>
      </c>
      <c r="HN203" s="421">
        <v>2</v>
      </c>
      <c r="HS203" s="535" t="s">
        <v>267</v>
      </c>
      <c r="HT203" s="383">
        <v>88.9</v>
      </c>
      <c r="HV203" s="346" t="s">
        <v>265</v>
      </c>
      <c r="HW203" s="508">
        <v>0.9</v>
      </c>
      <c r="HY203" s="346" t="s">
        <v>105</v>
      </c>
      <c r="HZ203" s="421">
        <v>2</v>
      </c>
      <c r="IE203" s="346" t="s">
        <v>60</v>
      </c>
      <c r="IF203" s="508">
        <v>0.9</v>
      </c>
      <c r="IH203" s="576" t="s">
        <v>180</v>
      </c>
      <c r="II203" s="610">
        <v>87.6</v>
      </c>
      <c r="IN203" s="621" t="s">
        <v>133</v>
      </c>
      <c r="IO203" s="635">
        <v>1.5</v>
      </c>
      <c r="IT203" s="621" t="s">
        <v>99</v>
      </c>
      <c r="IU203" s="652">
        <v>85.9</v>
      </c>
      <c r="IW203" s="621" t="s">
        <v>184</v>
      </c>
      <c r="IX203" s="635">
        <v>0.8</v>
      </c>
      <c r="IZ203" s="576" t="s">
        <v>145</v>
      </c>
      <c r="JA203" s="610">
        <v>87.5</v>
      </c>
      <c r="JF203" s="621" t="s">
        <v>433</v>
      </c>
      <c r="JG203" s="596">
        <v>2</v>
      </c>
      <c r="JL203" s="621" t="s">
        <v>179</v>
      </c>
      <c r="JM203" s="596">
        <v>85</v>
      </c>
      <c r="JO203" s="621" t="s">
        <v>68</v>
      </c>
      <c r="JP203" s="596">
        <v>0.8</v>
      </c>
      <c r="JR203" s="576" t="s">
        <v>26</v>
      </c>
      <c r="JS203" s="610">
        <v>87.5</v>
      </c>
      <c r="JX203" s="621" t="s">
        <v>293</v>
      </c>
      <c r="JY203" s="596">
        <v>1.6</v>
      </c>
      <c r="KD203" s="621" t="s">
        <v>307</v>
      </c>
      <c r="KE203" s="596">
        <v>85.5</v>
      </c>
      <c r="KG203" s="621" t="s">
        <v>744</v>
      </c>
      <c r="KH203" s="596">
        <v>0.6</v>
      </c>
      <c r="KJ203" s="576" t="s">
        <v>115</v>
      </c>
      <c r="KK203" s="610">
        <v>88.5</v>
      </c>
      <c r="KP203" s="621" t="s">
        <v>89</v>
      </c>
      <c r="KQ203" s="596">
        <v>1.9</v>
      </c>
      <c r="KV203" s="621" t="s">
        <v>28</v>
      </c>
      <c r="KW203" s="596">
        <v>87</v>
      </c>
      <c r="KY203" s="621" t="s">
        <v>224</v>
      </c>
      <c r="KZ203" s="596">
        <v>0.9</v>
      </c>
      <c r="LB203" s="576" t="s">
        <v>431</v>
      </c>
      <c r="LC203" s="610">
        <v>89.7</v>
      </c>
      <c r="LE203" s="588" t="s">
        <v>587</v>
      </c>
      <c r="LF203" s="669">
        <v>45627</v>
      </c>
      <c r="LH203" s="621" t="s">
        <v>255</v>
      </c>
      <c r="LI203" s="596">
        <v>87.8</v>
      </c>
    </row>
    <row r="204" spans="1:321" ht="52.8" x14ac:dyDescent="0.3">
      <c r="A204" s="8" t="s">
        <v>193</v>
      </c>
      <c r="B204" s="15">
        <v>77.083333333333343</v>
      </c>
      <c r="G204" s="29" t="s">
        <v>322</v>
      </c>
      <c r="H204" s="32">
        <v>2.6315789473684208</v>
      </c>
      <c r="M204" s="11" t="s">
        <v>62</v>
      </c>
      <c r="N204" s="15">
        <v>78.657989228007182</v>
      </c>
      <c r="P204" s="29" t="s">
        <v>379</v>
      </c>
      <c r="Q204" s="79">
        <v>1.0841283607979184</v>
      </c>
      <c r="S204" s="8" t="s">
        <v>166</v>
      </c>
      <c r="T204" s="15">
        <v>78.571428571428569</v>
      </c>
      <c r="U204" s="101"/>
      <c r="Y204" s="11" t="s">
        <v>43</v>
      </c>
      <c r="Z204" s="15">
        <v>79.400000000000006</v>
      </c>
      <c r="AC204" s="109" t="s">
        <v>202</v>
      </c>
      <c r="AD204" s="123">
        <v>79.2</v>
      </c>
      <c r="AF204" s="149" t="s">
        <v>199</v>
      </c>
      <c r="AG204" s="137">
        <v>81.099999999999994</v>
      </c>
      <c r="AO204" s="109" t="s">
        <v>254</v>
      </c>
      <c r="AP204" s="146">
        <v>80.3</v>
      </c>
      <c r="AS204" s="149" t="s">
        <v>14</v>
      </c>
      <c r="AT204" s="137">
        <v>81.2</v>
      </c>
      <c r="AX204" s="149" t="s">
        <v>219</v>
      </c>
      <c r="AY204" s="191">
        <v>82.4</v>
      </c>
      <c r="BD204" s="149" t="s">
        <v>97</v>
      </c>
      <c r="BE204" s="191">
        <v>82.4</v>
      </c>
      <c r="BG204" s="149" t="s">
        <v>115</v>
      </c>
      <c r="BH204" s="209">
        <v>83.9</v>
      </c>
      <c r="BJ204" s="149" t="s">
        <v>50</v>
      </c>
      <c r="BK204" s="233">
        <v>83.7</v>
      </c>
      <c r="BP204" s="149" t="s">
        <v>39</v>
      </c>
      <c r="BQ204" s="233">
        <v>84.1</v>
      </c>
      <c r="BV204" s="29" t="s">
        <v>66</v>
      </c>
      <c r="BW204" s="263">
        <v>2.5641025641025639</v>
      </c>
      <c r="CB204" s="149" t="s">
        <v>131</v>
      </c>
      <c r="CC204" s="209">
        <v>85.3</v>
      </c>
      <c r="CE204" s="29" t="s">
        <v>35</v>
      </c>
      <c r="CF204" s="281">
        <v>1.00418410041841</v>
      </c>
      <c r="CI204" s="109" t="s">
        <v>131</v>
      </c>
      <c r="CJ204" s="295">
        <v>85.7</v>
      </c>
      <c r="CO204" s="109" t="s">
        <v>138</v>
      </c>
      <c r="CP204" s="191">
        <v>86.9</v>
      </c>
      <c r="CS204" s="149" t="s">
        <v>143</v>
      </c>
      <c r="CT204" s="331">
        <v>86.6</v>
      </c>
      <c r="DB204" s="253" t="s">
        <v>141</v>
      </c>
      <c r="DC204" s="263">
        <v>2.4390243902439024</v>
      </c>
      <c r="DP204" s="149" t="s">
        <v>150</v>
      </c>
      <c r="DQ204" s="331">
        <v>87.6</v>
      </c>
      <c r="DV204" s="253" t="s">
        <v>187</v>
      </c>
      <c r="DW204" s="281">
        <v>1.0369410239792611</v>
      </c>
      <c r="EA204" s="346" t="s">
        <v>326</v>
      </c>
      <c r="EB204" s="353">
        <v>87.1</v>
      </c>
      <c r="EI204" s="346" t="s">
        <v>117</v>
      </c>
      <c r="EJ204" s="362">
        <v>2.3668639053254439</v>
      </c>
      <c r="EQ204" s="346" t="s">
        <v>287</v>
      </c>
      <c r="ER204" s="303">
        <v>88</v>
      </c>
      <c r="EU204" s="346" t="s">
        <v>76</v>
      </c>
      <c r="EV204" s="378">
        <v>1.0155966630395359</v>
      </c>
      <c r="FA204" s="346" t="s">
        <v>269</v>
      </c>
      <c r="FB204" s="383">
        <v>87.5</v>
      </c>
      <c r="FG204" s="346" t="s">
        <v>174</v>
      </c>
      <c r="FH204" s="381">
        <v>88.5</v>
      </c>
      <c r="FK204" s="346" t="s">
        <v>295</v>
      </c>
      <c r="FL204" s="410">
        <v>87.8</v>
      </c>
      <c r="FQ204" s="355" t="s">
        <v>300</v>
      </c>
      <c r="FR204" s="421">
        <v>2.4</v>
      </c>
      <c r="FW204" s="346" t="s">
        <v>154</v>
      </c>
      <c r="FX204" s="410">
        <v>88.7</v>
      </c>
      <c r="FZ204" s="346" t="s">
        <v>375</v>
      </c>
      <c r="GA204" s="437">
        <v>1</v>
      </c>
      <c r="GD204" s="462" t="s">
        <v>231</v>
      </c>
      <c r="GE204" s="448">
        <v>87.8</v>
      </c>
      <c r="GJ204" s="346" t="s">
        <v>35</v>
      </c>
      <c r="GK204" s="421">
        <v>2.4</v>
      </c>
      <c r="GP204" s="462" t="s">
        <v>30</v>
      </c>
      <c r="GQ204" s="503">
        <v>88.5</v>
      </c>
      <c r="GS204" s="346" t="s">
        <v>91</v>
      </c>
      <c r="GT204" s="508">
        <v>1.3598834385624088</v>
      </c>
      <c r="GV204" s="462" t="s">
        <v>184</v>
      </c>
      <c r="GW204" s="479">
        <v>88.2</v>
      </c>
      <c r="HB204" s="535" t="s">
        <v>105</v>
      </c>
      <c r="HC204" s="383">
        <v>88.5</v>
      </c>
      <c r="HG204" s="462" t="s">
        <v>107</v>
      </c>
      <c r="HH204" s="383">
        <v>88.5</v>
      </c>
      <c r="HM204" s="346" t="s">
        <v>293</v>
      </c>
      <c r="HN204" s="421">
        <v>2</v>
      </c>
      <c r="HS204" s="535" t="s">
        <v>47</v>
      </c>
      <c r="HT204" s="383">
        <v>88.9</v>
      </c>
      <c r="HV204" s="346" t="s">
        <v>259</v>
      </c>
      <c r="HW204" s="508">
        <v>1</v>
      </c>
      <c r="HY204" s="346" t="s">
        <v>121</v>
      </c>
      <c r="HZ204" s="421">
        <v>2</v>
      </c>
      <c r="IE204" s="346" t="s">
        <v>235</v>
      </c>
      <c r="IF204" s="508">
        <v>0.9</v>
      </c>
      <c r="IH204" s="576" t="s">
        <v>105</v>
      </c>
      <c r="II204" s="610">
        <v>87.5</v>
      </c>
      <c r="IN204" s="621" t="s">
        <v>218</v>
      </c>
      <c r="IO204" s="635">
        <v>1.6</v>
      </c>
      <c r="IT204" s="621" t="s">
        <v>226</v>
      </c>
      <c r="IU204" s="652">
        <v>85.9</v>
      </c>
      <c r="IW204" s="621" t="s">
        <v>21</v>
      </c>
      <c r="IX204" s="635">
        <v>0.8</v>
      </c>
      <c r="IZ204" s="576" t="s">
        <v>23</v>
      </c>
      <c r="JA204" s="610">
        <v>87.5</v>
      </c>
      <c r="JF204" s="621" t="s">
        <v>32</v>
      </c>
      <c r="JG204" s="596">
        <v>2</v>
      </c>
      <c r="JL204" s="621" t="s">
        <v>742</v>
      </c>
      <c r="JM204" s="596">
        <v>84.9</v>
      </c>
      <c r="JO204" s="621" t="s">
        <v>39</v>
      </c>
      <c r="JP204" s="596">
        <v>0.8</v>
      </c>
      <c r="JR204" s="576" t="s">
        <v>273</v>
      </c>
      <c r="JS204" s="610">
        <v>87.5</v>
      </c>
      <c r="JX204" s="621" t="s">
        <v>82</v>
      </c>
      <c r="JY204" s="596">
        <v>1.6</v>
      </c>
      <c r="KD204" s="621" t="s">
        <v>318</v>
      </c>
      <c r="KE204" s="596">
        <v>85.4</v>
      </c>
      <c r="KG204" s="621" t="s">
        <v>158</v>
      </c>
      <c r="KH204" s="596">
        <v>0.6</v>
      </c>
      <c r="KJ204" s="576" t="s">
        <v>21</v>
      </c>
      <c r="KK204" s="610">
        <v>88.4</v>
      </c>
      <c r="KP204" s="621" t="s">
        <v>275</v>
      </c>
      <c r="KQ204" s="596">
        <v>1.9</v>
      </c>
      <c r="KV204" s="621" t="s">
        <v>219</v>
      </c>
      <c r="KW204" s="596">
        <v>86.9</v>
      </c>
      <c r="KY204" s="621" t="s">
        <v>155</v>
      </c>
      <c r="KZ204" s="596">
        <v>0.9</v>
      </c>
      <c r="LB204" s="576" t="s">
        <v>581</v>
      </c>
      <c r="LC204" s="610">
        <v>89.7</v>
      </c>
      <c r="LE204" s="589" t="s">
        <v>404</v>
      </c>
      <c r="LF204" s="88"/>
      <c r="LH204" s="621" t="s">
        <v>37</v>
      </c>
      <c r="LI204" s="596">
        <v>87.8</v>
      </c>
    </row>
    <row r="205" spans="1:321" ht="66" x14ac:dyDescent="0.3">
      <c r="A205" s="8" t="s">
        <v>194</v>
      </c>
      <c r="B205" s="15">
        <v>76.969696969696969</v>
      </c>
      <c r="G205" s="29" t="s">
        <v>165</v>
      </c>
      <c r="H205" s="32">
        <v>2.6315789473684208</v>
      </c>
      <c r="M205" s="11" t="s">
        <v>87</v>
      </c>
      <c r="N205" s="15">
        <v>78.617283950617292</v>
      </c>
      <c r="P205" s="29" t="s">
        <v>103</v>
      </c>
      <c r="Q205" s="79">
        <v>1.0841507485802788</v>
      </c>
      <c r="S205" s="8" t="s">
        <v>155</v>
      </c>
      <c r="T205" s="15">
        <v>78.181818181818187</v>
      </c>
      <c r="U205" s="101"/>
      <c r="Y205" s="11" t="s">
        <v>339</v>
      </c>
      <c r="Z205" s="15">
        <v>79.3</v>
      </c>
      <c r="AC205" s="109" t="s">
        <v>214</v>
      </c>
      <c r="AD205" s="123">
        <v>79.2</v>
      </c>
      <c r="AF205" s="149" t="s">
        <v>137</v>
      </c>
      <c r="AG205" s="137">
        <v>80.900000000000006</v>
      </c>
      <c r="AO205" s="109" t="s">
        <v>58</v>
      </c>
      <c r="AP205" s="146">
        <v>80.099999999999994</v>
      </c>
      <c r="AS205" s="149" t="s">
        <v>375</v>
      </c>
      <c r="AT205" s="137">
        <v>81.2</v>
      </c>
      <c r="AX205" s="149" t="s">
        <v>119</v>
      </c>
      <c r="AY205" s="191">
        <v>82.4</v>
      </c>
      <c r="BD205" s="149" t="s">
        <v>170</v>
      </c>
      <c r="BE205" s="191">
        <v>82.4</v>
      </c>
      <c r="BG205" s="149" t="s">
        <v>14</v>
      </c>
      <c r="BH205" s="209">
        <v>83.9</v>
      </c>
      <c r="BJ205" s="149" t="s">
        <v>155</v>
      </c>
      <c r="BK205" s="233">
        <v>83.6</v>
      </c>
      <c r="BP205" s="149" t="s">
        <v>286</v>
      </c>
      <c r="BQ205" s="233">
        <v>84</v>
      </c>
      <c r="BV205" s="29" t="s">
        <v>87</v>
      </c>
      <c r="BW205" s="263">
        <v>2.5974025974025974</v>
      </c>
      <c r="CB205" s="149" t="s">
        <v>14</v>
      </c>
      <c r="CC205" s="209">
        <v>85.2</v>
      </c>
      <c r="CE205" s="29" t="s">
        <v>97</v>
      </c>
      <c r="CF205" s="281">
        <v>1.004566210045662</v>
      </c>
      <c r="CI205" s="110" t="s">
        <v>476</v>
      </c>
      <c r="CJ205" s="296">
        <v>85.7</v>
      </c>
      <c r="CO205" s="109" t="s">
        <v>196</v>
      </c>
      <c r="CP205" s="191">
        <v>86.9</v>
      </c>
      <c r="CS205" s="149" t="s">
        <v>310</v>
      </c>
      <c r="CT205" s="331">
        <v>86.5</v>
      </c>
      <c r="DB205" s="253" t="s">
        <v>68</v>
      </c>
      <c r="DC205" s="263">
        <v>2.4390243902439024</v>
      </c>
      <c r="DP205" s="149" t="s">
        <v>64</v>
      </c>
      <c r="DQ205" s="331">
        <v>87.5</v>
      </c>
      <c r="DV205" s="253" t="s">
        <v>240</v>
      </c>
      <c r="DW205" s="281">
        <v>1.0464355788096795</v>
      </c>
      <c r="EA205" s="346" t="s">
        <v>318</v>
      </c>
      <c r="EB205" s="353">
        <v>87.1</v>
      </c>
      <c r="EI205" s="346" t="s">
        <v>245</v>
      </c>
      <c r="EJ205" s="362">
        <v>2.4691358024691357</v>
      </c>
      <c r="EQ205" s="346" t="s">
        <v>307</v>
      </c>
      <c r="ER205" s="303">
        <v>88</v>
      </c>
      <c r="EU205" s="346" t="s">
        <v>269</v>
      </c>
      <c r="EV205" s="378">
        <v>1.0162601626016259</v>
      </c>
      <c r="FA205" s="346" t="s">
        <v>268</v>
      </c>
      <c r="FB205" s="383">
        <v>87.5</v>
      </c>
      <c r="FG205" s="346" t="s">
        <v>192</v>
      </c>
      <c r="FH205" s="381">
        <v>88.5</v>
      </c>
      <c r="FK205" s="346" t="s">
        <v>27</v>
      </c>
      <c r="FL205" s="410">
        <v>87.8</v>
      </c>
      <c r="FQ205" s="355" t="s">
        <v>102</v>
      </c>
      <c r="FR205" s="421">
        <v>2.4</v>
      </c>
      <c r="FW205" s="346" t="s">
        <v>322</v>
      </c>
      <c r="FX205" s="410">
        <v>88.6</v>
      </c>
      <c r="FZ205" s="346" t="s">
        <v>41</v>
      </c>
      <c r="GA205" s="437">
        <v>1</v>
      </c>
      <c r="GD205" s="462" t="s">
        <v>63</v>
      </c>
      <c r="GE205" s="448">
        <v>87.8</v>
      </c>
      <c r="GJ205" s="346" t="s">
        <v>242</v>
      </c>
      <c r="GK205" s="421">
        <v>2.4</v>
      </c>
      <c r="GP205" s="462" t="s">
        <v>139</v>
      </c>
      <c r="GQ205" s="503">
        <v>88.4</v>
      </c>
      <c r="GS205" s="346" t="s">
        <v>276</v>
      </c>
      <c r="GT205" s="509">
        <v>0.3</v>
      </c>
      <c r="GV205" s="462" t="s">
        <v>125</v>
      </c>
      <c r="GW205" s="479">
        <v>88.2</v>
      </c>
      <c r="HB205" s="535" t="s">
        <v>182</v>
      </c>
      <c r="HC205" s="383">
        <v>88.5</v>
      </c>
      <c r="HG205" s="462" t="s">
        <v>177</v>
      </c>
      <c r="HH205" s="383">
        <v>88.5</v>
      </c>
      <c r="HM205" s="346" t="s">
        <v>205</v>
      </c>
      <c r="HN205" s="421">
        <v>2</v>
      </c>
      <c r="HS205" s="535" t="s">
        <v>59</v>
      </c>
      <c r="HT205" s="383">
        <v>88.9</v>
      </c>
      <c r="HV205" s="346" t="s">
        <v>118</v>
      </c>
      <c r="HW205" s="508">
        <v>1</v>
      </c>
      <c r="HY205" s="346" t="s">
        <v>171</v>
      </c>
      <c r="HZ205" s="421">
        <v>2</v>
      </c>
      <c r="IE205" s="346" t="s">
        <v>164</v>
      </c>
      <c r="IF205" s="508">
        <v>0.9</v>
      </c>
      <c r="IH205" s="576" t="s">
        <v>78</v>
      </c>
      <c r="II205" s="610">
        <v>87.5</v>
      </c>
      <c r="IN205" s="621" t="s">
        <v>30</v>
      </c>
      <c r="IO205" s="635">
        <v>1.6</v>
      </c>
      <c r="IT205" s="621" t="s">
        <v>122</v>
      </c>
      <c r="IU205" s="652">
        <v>85.7</v>
      </c>
      <c r="IW205" s="621" t="s">
        <v>251</v>
      </c>
      <c r="IX205" s="635">
        <v>0.8</v>
      </c>
      <c r="IZ205" s="576" t="s">
        <v>153</v>
      </c>
      <c r="JA205" s="610">
        <v>87.1</v>
      </c>
      <c r="JF205" s="621" t="s">
        <v>153</v>
      </c>
      <c r="JG205" s="596">
        <v>2</v>
      </c>
      <c r="JL205" s="621" t="s">
        <v>432</v>
      </c>
      <c r="JM205" s="596">
        <v>84.9</v>
      </c>
      <c r="JO205" s="621" t="s">
        <v>196</v>
      </c>
      <c r="JP205" s="596">
        <v>0.8</v>
      </c>
      <c r="JR205" s="576" t="s">
        <v>133</v>
      </c>
      <c r="JS205" s="610">
        <v>87.5</v>
      </c>
      <c r="JX205" s="621" t="s">
        <v>256</v>
      </c>
      <c r="JY205" s="596">
        <v>1.6</v>
      </c>
      <c r="KD205" s="621" t="s">
        <v>263</v>
      </c>
      <c r="KE205" s="596">
        <v>85.4</v>
      </c>
      <c r="KG205" s="621" t="s">
        <v>125</v>
      </c>
      <c r="KH205" s="596">
        <v>0.7</v>
      </c>
      <c r="KJ205" s="576" t="s">
        <v>10</v>
      </c>
      <c r="KK205" s="610">
        <v>88.2</v>
      </c>
      <c r="KP205" s="621" t="s">
        <v>158</v>
      </c>
      <c r="KQ205" s="596">
        <v>1.9</v>
      </c>
      <c r="KV205" s="621" t="s">
        <v>373</v>
      </c>
      <c r="KW205" s="596">
        <v>86.8</v>
      </c>
      <c r="KY205" s="621" t="s">
        <v>193</v>
      </c>
      <c r="KZ205" s="596">
        <v>0.9</v>
      </c>
      <c r="LB205" s="576" t="s">
        <v>130</v>
      </c>
      <c r="LC205" s="610">
        <v>89.7</v>
      </c>
      <c r="LE205" s="89"/>
      <c r="LF205" s="601"/>
      <c r="LH205" s="621" t="s">
        <v>234</v>
      </c>
      <c r="LI205" s="596">
        <v>87.7</v>
      </c>
    </row>
    <row r="206" spans="1:321" ht="43.2" x14ac:dyDescent="0.3">
      <c r="A206" s="8" t="s">
        <v>195</v>
      </c>
      <c r="B206" s="15">
        <v>76.923076923076934</v>
      </c>
      <c r="G206" s="29" t="s">
        <v>264</v>
      </c>
      <c r="H206" s="32">
        <v>2.666666666666667</v>
      </c>
      <c r="M206" s="11" t="s">
        <v>229</v>
      </c>
      <c r="N206" s="15">
        <v>78.545673076923066</v>
      </c>
      <c r="P206" s="29" t="s">
        <v>274</v>
      </c>
      <c r="Q206" s="79">
        <v>1.0845006778129238</v>
      </c>
      <c r="S206" s="8" t="s">
        <v>154</v>
      </c>
      <c r="T206" s="15">
        <v>78.125</v>
      </c>
      <c r="U206" s="101"/>
      <c r="Y206" s="11" t="s">
        <v>239</v>
      </c>
      <c r="Z206" s="15">
        <v>79.3</v>
      </c>
      <c r="AC206" s="109" t="s">
        <v>207</v>
      </c>
      <c r="AD206" s="123">
        <v>79</v>
      </c>
      <c r="AF206" s="149" t="s">
        <v>288</v>
      </c>
      <c r="AG206" s="137">
        <v>80.900000000000006</v>
      </c>
      <c r="AO206" s="109" t="s">
        <v>263</v>
      </c>
      <c r="AP206" s="146">
        <v>80.099999999999994</v>
      </c>
      <c r="AS206" s="149" t="s">
        <v>157</v>
      </c>
      <c r="AT206" s="137">
        <v>81.2</v>
      </c>
      <c r="AX206" s="149" t="s">
        <v>155</v>
      </c>
      <c r="AY206" s="191">
        <v>82.1</v>
      </c>
      <c r="BD206" s="149" t="s">
        <v>167</v>
      </c>
      <c r="BE206" s="191">
        <v>82.4</v>
      </c>
      <c r="BG206" s="149" t="s">
        <v>245</v>
      </c>
      <c r="BH206" s="209">
        <v>83.9</v>
      </c>
      <c r="BJ206" s="149" t="s">
        <v>110</v>
      </c>
      <c r="BK206" s="233">
        <v>83.5</v>
      </c>
      <c r="BP206" s="149" t="s">
        <v>220</v>
      </c>
      <c r="BQ206" s="233">
        <v>83.9</v>
      </c>
      <c r="BV206" s="29" t="s">
        <v>241</v>
      </c>
      <c r="BW206" s="263">
        <v>2.6086956521739131</v>
      </c>
      <c r="CB206" s="149" t="s">
        <v>43</v>
      </c>
      <c r="CC206" s="209">
        <v>85.1</v>
      </c>
      <c r="CE206" s="29" t="s">
        <v>254</v>
      </c>
      <c r="CF206" s="281">
        <v>1.0053408733898836</v>
      </c>
      <c r="CI206" s="109" t="s">
        <v>274</v>
      </c>
      <c r="CJ206" s="295">
        <v>85.6</v>
      </c>
      <c r="CO206" s="109" t="s">
        <v>97</v>
      </c>
      <c r="CP206" s="191">
        <v>86.8</v>
      </c>
      <c r="CS206" s="149" t="s">
        <v>236</v>
      </c>
      <c r="CT206" s="331">
        <v>86.5</v>
      </c>
      <c r="DB206" s="253" t="s">
        <v>324</v>
      </c>
      <c r="DC206" s="263">
        <v>2.4390243902439024</v>
      </c>
      <c r="DP206" s="149" t="s">
        <v>262</v>
      </c>
      <c r="DQ206" s="331">
        <v>87.4</v>
      </c>
      <c r="DV206" s="253" t="s">
        <v>153</v>
      </c>
      <c r="DW206" s="281">
        <v>1.0479867622724766</v>
      </c>
      <c r="EA206" s="346" t="s">
        <v>260</v>
      </c>
      <c r="EB206" s="353">
        <v>87.1</v>
      </c>
      <c r="EI206" s="346" t="s">
        <v>285</v>
      </c>
      <c r="EJ206" s="362">
        <v>2.5157232704402519</v>
      </c>
      <c r="EQ206" s="346" t="s">
        <v>174</v>
      </c>
      <c r="ER206" s="303">
        <v>87.9</v>
      </c>
      <c r="EU206" s="346" t="s">
        <v>217</v>
      </c>
      <c r="EV206" s="378">
        <v>1.0256410256410255</v>
      </c>
      <c r="FA206" s="346" t="s">
        <v>257</v>
      </c>
      <c r="FB206" s="383">
        <v>87.5</v>
      </c>
      <c r="FG206" s="346" t="s">
        <v>277</v>
      </c>
      <c r="FH206" s="381">
        <v>88.4</v>
      </c>
      <c r="FK206" s="346" t="s">
        <v>322</v>
      </c>
      <c r="FL206" s="410">
        <v>87.7</v>
      </c>
      <c r="FQ206" s="355" t="s">
        <v>288</v>
      </c>
      <c r="FR206" s="421">
        <v>2.5</v>
      </c>
      <c r="FW206" s="346" t="s">
        <v>119</v>
      </c>
      <c r="FX206" s="410">
        <v>88.6</v>
      </c>
      <c r="FZ206" s="346" t="s">
        <v>307</v>
      </c>
      <c r="GA206" s="437">
        <v>1</v>
      </c>
      <c r="GD206" s="462" t="s">
        <v>144</v>
      </c>
      <c r="GE206" s="448">
        <v>87.8</v>
      </c>
      <c r="GJ206" s="346" t="s">
        <v>63</v>
      </c>
      <c r="GK206" s="421">
        <v>2.4</v>
      </c>
      <c r="GP206" s="462" t="s">
        <v>119</v>
      </c>
      <c r="GQ206" s="503">
        <v>88.3</v>
      </c>
      <c r="GS206" s="346" t="s">
        <v>169</v>
      </c>
      <c r="GT206" s="510">
        <v>0</v>
      </c>
      <c r="GV206" s="462" t="s">
        <v>194</v>
      </c>
      <c r="GW206" s="479">
        <v>88.1</v>
      </c>
      <c r="HB206" s="535" t="s">
        <v>327</v>
      </c>
      <c r="HC206" s="383">
        <v>88.4</v>
      </c>
      <c r="HG206" s="462" t="s">
        <v>195</v>
      </c>
      <c r="HH206" s="383">
        <v>88.4</v>
      </c>
      <c r="HM206" s="346" t="s">
        <v>193</v>
      </c>
      <c r="HN206" s="421">
        <v>2</v>
      </c>
      <c r="HS206" s="535" t="s">
        <v>36</v>
      </c>
      <c r="HT206" s="383">
        <v>88.7</v>
      </c>
      <c r="HV206" s="346" t="s">
        <v>233</v>
      </c>
      <c r="HW206" s="508">
        <v>1</v>
      </c>
      <c r="HY206" s="346" t="s">
        <v>290</v>
      </c>
      <c r="HZ206" s="421">
        <v>2</v>
      </c>
      <c r="IE206" s="346" t="s">
        <v>275</v>
      </c>
      <c r="IF206" s="508">
        <v>0.9</v>
      </c>
      <c r="IH206" s="576" t="s">
        <v>217</v>
      </c>
      <c r="II206" s="610">
        <v>87.5</v>
      </c>
      <c r="IN206" s="621" t="s">
        <v>122</v>
      </c>
      <c r="IO206" s="635">
        <v>1.6</v>
      </c>
      <c r="IT206" s="621" t="s">
        <v>116</v>
      </c>
      <c r="IU206" s="652">
        <v>85.5</v>
      </c>
      <c r="IW206" s="621" t="s">
        <v>321</v>
      </c>
      <c r="IX206" s="635">
        <v>0.8</v>
      </c>
      <c r="IZ206" s="576" t="s">
        <v>26</v>
      </c>
      <c r="JA206" s="610">
        <v>87</v>
      </c>
      <c r="JF206" s="621" t="s">
        <v>275</v>
      </c>
      <c r="JG206" s="596">
        <v>2</v>
      </c>
      <c r="JL206" s="621" t="s">
        <v>125</v>
      </c>
      <c r="JM206" s="596">
        <v>84.9</v>
      </c>
      <c r="JO206" s="621" t="s">
        <v>238</v>
      </c>
      <c r="JP206" s="596">
        <v>0.8</v>
      </c>
      <c r="JR206" s="576" t="s">
        <v>327</v>
      </c>
      <c r="JS206" s="610">
        <v>87.3</v>
      </c>
      <c r="JX206" s="621" t="s">
        <v>172</v>
      </c>
      <c r="JY206" s="596">
        <v>1.6</v>
      </c>
      <c r="KD206" s="621" t="s">
        <v>161</v>
      </c>
      <c r="KE206" s="596">
        <v>85.4</v>
      </c>
      <c r="KG206" s="621" t="s">
        <v>26</v>
      </c>
      <c r="KH206" s="596">
        <v>0.8</v>
      </c>
      <c r="KJ206" s="576" t="s">
        <v>123</v>
      </c>
      <c r="KK206" s="610">
        <v>88.2</v>
      </c>
      <c r="KP206" s="621" t="s">
        <v>218</v>
      </c>
      <c r="KQ206" s="596">
        <v>2</v>
      </c>
      <c r="KV206" s="621" t="s">
        <v>191</v>
      </c>
      <c r="KW206" s="596">
        <v>86.5</v>
      </c>
      <c r="KY206" s="621" t="s">
        <v>83</v>
      </c>
      <c r="KZ206" s="596">
        <v>0.9</v>
      </c>
      <c r="LB206" s="576" t="s">
        <v>87</v>
      </c>
      <c r="LC206" s="610">
        <v>89.7</v>
      </c>
      <c r="LH206" s="621" t="s">
        <v>741</v>
      </c>
      <c r="LI206" s="596">
        <v>87.7</v>
      </c>
    </row>
    <row r="207" spans="1:321" ht="81.599999999999994" x14ac:dyDescent="0.3">
      <c r="A207" s="8" t="s">
        <v>196</v>
      </c>
      <c r="B207" s="15">
        <v>76.923076923076934</v>
      </c>
      <c r="G207" s="29" t="s">
        <v>248</v>
      </c>
      <c r="H207" s="32">
        <v>2.666666666666667</v>
      </c>
      <c r="M207" s="11" t="s">
        <v>126</v>
      </c>
      <c r="N207" s="15">
        <v>78.538461538461533</v>
      </c>
      <c r="P207" s="29" t="s">
        <v>284</v>
      </c>
      <c r="Q207" s="79">
        <v>1.0907924286172603</v>
      </c>
      <c r="S207" s="8" t="s">
        <v>286</v>
      </c>
      <c r="T207" s="15">
        <v>78.048780487804876</v>
      </c>
      <c r="U207" s="101"/>
      <c r="Y207" s="11" t="s">
        <v>284</v>
      </c>
      <c r="Z207" s="15">
        <v>79.3</v>
      </c>
      <c r="AC207" s="109" t="s">
        <v>137</v>
      </c>
      <c r="AD207" s="123">
        <v>78.900000000000006</v>
      </c>
      <c r="AF207" s="149" t="s">
        <v>175</v>
      </c>
      <c r="AG207" s="137">
        <v>80.599999999999994</v>
      </c>
      <c r="AO207" s="109" t="s">
        <v>61</v>
      </c>
      <c r="AP207" s="146">
        <v>80</v>
      </c>
      <c r="AS207" s="149" t="s">
        <v>279</v>
      </c>
      <c r="AT207" s="137">
        <v>81.099999999999994</v>
      </c>
      <c r="AX207" s="149" t="s">
        <v>218</v>
      </c>
      <c r="AY207" s="191">
        <v>82</v>
      </c>
      <c r="BD207" s="149" t="s">
        <v>71</v>
      </c>
      <c r="BE207" s="191">
        <v>82.3</v>
      </c>
      <c r="BG207" s="149" t="s">
        <v>125</v>
      </c>
      <c r="BH207" s="209">
        <v>83.9</v>
      </c>
      <c r="BJ207" s="149" t="s">
        <v>130</v>
      </c>
      <c r="BK207" s="233">
        <v>83.3</v>
      </c>
      <c r="BP207" s="149" t="s">
        <v>218</v>
      </c>
      <c r="BQ207" s="233">
        <v>83.8</v>
      </c>
      <c r="BV207" s="29" t="s">
        <v>150</v>
      </c>
      <c r="BW207" s="263">
        <v>2.6315789473684208</v>
      </c>
      <c r="CB207" s="149" t="s">
        <v>232</v>
      </c>
      <c r="CC207" s="209">
        <v>85.1</v>
      </c>
      <c r="CE207" s="29" t="s">
        <v>192</v>
      </c>
      <c r="CF207" s="281">
        <v>1.0106681639528354</v>
      </c>
      <c r="CI207" s="109" t="s">
        <v>326</v>
      </c>
      <c r="CJ207" s="295">
        <v>85.5</v>
      </c>
      <c r="CO207" s="109" t="s">
        <v>43</v>
      </c>
      <c r="CP207" s="191">
        <v>86.8</v>
      </c>
      <c r="CS207" s="149" t="s">
        <v>27</v>
      </c>
      <c r="CT207" s="331">
        <v>86.4</v>
      </c>
      <c r="DB207" s="253" t="s">
        <v>321</v>
      </c>
      <c r="DC207" s="263">
        <v>2.4390243902439024</v>
      </c>
      <c r="DP207" s="149" t="s">
        <v>174</v>
      </c>
      <c r="DQ207" s="331">
        <v>87.3</v>
      </c>
      <c r="DV207" s="253" t="s">
        <v>201</v>
      </c>
      <c r="DW207" s="281">
        <v>1.0506798516687268</v>
      </c>
      <c r="EA207" s="346" t="s">
        <v>147</v>
      </c>
      <c r="EB207" s="353">
        <v>87</v>
      </c>
      <c r="EI207" s="346" t="s">
        <v>267</v>
      </c>
      <c r="EJ207" s="362">
        <v>2.6315789473684208</v>
      </c>
      <c r="EQ207" s="346" t="s">
        <v>127</v>
      </c>
      <c r="ER207" s="303">
        <v>87.7</v>
      </c>
      <c r="EU207" s="346" t="s">
        <v>248</v>
      </c>
      <c r="EV207" s="378">
        <v>1.0303830911492733</v>
      </c>
      <c r="FA207" s="346" t="s">
        <v>42</v>
      </c>
      <c r="FB207" s="383">
        <v>87.5</v>
      </c>
      <c r="FG207" s="346" t="s">
        <v>160</v>
      </c>
      <c r="FH207" s="381">
        <v>88.4</v>
      </c>
      <c r="FK207" s="346" t="s">
        <v>231</v>
      </c>
      <c r="FL207" s="410">
        <v>87.5</v>
      </c>
      <c r="FQ207" s="355" t="s">
        <v>78</v>
      </c>
      <c r="FR207" s="421">
        <v>2.6</v>
      </c>
      <c r="FW207" s="346" t="s">
        <v>105</v>
      </c>
      <c r="FX207" s="410">
        <v>88.6</v>
      </c>
      <c r="FZ207" s="346" t="s">
        <v>302</v>
      </c>
      <c r="GA207" s="437">
        <v>1</v>
      </c>
      <c r="GD207" s="462" t="s">
        <v>340</v>
      </c>
      <c r="GE207" s="448">
        <v>87.8</v>
      </c>
      <c r="GJ207" s="346" t="s">
        <v>15</v>
      </c>
      <c r="GK207" s="421">
        <v>2.4</v>
      </c>
      <c r="GP207" s="462" t="s">
        <v>112</v>
      </c>
      <c r="GQ207" s="503">
        <v>88.2</v>
      </c>
      <c r="GS207" s="346" t="s">
        <v>27</v>
      </c>
      <c r="GT207" s="508">
        <v>0.667779632721202</v>
      </c>
      <c r="GV207" s="462" t="s">
        <v>186</v>
      </c>
      <c r="GW207" s="479">
        <v>88</v>
      </c>
      <c r="HB207" s="535" t="s">
        <v>108</v>
      </c>
      <c r="HC207" s="383">
        <v>88.3</v>
      </c>
      <c r="HG207" s="462" t="s">
        <v>186</v>
      </c>
      <c r="HH207" s="383">
        <v>88.3</v>
      </c>
      <c r="HM207" s="346" t="s">
        <v>97</v>
      </c>
      <c r="HN207" s="421">
        <v>2</v>
      </c>
      <c r="HS207" s="535" t="s">
        <v>84</v>
      </c>
      <c r="HT207" s="383">
        <v>88.6</v>
      </c>
      <c r="HV207" s="346" t="s">
        <v>60</v>
      </c>
      <c r="HW207" s="508">
        <v>1.2</v>
      </c>
      <c r="HY207" s="346" t="s">
        <v>59</v>
      </c>
      <c r="HZ207" s="421">
        <v>2</v>
      </c>
      <c r="IE207" s="346" t="s">
        <v>124</v>
      </c>
      <c r="IF207" s="508">
        <v>0.9</v>
      </c>
      <c r="IH207" s="576" t="s">
        <v>379</v>
      </c>
      <c r="II207" s="610">
        <v>87.5</v>
      </c>
      <c r="IN207" s="621" t="s">
        <v>153</v>
      </c>
      <c r="IO207" s="635">
        <v>1.6</v>
      </c>
      <c r="IT207" s="621" t="s">
        <v>740</v>
      </c>
      <c r="IU207" s="652">
        <v>85.5</v>
      </c>
      <c r="IW207" s="621" t="s">
        <v>662</v>
      </c>
      <c r="IX207" s="635">
        <v>0.8</v>
      </c>
      <c r="IZ207" s="576" t="s">
        <v>141</v>
      </c>
      <c r="JA207" s="610">
        <v>87</v>
      </c>
      <c r="JF207" s="621" t="s">
        <v>319</v>
      </c>
      <c r="JG207" s="596">
        <v>2</v>
      </c>
      <c r="JL207" s="622" t="s">
        <v>652</v>
      </c>
      <c r="JM207" s="598">
        <v>84.8</v>
      </c>
      <c r="JO207" s="621" t="s">
        <v>44</v>
      </c>
      <c r="JP207" s="596">
        <v>0.8</v>
      </c>
      <c r="JR207" s="576" t="s">
        <v>139</v>
      </c>
      <c r="JS207" s="610">
        <v>87.2</v>
      </c>
      <c r="JX207" s="621" t="s">
        <v>306</v>
      </c>
      <c r="JY207" s="596">
        <v>1.7</v>
      </c>
      <c r="KD207" s="621" t="s">
        <v>10</v>
      </c>
      <c r="KE207" s="596">
        <v>85.3</v>
      </c>
      <c r="KG207" s="621" t="s">
        <v>667</v>
      </c>
      <c r="KH207" s="596">
        <v>0.8</v>
      </c>
      <c r="KJ207" s="576" t="s">
        <v>187</v>
      </c>
      <c r="KK207" s="610">
        <v>88.2</v>
      </c>
      <c r="KP207" s="621" t="s">
        <v>174</v>
      </c>
      <c r="KQ207" s="596">
        <v>2</v>
      </c>
      <c r="KV207" s="621" t="s">
        <v>117</v>
      </c>
      <c r="KW207" s="596">
        <v>86.5</v>
      </c>
      <c r="KY207" s="621" t="s">
        <v>297</v>
      </c>
      <c r="KZ207" s="596">
        <v>0.9</v>
      </c>
      <c r="LB207" s="576" t="s">
        <v>150</v>
      </c>
      <c r="LC207" s="610">
        <v>89.7</v>
      </c>
      <c r="LH207" s="621" t="s">
        <v>178</v>
      </c>
      <c r="LI207" s="596">
        <v>87.6</v>
      </c>
    </row>
    <row r="208" spans="1:321" ht="28.8" x14ac:dyDescent="0.3">
      <c r="A208" s="8" t="s">
        <v>197</v>
      </c>
      <c r="B208" s="15">
        <v>76.821192052980138</v>
      </c>
      <c r="G208" s="29" t="s">
        <v>293</v>
      </c>
      <c r="H208" s="32">
        <v>2.7272727272727271</v>
      </c>
      <c r="M208" s="11" t="s">
        <v>178</v>
      </c>
      <c r="N208" s="15">
        <v>78.446306169078454</v>
      </c>
      <c r="P208" s="29" t="s">
        <v>278</v>
      </c>
      <c r="Q208" s="79">
        <v>1.1049723756906076</v>
      </c>
      <c r="S208" s="8" t="s">
        <v>194</v>
      </c>
      <c r="T208" s="15">
        <v>78</v>
      </c>
      <c r="U208" s="101"/>
      <c r="Y208" s="11" t="s">
        <v>279</v>
      </c>
      <c r="Z208" s="15">
        <v>79.099999999999994</v>
      </c>
      <c r="AC208" s="109" t="s">
        <v>178</v>
      </c>
      <c r="AD208" s="123">
        <v>78.8</v>
      </c>
      <c r="AF208" s="149" t="s">
        <v>378</v>
      </c>
      <c r="AG208" s="137">
        <v>80.400000000000006</v>
      </c>
      <c r="AO208" s="109" t="s">
        <v>187</v>
      </c>
      <c r="AP208" s="146">
        <v>80</v>
      </c>
      <c r="AS208" s="149" t="s">
        <v>225</v>
      </c>
      <c r="AT208" s="137">
        <v>81.099999999999994</v>
      </c>
      <c r="AX208" s="149" t="s">
        <v>373</v>
      </c>
      <c r="AY208" s="191">
        <v>82</v>
      </c>
      <c r="BD208" s="149" t="s">
        <v>323</v>
      </c>
      <c r="BE208" s="191">
        <v>82.3</v>
      </c>
      <c r="BG208" s="149" t="s">
        <v>170</v>
      </c>
      <c r="BH208" s="209">
        <v>83.8</v>
      </c>
      <c r="BJ208" s="149" t="s">
        <v>295</v>
      </c>
      <c r="BK208" s="233">
        <v>83.3</v>
      </c>
      <c r="BP208" s="149" t="s">
        <v>200</v>
      </c>
      <c r="BQ208" s="233">
        <v>83.8</v>
      </c>
      <c r="BV208" s="29" t="s">
        <v>118</v>
      </c>
      <c r="BW208" s="263">
        <v>2.6315789473684208</v>
      </c>
      <c r="CB208" s="149" t="s">
        <v>97</v>
      </c>
      <c r="CC208" s="209">
        <v>85</v>
      </c>
      <c r="CE208" s="29" t="s">
        <v>172</v>
      </c>
      <c r="CF208" s="281">
        <v>1.0181818181818183</v>
      </c>
      <c r="CI208" s="109" t="s">
        <v>305</v>
      </c>
      <c r="CJ208" s="295">
        <v>85.4</v>
      </c>
      <c r="CO208" s="109" t="s">
        <v>32</v>
      </c>
      <c r="CP208" s="191">
        <v>86.7</v>
      </c>
      <c r="CS208" s="149" t="s">
        <v>55</v>
      </c>
      <c r="CT208" s="331">
        <v>86.2</v>
      </c>
      <c r="DB208" s="253" t="s">
        <v>82</v>
      </c>
      <c r="DC208" s="263">
        <v>2.4390243902439024</v>
      </c>
      <c r="DP208" s="149" t="s">
        <v>127</v>
      </c>
      <c r="DQ208" s="331">
        <v>87.3</v>
      </c>
      <c r="DV208" s="253" t="s">
        <v>329</v>
      </c>
      <c r="DW208" s="281">
        <v>1.0648596321393997</v>
      </c>
      <c r="EA208" s="346" t="s">
        <v>193</v>
      </c>
      <c r="EB208" s="353">
        <v>87</v>
      </c>
      <c r="EI208" s="346" t="s">
        <v>58</v>
      </c>
      <c r="EJ208" s="362">
        <v>2.6315789473684208</v>
      </c>
      <c r="EQ208" s="346" t="s">
        <v>137</v>
      </c>
      <c r="ER208" s="303">
        <v>87.7</v>
      </c>
      <c r="EU208" s="346" t="s">
        <v>153</v>
      </c>
      <c r="EV208" s="378">
        <v>1.0382513661202186</v>
      </c>
      <c r="FA208" s="346" t="s">
        <v>47</v>
      </c>
      <c r="FB208" s="383">
        <v>87.362637362637358</v>
      </c>
      <c r="FG208" s="346" t="s">
        <v>134</v>
      </c>
      <c r="FH208" s="381">
        <v>88.4</v>
      </c>
      <c r="FK208" s="346" t="s">
        <v>202</v>
      </c>
      <c r="FL208" s="410">
        <v>87.5</v>
      </c>
      <c r="FQ208" s="355" t="s">
        <v>320</v>
      </c>
      <c r="FR208" s="421">
        <v>2.6</v>
      </c>
      <c r="FW208" s="346" t="s">
        <v>127</v>
      </c>
      <c r="FX208" s="410">
        <v>88.6</v>
      </c>
      <c r="FZ208" s="346" t="s">
        <v>57</v>
      </c>
      <c r="GA208" s="437">
        <v>1</v>
      </c>
      <c r="GD208" s="462" t="s">
        <v>245</v>
      </c>
      <c r="GE208" s="448">
        <v>87.7</v>
      </c>
      <c r="GJ208" s="346" t="s">
        <v>36</v>
      </c>
      <c r="GK208" s="421">
        <v>2.4</v>
      </c>
      <c r="GP208" s="462" t="s">
        <v>160</v>
      </c>
      <c r="GQ208" s="503">
        <v>88.2</v>
      </c>
      <c r="GS208" s="346" t="s">
        <v>39</v>
      </c>
      <c r="GT208" s="508">
        <v>0.76045627376425851</v>
      </c>
      <c r="GV208" s="462" t="s">
        <v>38</v>
      </c>
      <c r="GW208" s="479">
        <v>88</v>
      </c>
      <c r="HB208" s="535" t="s">
        <v>301</v>
      </c>
      <c r="HC208" s="383">
        <v>88.2</v>
      </c>
      <c r="HG208" s="462" t="s">
        <v>31</v>
      </c>
      <c r="HH208" s="383">
        <v>88.2</v>
      </c>
      <c r="HM208" s="346" t="s">
        <v>340</v>
      </c>
      <c r="HN208" s="421">
        <v>2</v>
      </c>
      <c r="HS208" s="535" t="s">
        <v>182</v>
      </c>
      <c r="HT208" s="383">
        <v>88.6</v>
      </c>
      <c r="HV208" s="346" t="s">
        <v>289</v>
      </c>
      <c r="HW208" s="508">
        <v>1.1000000000000001</v>
      </c>
      <c r="HY208" s="346" t="s">
        <v>27</v>
      </c>
      <c r="HZ208" s="421">
        <v>2</v>
      </c>
      <c r="IE208" s="346" t="s">
        <v>314</v>
      </c>
      <c r="IF208" s="508">
        <v>0.9</v>
      </c>
      <c r="IH208" s="576" t="s">
        <v>287</v>
      </c>
      <c r="II208" s="610">
        <v>87.4</v>
      </c>
      <c r="IN208" s="621" t="s">
        <v>274</v>
      </c>
      <c r="IO208" s="635">
        <v>1.6</v>
      </c>
      <c r="IT208" s="621" t="s">
        <v>131</v>
      </c>
      <c r="IU208" s="652">
        <v>85.5</v>
      </c>
      <c r="IW208" s="621" t="s">
        <v>158</v>
      </c>
      <c r="IX208" s="635">
        <v>0.8</v>
      </c>
      <c r="IZ208" s="576" t="s">
        <v>33</v>
      </c>
      <c r="JA208" s="610">
        <v>86.5</v>
      </c>
      <c r="JF208" s="621" t="s">
        <v>267</v>
      </c>
      <c r="JG208" s="596">
        <v>2.1</v>
      </c>
      <c r="JL208" s="621" t="s">
        <v>65</v>
      </c>
      <c r="JM208" s="596">
        <v>84.8</v>
      </c>
      <c r="JO208" s="621" t="s">
        <v>300</v>
      </c>
      <c r="JP208" s="596">
        <v>0.8</v>
      </c>
      <c r="JR208" s="576" t="s">
        <v>123</v>
      </c>
      <c r="JS208" s="610">
        <v>87</v>
      </c>
      <c r="JX208" s="621" t="s">
        <v>297</v>
      </c>
      <c r="JY208" s="596">
        <v>1.7</v>
      </c>
      <c r="KD208" s="621" t="s">
        <v>101</v>
      </c>
      <c r="KE208" s="596">
        <v>85.3</v>
      </c>
      <c r="KG208" s="621" t="s">
        <v>120</v>
      </c>
      <c r="KH208" s="596">
        <v>0.7</v>
      </c>
      <c r="KJ208" s="576" t="s">
        <v>267</v>
      </c>
      <c r="KK208" s="610">
        <v>88.1</v>
      </c>
      <c r="KP208" s="621" t="s">
        <v>310</v>
      </c>
      <c r="KQ208" s="596">
        <v>2</v>
      </c>
      <c r="KV208" s="621" t="s">
        <v>54</v>
      </c>
      <c r="KW208" s="596">
        <v>86.4</v>
      </c>
      <c r="KY208" s="621" t="s">
        <v>191</v>
      </c>
      <c r="KZ208" s="596">
        <v>0.9</v>
      </c>
      <c r="LB208" s="576" t="s">
        <v>182</v>
      </c>
      <c r="LC208" s="610">
        <v>89.6</v>
      </c>
      <c r="LH208" s="621" t="s">
        <v>13</v>
      </c>
      <c r="LI208" s="596">
        <v>87.5</v>
      </c>
    </row>
    <row r="209" spans="1:321" ht="52.8" x14ac:dyDescent="0.3">
      <c r="A209" s="8" t="s">
        <v>198</v>
      </c>
      <c r="B209" s="15">
        <v>76.744186046511629</v>
      </c>
      <c r="G209" s="29" t="s">
        <v>29</v>
      </c>
      <c r="H209" s="32">
        <v>2.7272727272727271</v>
      </c>
      <c r="M209" s="11" t="s">
        <v>151</v>
      </c>
      <c r="N209" s="15">
        <v>78.437047756874108</v>
      </c>
      <c r="P209" s="29" t="s">
        <v>275</v>
      </c>
      <c r="Q209" s="79">
        <v>1.1154855643044619</v>
      </c>
      <c r="S209" s="8" t="s">
        <v>234</v>
      </c>
      <c r="T209" s="15">
        <v>77.966101694915253</v>
      </c>
      <c r="U209" s="101"/>
      <c r="Y209" s="11" t="s">
        <v>380</v>
      </c>
      <c r="Z209" s="15">
        <v>79</v>
      </c>
      <c r="AC209" s="109" t="s">
        <v>270</v>
      </c>
      <c r="AD209" s="123">
        <v>78.7</v>
      </c>
      <c r="AF209" s="149" t="s">
        <v>180</v>
      </c>
      <c r="AG209" s="137">
        <v>80.3</v>
      </c>
      <c r="AO209" s="109" t="s">
        <v>125</v>
      </c>
      <c r="AP209" s="146">
        <v>80</v>
      </c>
      <c r="AS209" s="149" t="s">
        <v>97</v>
      </c>
      <c r="AT209" s="137">
        <v>81.099999999999994</v>
      </c>
      <c r="AX209" s="149" t="s">
        <v>207</v>
      </c>
      <c r="AY209" s="191">
        <v>81.900000000000006</v>
      </c>
      <c r="BD209" s="149" t="s">
        <v>128</v>
      </c>
      <c r="BE209" s="191">
        <v>82.1</v>
      </c>
      <c r="BG209" s="149" t="s">
        <v>337</v>
      </c>
      <c r="BH209" s="209">
        <v>83.6</v>
      </c>
      <c r="BJ209" s="149" t="s">
        <v>112</v>
      </c>
      <c r="BK209" s="233">
        <v>83.1</v>
      </c>
      <c r="BP209" s="149" t="s">
        <v>316</v>
      </c>
      <c r="BQ209" s="233">
        <v>83.8</v>
      </c>
      <c r="BV209" s="29" t="s">
        <v>299</v>
      </c>
      <c r="BW209" s="263">
        <v>2.6315789473684208</v>
      </c>
      <c r="CB209" s="149" t="s">
        <v>245</v>
      </c>
      <c r="CC209" s="209">
        <v>85</v>
      </c>
      <c r="CE209" s="29" t="s">
        <v>272</v>
      </c>
      <c r="CF209" s="281">
        <v>1.0227647641042561</v>
      </c>
      <c r="CI209" s="109" t="s">
        <v>232</v>
      </c>
      <c r="CJ209" s="295">
        <v>85.3</v>
      </c>
      <c r="CO209" s="109" t="s">
        <v>117</v>
      </c>
      <c r="CP209" s="191">
        <v>86.7</v>
      </c>
      <c r="CS209" s="149" t="s">
        <v>298</v>
      </c>
      <c r="CT209" s="331">
        <v>86.1</v>
      </c>
      <c r="DB209" s="253" t="s">
        <v>318</v>
      </c>
      <c r="DC209" s="263">
        <v>2.4390243902439024</v>
      </c>
      <c r="DP209" s="149" t="s">
        <v>202</v>
      </c>
      <c r="DQ209" s="331">
        <v>87.2</v>
      </c>
      <c r="DV209" s="253" t="s">
        <v>303</v>
      </c>
      <c r="DW209" s="281">
        <v>1.070528967254408</v>
      </c>
      <c r="EA209" s="346" t="s">
        <v>202</v>
      </c>
      <c r="EB209" s="353">
        <v>86.8</v>
      </c>
      <c r="EI209" s="346" t="s">
        <v>82</v>
      </c>
      <c r="EJ209" s="362">
        <v>2.6315789473684208</v>
      </c>
      <c r="EQ209" s="346" t="s">
        <v>65</v>
      </c>
      <c r="ER209" s="303">
        <v>87.7</v>
      </c>
      <c r="EU209" s="346" t="s">
        <v>339</v>
      </c>
      <c r="EV209" s="378">
        <v>1.0389610389610389</v>
      </c>
      <c r="FA209" s="346" t="s">
        <v>204</v>
      </c>
      <c r="FB209" s="383">
        <v>87.2340425531915</v>
      </c>
      <c r="FG209" s="346" t="s">
        <v>33</v>
      </c>
      <c r="FH209" s="381">
        <v>88.3</v>
      </c>
      <c r="FK209" s="346" t="s">
        <v>236</v>
      </c>
      <c r="FL209" s="410">
        <v>87.5</v>
      </c>
      <c r="FQ209" s="355" t="s">
        <v>58</v>
      </c>
      <c r="FR209" s="421">
        <v>2.6</v>
      </c>
      <c r="FW209" s="346" t="s">
        <v>300</v>
      </c>
      <c r="FX209" s="410">
        <v>88.6</v>
      </c>
      <c r="FZ209" s="346" t="s">
        <v>101</v>
      </c>
      <c r="GA209" s="437">
        <v>1</v>
      </c>
      <c r="GD209" s="462" t="s">
        <v>147</v>
      </c>
      <c r="GE209" s="448">
        <v>87.6</v>
      </c>
      <c r="GJ209" s="346" t="s">
        <v>312</v>
      </c>
      <c r="GK209" s="421">
        <v>2.5</v>
      </c>
      <c r="GP209" s="462" t="s">
        <v>223</v>
      </c>
      <c r="GQ209" s="503">
        <v>88.1</v>
      </c>
      <c r="GS209" s="346" t="s">
        <v>196</v>
      </c>
      <c r="GT209" s="508">
        <v>1.8844221105527637</v>
      </c>
      <c r="GV209" s="462" t="s">
        <v>153</v>
      </c>
      <c r="GW209" s="479">
        <v>88</v>
      </c>
      <c r="HB209" s="535" t="s">
        <v>235</v>
      </c>
      <c r="HC209" s="383">
        <v>88.2</v>
      </c>
      <c r="HG209" s="462" t="s">
        <v>237</v>
      </c>
      <c r="HH209" s="383">
        <v>88.2</v>
      </c>
      <c r="HM209" s="346" t="s">
        <v>147</v>
      </c>
      <c r="HN209" s="421">
        <v>3.1</v>
      </c>
      <c r="HS209" s="535" t="s">
        <v>125</v>
      </c>
      <c r="HT209" s="383">
        <v>88.6</v>
      </c>
      <c r="HV209" s="346" t="s">
        <v>39</v>
      </c>
      <c r="HW209" s="508">
        <v>1</v>
      </c>
      <c r="HY209" s="346" t="s">
        <v>89</v>
      </c>
      <c r="HZ209" s="421">
        <v>2</v>
      </c>
      <c r="IE209" s="346" t="s">
        <v>259</v>
      </c>
      <c r="IF209" s="508">
        <v>0.9</v>
      </c>
      <c r="IH209" s="576" t="s">
        <v>133</v>
      </c>
      <c r="II209" s="610">
        <v>87.3</v>
      </c>
      <c r="IN209" s="621" t="s">
        <v>132</v>
      </c>
      <c r="IO209" s="635">
        <v>1.6</v>
      </c>
      <c r="IT209" s="621" t="s">
        <v>327</v>
      </c>
      <c r="IU209" s="652">
        <v>85.5</v>
      </c>
      <c r="IW209" s="621" t="s">
        <v>177</v>
      </c>
      <c r="IX209" s="635">
        <v>0.8</v>
      </c>
      <c r="IZ209" s="576" t="s">
        <v>120</v>
      </c>
      <c r="JA209" s="610">
        <v>86.4</v>
      </c>
      <c r="JF209" s="621" t="s">
        <v>71</v>
      </c>
      <c r="JG209" s="596">
        <v>2.1</v>
      </c>
      <c r="JL209" s="621" t="s">
        <v>307</v>
      </c>
      <c r="JM209" s="596">
        <v>84.8</v>
      </c>
      <c r="JO209" s="621" t="s">
        <v>53</v>
      </c>
      <c r="JP209" s="596">
        <v>0.8</v>
      </c>
      <c r="JR209" s="576" t="s">
        <v>132</v>
      </c>
      <c r="JS209" s="610">
        <v>87</v>
      </c>
      <c r="JX209" s="621" t="s">
        <v>139</v>
      </c>
      <c r="JY209" s="596">
        <v>1.7</v>
      </c>
      <c r="KD209" s="621" t="s">
        <v>339</v>
      </c>
      <c r="KE209" s="596">
        <v>85.1</v>
      </c>
      <c r="KG209" s="621" t="s">
        <v>38</v>
      </c>
      <c r="KH209" s="596">
        <v>0.6</v>
      </c>
      <c r="KJ209" s="576" t="s">
        <v>244</v>
      </c>
      <c r="KK209" s="610">
        <v>88.1</v>
      </c>
      <c r="KP209" s="621" t="s">
        <v>117</v>
      </c>
      <c r="KQ209" s="596">
        <v>2</v>
      </c>
      <c r="KV209" s="621" t="s">
        <v>134</v>
      </c>
      <c r="KW209" s="596">
        <v>86.4</v>
      </c>
      <c r="KY209" s="621" t="s">
        <v>159</v>
      </c>
      <c r="KZ209" s="596">
        <v>0.9</v>
      </c>
      <c r="LB209" s="576" t="s">
        <v>262</v>
      </c>
      <c r="LC209" s="610">
        <v>89.6</v>
      </c>
      <c r="LH209" s="621" t="s">
        <v>176</v>
      </c>
      <c r="LI209" s="596">
        <v>87.5</v>
      </c>
    </row>
    <row r="210" spans="1:321" ht="39.6" x14ac:dyDescent="0.3">
      <c r="A210" s="8" t="s">
        <v>199</v>
      </c>
      <c r="B210" s="15">
        <v>76.19047619047619</v>
      </c>
      <c r="G210" s="29" t="s">
        <v>129</v>
      </c>
      <c r="H210" s="32">
        <v>2.7397260273972601</v>
      </c>
      <c r="M210" s="11" t="s">
        <v>175</v>
      </c>
      <c r="N210" s="15">
        <v>78.42809364548495</v>
      </c>
      <c r="P210" s="29" t="s">
        <v>129</v>
      </c>
      <c r="Q210" s="79">
        <v>1.1182108626198082</v>
      </c>
      <c r="S210" s="8" t="s">
        <v>195</v>
      </c>
      <c r="T210" s="15">
        <v>77.777777777777786</v>
      </c>
      <c r="U210" s="101"/>
      <c r="Y210" s="11" t="s">
        <v>418</v>
      </c>
      <c r="Z210" s="15">
        <v>78.8</v>
      </c>
      <c r="AC210" s="109" t="s">
        <v>231</v>
      </c>
      <c r="AD210" s="123">
        <v>78.599999999999994</v>
      </c>
      <c r="AF210" s="149" t="s">
        <v>264</v>
      </c>
      <c r="AG210" s="137">
        <v>80.3</v>
      </c>
      <c r="AO210" s="109" t="s">
        <v>199</v>
      </c>
      <c r="AP210" s="146">
        <v>79.900000000000006</v>
      </c>
      <c r="AS210" s="149" t="s">
        <v>46</v>
      </c>
      <c r="AT210" s="137">
        <v>80.900000000000006</v>
      </c>
      <c r="AX210" s="149" t="s">
        <v>25</v>
      </c>
      <c r="AY210" s="191">
        <v>81.8</v>
      </c>
      <c r="BD210" s="149" t="s">
        <v>115</v>
      </c>
      <c r="BE210" s="191">
        <v>82</v>
      </c>
      <c r="BG210" s="149" t="s">
        <v>276</v>
      </c>
      <c r="BH210" s="209">
        <v>83.6</v>
      </c>
      <c r="BJ210" s="149" t="s">
        <v>202</v>
      </c>
      <c r="BK210" s="233">
        <v>83.1</v>
      </c>
      <c r="BP210" s="149" t="s">
        <v>285</v>
      </c>
      <c r="BQ210" s="233">
        <v>83.6</v>
      </c>
      <c r="BV210" s="29" t="s">
        <v>322</v>
      </c>
      <c r="BW210" s="263">
        <v>2.6315789473684208</v>
      </c>
      <c r="CB210" s="149" t="s">
        <v>145</v>
      </c>
      <c r="CC210" s="209">
        <v>84.9</v>
      </c>
      <c r="CE210" s="29" t="s">
        <v>296</v>
      </c>
      <c r="CF210" s="281">
        <v>1.0256410256410255</v>
      </c>
      <c r="CI210" s="109" t="s">
        <v>184</v>
      </c>
      <c r="CJ210" s="295">
        <v>85.2</v>
      </c>
      <c r="CO210" s="109" t="s">
        <v>128</v>
      </c>
      <c r="CP210" s="191">
        <v>86.6</v>
      </c>
      <c r="CS210" s="149" t="s">
        <v>218</v>
      </c>
      <c r="CT210" s="331">
        <v>86</v>
      </c>
      <c r="DB210" s="253" t="s">
        <v>228</v>
      </c>
      <c r="DC210" s="263">
        <v>2.4793388429752068</v>
      </c>
      <c r="DP210" s="149" t="s">
        <v>215</v>
      </c>
      <c r="DQ210" s="331">
        <v>87.2</v>
      </c>
      <c r="DV210" s="253" t="s">
        <v>132</v>
      </c>
      <c r="DW210" s="281">
        <v>1.0733452593917709</v>
      </c>
      <c r="EA210" s="346" t="s">
        <v>157</v>
      </c>
      <c r="EB210" s="353">
        <v>86.8</v>
      </c>
      <c r="EI210" s="346" t="s">
        <v>57</v>
      </c>
      <c r="EJ210" s="362">
        <v>2.5974025974025974</v>
      </c>
      <c r="EQ210" s="346" t="s">
        <v>21</v>
      </c>
      <c r="ER210" s="303">
        <v>87.7</v>
      </c>
      <c r="EU210" s="346" t="s">
        <v>297</v>
      </c>
      <c r="EV210" s="378">
        <v>1.0393315671489707</v>
      </c>
      <c r="FA210" s="346" t="s">
        <v>139</v>
      </c>
      <c r="FB210" s="383">
        <v>87.2340425531915</v>
      </c>
      <c r="FG210" s="346" t="s">
        <v>189</v>
      </c>
      <c r="FH210" s="381">
        <v>88.3</v>
      </c>
      <c r="FK210" s="346" t="s">
        <v>63</v>
      </c>
      <c r="FL210" s="410">
        <v>87.5</v>
      </c>
      <c r="FQ210" s="355" t="s">
        <v>285</v>
      </c>
      <c r="FR210" s="421">
        <v>2.6</v>
      </c>
      <c r="FW210" s="346" t="s">
        <v>220</v>
      </c>
      <c r="FX210" s="410">
        <v>88.5</v>
      </c>
      <c r="FZ210" s="346" t="s">
        <v>305</v>
      </c>
      <c r="GA210" s="437">
        <v>1.1000000000000001</v>
      </c>
      <c r="GD210" s="462" t="s">
        <v>26</v>
      </c>
      <c r="GE210" s="448">
        <v>87.5</v>
      </c>
      <c r="GJ210" s="346" t="s">
        <v>81</v>
      </c>
      <c r="GK210" s="421">
        <v>2.5</v>
      </c>
      <c r="GP210" s="462" t="s">
        <v>246</v>
      </c>
      <c r="GQ210" s="503">
        <v>88.1</v>
      </c>
      <c r="GS210" s="346" t="s">
        <v>34</v>
      </c>
      <c r="GT210" s="508">
        <v>1.1477761836441895</v>
      </c>
      <c r="GV210" s="462" t="s">
        <v>325</v>
      </c>
      <c r="GW210" s="479">
        <v>88</v>
      </c>
      <c r="HB210" s="535" t="s">
        <v>119</v>
      </c>
      <c r="HC210" s="383">
        <v>88.1</v>
      </c>
      <c r="HG210" s="462" t="s">
        <v>100</v>
      </c>
      <c r="HH210" s="383">
        <v>87.9</v>
      </c>
      <c r="HM210" s="346" t="s">
        <v>192</v>
      </c>
      <c r="HN210" s="421">
        <v>2.1</v>
      </c>
      <c r="HS210" s="535" t="s">
        <v>215</v>
      </c>
      <c r="HT210" s="383">
        <v>88.5</v>
      </c>
      <c r="HV210" s="346" t="s">
        <v>41</v>
      </c>
      <c r="HW210" s="508">
        <v>1</v>
      </c>
      <c r="HY210" s="346" t="s">
        <v>140</v>
      </c>
      <c r="HZ210" s="421">
        <v>2</v>
      </c>
      <c r="IE210" s="346" t="s">
        <v>152</v>
      </c>
      <c r="IF210" s="508">
        <v>0.9</v>
      </c>
      <c r="IH210" s="576" t="s">
        <v>250</v>
      </c>
      <c r="II210" s="610">
        <v>87</v>
      </c>
      <c r="IN210" s="621" t="s">
        <v>243</v>
      </c>
      <c r="IO210" s="635">
        <v>1.7</v>
      </c>
      <c r="IT210" s="621" t="s">
        <v>63</v>
      </c>
      <c r="IU210" s="652">
        <v>85.5</v>
      </c>
      <c r="IW210" s="621" t="s">
        <v>152</v>
      </c>
      <c r="IX210" s="635">
        <v>0.8</v>
      </c>
      <c r="IZ210" s="576" t="s">
        <v>107</v>
      </c>
      <c r="JA210" s="610">
        <v>86.4</v>
      </c>
      <c r="JF210" s="621" t="s">
        <v>195</v>
      </c>
      <c r="JG210" s="596">
        <v>2.1</v>
      </c>
      <c r="JL210" s="621" t="s">
        <v>187</v>
      </c>
      <c r="JM210" s="596">
        <v>84.4</v>
      </c>
      <c r="JO210" s="621" t="s">
        <v>51</v>
      </c>
      <c r="JP210" s="596">
        <v>0.8</v>
      </c>
      <c r="JR210" s="576" t="s">
        <v>179</v>
      </c>
      <c r="JS210" s="610">
        <v>86.9</v>
      </c>
      <c r="JX210" s="621" t="s">
        <v>112</v>
      </c>
      <c r="JY210" s="596">
        <v>1.7</v>
      </c>
      <c r="KD210" s="621" t="s">
        <v>284</v>
      </c>
      <c r="KE210" s="596">
        <v>85</v>
      </c>
      <c r="KG210" s="621" t="s">
        <v>10</v>
      </c>
      <c r="KH210" s="596">
        <v>0.8</v>
      </c>
      <c r="KJ210" s="576" t="s">
        <v>183</v>
      </c>
      <c r="KK210" s="610">
        <v>88</v>
      </c>
      <c r="KP210" s="621" t="s">
        <v>664</v>
      </c>
      <c r="KQ210" s="596">
        <v>2</v>
      </c>
      <c r="KV210" s="621" t="s">
        <v>125</v>
      </c>
      <c r="KW210" s="596">
        <v>86.4</v>
      </c>
      <c r="KY210" s="621" t="s">
        <v>379</v>
      </c>
      <c r="KZ210" s="596">
        <v>0.9</v>
      </c>
      <c r="LB210" s="576" t="s">
        <v>109</v>
      </c>
      <c r="LC210" s="610">
        <v>89.5</v>
      </c>
      <c r="LH210" s="621" t="s">
        <v>110</v>
      </c>
      <c r="LI210" s="596">
        <v>87.5</v>
      </c>
    </row>
    <row r="211" spans="1:321" ht="39.6" x14ac:dyDescent="0.3">
      <c r="A211" s="8" t="s">
        <v>200</v>
      </c>
      <c r="B211" s="15">
        <v>76.173285198555945</v>
      </c>
      <c r="G211" s="29" t="s">
        <v>7</v>
      </c>
      <c r="H211" s="32">
        <v>2.8571428571428572</v>
      </c>
      <c r="M211" s="11" t="s">
        <v>61</v>
      </c>
      <c r="N211" s="15">
        <v>78.414442700156982</v>
      </c>
      <c r="P211" s="29" t="s">
        <v>268</v>
      </c>
      <c r="Q211" s="79">
        <v>1.1183048852266038</v>
      </c>
      <c r="S211" s="8" t="s">
        <v>183</v>
      </c>
      <c r="T211" s="15">
        <v>77.477477477477478</v>
      </c>
      <c r="U211" s="101"/>
      <c r="Y211" s="11" t="s">
        <v>178</v>
      </c>
      <c r="Z211" s="15">
        <v>78.7</v>
      </c>
      <c r="AC211" s="109" t="s">
        <v>180</v>
      </c>
      <c r="AD211" s="123">
        <v>78.5</v>
      </c>
      <c r="AF211" s="149" t="s">
        <v>101</v>
      </c>
      <c r="AG211" s="137">
        <v>80</v>
      </c>
      <c r="AO211" s="109" t="s">
        <v>276</v>
      </c>
      <c r="AP211" s="146">
        <v>79.900000000000006</v>
      </c>
      <c r="AS211" s="149" t="s">
        <v>219</v>
      </c>
      <c r="AT211" s="137">
        <v>80.900000000000006</v>
      </c>
      <c r="AX211" s="149" t="s">
        <v>58</v>
      </c>
      <c r="AY211" s="191">
        <v>81.8</v>
      </c>
      <c r="BD211" s="149" t="s">
        <v>228</v>
      </c>
      <c r="BE211" s="191">
        <v>82</v>
      </c>
      <c r="BG211" s="149" t="s">
        <v>315</v>
      </c>
      <c r="BH211" s="209">
        <v>83.6</v>
      </c>
      <c r="BJ211" s="149" t="s">
        <v>230</v>
      </c>
      <c r="BK211" s="233">
        <v>82.9</v>
      </c>
      <c r="BP211" s="149" t="s">
        <v>306</v>
      </c>
      <c r="BQ211" s="233">
        <v>83.5</v>
      </c>
      <c r="BV211" s="29" t="s">
        <v>290</v>
      </c>
      <c r="BW211" s="263">
        <v>2.6548672566371683</v>
      </c>
      <c r="CB211" s="149" t="s">
        <v>254</v>
      </c>
      <c r="CC211" s="209">
        <v>84.8</v>
      </c>
      <c r="CE211" s="29" t="s">
        <v>217</v>
      </c>
      <c r="CF211" s="281">
        <v>1.0263929618768328</v>
      </c>
      <c r="CI211" s="109" t="s">
        <v>230</v>
      </c>
      <c r="CJ211" s="295">
        <v>85.2</v>
      </c>
      <c r="CO211" s="109" t="s">
        <v>202</v>
      </c>
      <c r="CP211" s="191">
        <v>86.6</v>
      </c>
      <c r="CS211" s="149" t="s">
        <v>119</v>
      </c>
      <c r="CT211" s="331">
        <v>85.9</v>
      </c>
      <c r="DB211" s="253" t="s">
        <v>305</v>
      </c>
      <c r="DC211" s="263">
        <v>2.5316455696202533</v>
      </c>
      <c r="DP211" s="149" t="s">
        <v>90</v>
      </c>
      <c r="DQ211" s="331">
        <v>87.2</v>
      </c>
      <c r="DV211" s="253" t="s">
        <v>218</v>
      </c>
      <c r="DW211" s="281">
        <v>1.07664701358626</v>
      </c>
      <c r="EA211" s="346" t="s">
        <v>228</v>
      </c>
      <c r="EB211" s="353">
        <v>86.8</v>
      </c>
      <c r="EI211" s="346" t="s">
        <v>64</v>
      </c>
      <c r="EJ211" s="362">
        <v>2.7397260273972601</v>
      </c>
      <c r="EQ211" s="346" t="s">
        <v>202</v>
      </c>
      <c r="ER211" s="303">
        <v>87.6</v>
      </c>
      <c r="EU211" s="346" t="s">
        <v>257</v>
      </c>
      <c r="EV211" s="378">
        <v>1.0602409638554215</v>
      </c>
      <c r="FA211" s="346" t="s">
        <v>162</v>
      </c>
      <c r="FB211" s="383">
        <v>87.179487179487182</v>
      </c>
      <c r="FG211" s="346" t="s">
        <v>89</v>
      </c>
      <c r="FH211" s="381">
        <v>88.2</v>
      </c>
      <c r="FK211" s="346" t="s">
        <v>254</v>
      </c>
      <c r="FL211" s="410">
        <v>87.3</v>
      </c>
      <c r="FQ211" s="355" t="s">
        <v>111</v>
      </c>
      <c r="FR211" s="421">
        <v>2.6</v>
      </c>
      <c r="FW211" s="346" t="s">
        <v>78</v>
      </c>
      <c r="FX211" s="410">
        <v>88.3</v>
      </c>
      <c r="FZ211" s="346" t="s">
        <v>295</v>
      </c>
      <c r="GA211" s="437">
        <v>1.1000000000000001</v>
      </c>
      <c r="GD211" s="462" t="s">
        <v>156</v>
      </c>
      <c r="GE211" s="448">
        <v>87.5</v>
      </c>
      <c r="GJ211" s="346" t="s">
        <v>244</v>
      </c>
      <c r="GK211" s="421">
        <v>2.5</v>
      </c>
      <c r="GP211" s="462" t="s">
        <v>174</v>
      </c>
      <c r="GQ211" s="503">
        <v>88</v>
      </c>
      <c r="GS211" s="356" t="s">
        <v>602</v>
      </c>
      <c r="GT211" s="384">
        <v>0</v>
      </c>
      <c r="GV211" s="462" t="s">
        <v>431</v>
      </c>
      <c r="GW211" s="479">
        <v>87.9</v>
      </c>
      <c r="HB211" s="535" t="s">
        <v>45</v>
      </c>
      <c r="HC211" s="383">
        <v>88.1</v>
      </c>
      <c r="HG211" s="462" t="s">
        <v>378</v>
      </c>
      <c r="HH211" s="383">
        <v>87.9</v>
      </c>
      <c r="HM211" s="346" t="s">
        <v>105</v>
      </c>
      <c r="HN211" s="421">
        <v>2.1</v>
      </c>
      <c r="HS211" s="535" t="s">
        <v>45</v>
      </c>
      <c r="HT211" s="383">
        <v>88.4</v>
      </c>
      <c r="HV211" s="346" t="s">
        <v>201</v>
      </c>
      <c r="HW211" s="508">
        <v>1</v>
      </c>
      <c r="HY211" s="346" t="s">
        <v>309</v>
      </c>
      <c r="HZ211" s="421">
        <v>2.1</v>
      </c>
      <c r="IE211" s="346" t="s">
        <v>248</v>
      </c>
      <c r="IF211" s="508">
        <v>0.9</v>
      </c>
      <c r="IH211" s="576" t="s">
        <v>49</v>
      </c>
      <c r="II211" s="610">
        <v>86.9</v>
      </c>
      <c r="IN211" s="621" t="s">
        <v>15</v>
      </c>
      <c r="IO211" s="635">
        <v>1.7</v>
      </c>
      <c r="IT211" s="621" t="s">
        <v>119</v>
      </c>
      <c r="IU211" s="652">
        <v>85.4</v>
      </c>
      <c r="IW211" s="621" t="s">
        <v>179</v>
      </c>
      <c r="IX211" s="635">
        <v>0.8</v>
      </c>
      <c r="IZ211" s="576" t="s">
        <v>298</v>
      </c>
      <c r="JA211" s="610">
        <v>86.3</v>
      </c>
      <c r="JF211" s="621" t="s">
        <v>17</v>
      </c>
      <c r="JG211" s="596">
        <v>2.1</v>
      </c>
      <c r="JL211" s="621" t="s">
        <v>211</v>
      </c>
      <c r="JM211" s="596">
        <v>84.3</v>
      </c>
      <c r="JO211" s="621" t="s">
        <v>89</v>
      </c>
      <c r="JP211" s="596">
        <v>0.8</v>
      </c>
      <c r="JR211" s="576" t="s">
        <v>663</v>
      </c>
      <c r="JS211" s="610">
        <v>86.7</v>
      </c>
      <c r="JX211" s="621" t="s">
        <v>253</v>
      </c>
      <c r="JY211" s="596">
        <v>1.8</v>
      </c>
      <c r="KD211" s="621" t="s">
        <v>304</v>
      </c>
      <c r="KE211" s="596">
        <v>85</v>
      </c>
      <c r="KG211" s="621" t="s">
        <v>218</v>
      </c>
      <c r="KH211" s="596">
        <v>0.7</v>
      </c>
      <c r="KJ211" s="576" t="s">
        <v>225</v>
      </c>
      <c r="KK211" s="610">
        <v>87.9</v>
      </c>
      <c r="KP211" s="621" t="s">
        <v>164</v>
      </c>
      <c r="KQ211" s="596">
        <v>2</v>
      </c>
      <c r="KV211" s="621" t="s">
        <v>135</v>
      </c>
      <c r="KW211" s="596">
        <v>86.3</v>
      </c>
      <c r="KY211" s="621" t="s">
        <v>171</v>
      </c>
      <c r="KZ211" s="596">
        <v>0.9</v>
      </c>
      <c r="LB211" s="576" t="s">
        <v>24</v>
      </c>
      <c r="LC211" s="610">
        <v>89.5</v>
      </c>
      <c r="LH211" s="621" t="s">
        <v>373</v>
      </c>
      <c r="LI211" s="596">
        <v>87.4</v>
      </c>
    </row>
    <row r="212" spans="1:321" ht="52.8" x14ac:dyDescent="0.3">
      <c r="A212" s="8" t="s">
        <v>201</v>
      </c>
      <c r="B212" s="15">
        <v>75.949367088607602</v>
      </c>
      <c r="G212" s="29" t="s">
        <v>324</v>
      </c>
      <c r="H212" s="32">
        <v>2.8985507246376812</v>
      </c>
      <c r="M212" s="11" t="s">
        <v>279</v>
      </c>
      <c r="N212" s="15">
        <v>78.378378378378372</v>
      </c>
      <c r="P212" s="29" t="s">
        <v>133</v>
      </c>
      <c r="Q212" s="79">
        <v>1.1195928753180662</v>
      </c>
      <c r="S212" s="8" t="s">
        <v>184</v>
      </c>
      <c r="T212" s="15">
        <v>77.34375</v>
      </c>
      <c r="U212" s="101"/>
      <c r="Y212" s="11" t="s">
        <v>276</v>
      </c>
      <c r="Z212" s="15">
        <v>78.7</v>
      </c>
      <c r="AC212" s="109" t="s">
        <v>221</v>
      </c>
      <c r="AD212" s="123">
        <v>78.5</v>
      </c>
      <c r="AF212" s="149" t="s">
        <v>195</v>
      </c>
      <c r="AG212" s="137">
        <v>80</v>
      </c>
      <c r="AO212" s="109" t="s">
        <v>375</v>
      </c>
      <c r="AP212" s="146">
        <v>79.5</v>
      </c>
      <c r="AS212" s="149" t="s">
        <v>238</v>
      </c>
      <c r="AT212" s="137">
        <v>80.900000000000006</v>
      </c>
      <c r="AX212" s="149" t="s">
        <v>201</v>
      </c>
      <c r="AY212" s="191">
        <v>81.8</v>
      </c>
      <c r="BD212" s="149" t="s">
        <v>125</v>
      </c>
      <c r="BE212" s="191">
        <v>81.8</v>
      </c>
      <c r="BG212" s="149" t="s">
        <v>232</v>
      </c>
      <c r="BH212" s="209">
        <v>83.6</v>
      </c>
      <c r="BJ212" s="149" t="s">
        <v>131</v>
      </c>
      <c r="BK212" s="233">
        <v>82.9</v>
      </c>
      <c r="BP212" s="149" t="s">
        <v>118</v>
      </c>
      <c r="BQ212" s="233">
        <v>83.5</v>
      </c>
      <c r="BV212" s="29" t="s">
        <v>270</v>
      </c>
      <c r="BW212" s="263">
        <v>2.666666666666667</v>
      </c>
      <c r="CB212" s="149" t="s">
        <v>304</v>
      </c>
      <c r="CC212" s="209">
        <v>84.8</v>
      </c>
      <c r="CE212" s="29" t="s">
        <v>120</v>
      </c>
      <c r="CF212" s="281">
        <v>1.0315533980582525</v>
      </c>
      <c r="CI212" s="109" t="s">
        <v>36</v>
      </c>
      <c r="CJ212" s="295">
        <v>85.1</v>
      </c>
      <c r="CO212" s="109" t="s">
        <v>215</v>
      </c>
      <c r="CP212" s="191">
        <v>86.5</v>
      </c>
      <c r="CS212" s="149" t="s">
        <v>217</v>
      </c>
      <c r="CT212" s="331">
        <v>85.9</v>
      </c>
      <c r="DB212" s="253" t="s">
        <v>58</v>
      </c>
      <c r="DC212" s="263">
        <v>2.5641025641025639</v>
      </c>
      <c r="DP212" s="149" t="s">
        <v>32</v>
      </c>
      <c r="DQ212" s="331">
        <v>87.1</v>
      </c>
      <c r="DV212" s="253" t="s">
        <v>339</v>
      </c>
      <c r="DW212" s="281">
        <v>1.0841654778887304</v>
      </c>
      <c r="EA212" s="346" t="s">
        <v>151</v>
      </c>
      <c r="EB212" s="353">
        <v>86.8</v>
      </c>
      <c r="EI212" s="346" t="s">
        <v>154</v>
      </c>
      <c r="EJ212" s="362">
        <v>2.6315789473684208</v>
      </c>
      <c r="EQ212" s="346" t="s">
        <v>242</v>
      </c>
      <c r="ER212" s="303">
        <v>87.5</v>
      </c>
      <c r="EU212" s="346" t="s">
        <v>280</v>
      </c>
      <c r="EV212" s="378">
        <v>1.0632344711807498</v>
      </c>
      <c r="FA212" s="346" t="s">
        <v>207</v>
      </c>
      <c r="FB212" s="383">
        <v>87.142857142857139</v>
      </c>
      <c r="FG212" s="346" t="s">
        <v>260</v>
      </c>
      <c r="FH212" s="381">
        <v>87.9</v>
      </c>
      <c r="FK212" s="346" t="s">
        <v>298</v>
      </c>
      <c r="FL212" s="410">
        <v>87.2</v>
      </c>
      <c r="FQ212" s="355" t="s">
        <v>146</v>
      </c>
      <c r="FR212" s="421">
        <v>2.6</v>
      </c>
      <c r="FW212" s="346" t="s">
        <v>36</v>
      </c>
      <c r="FX212" s="410">
        <v>88.3</v>
      </c>
      <c r="FZ212" s="346" t="s">
        <v>280</v>
      </c>
      <c r="GA212" s="437">
        <v>1.1000000000000001</v>
      </c>
      <c r="GD212" s="462" t="s">
        <v>105</v>
      </c>
      <c r="GE212" s="448">
        <v>87.5</v>
      </c>
      <c r="GJ212" s="346" t="s">
        <v>79</v>
      </c>
      <c r="GK212" s="421">
        <v>2.5</v>
      </c>
      <c r="GP212" s="462" t="s">
        <v>260</v>
      </c>
      <c r="GQ212" s="503">
        <v>87.9</v>
      </c>
      <c r="GS212" s="346" t="s">
        <v>147</v>
      </c>
      <c r="GT212" s="508">
        <v>1.4240506329113924</v>
      </c>
      <c r="GV212" s="462" t="s">
        <v>100</v>
      </c>
      <c r="GW212" s="479">
        <v>87.9</v>
      </c>
      <c r="HB212" s="535" t="s">
        <v>54</v>
      </c>
      <c r="HC212" s="383">
        <v>88</v>
      </c>
      <c r="HG212" s="462" t="s">
        <v>123</v>
      </c>
      <c r="HH212" s="383">
        <v>87.8</v>
      </c>
      <c r="HM212" s="346" t="s">
        <v>89</v>
      </c>
      <c r="HN212" s="421">
        <v>2.1</v>
      </c>
      <c r="HS212" s="535" t="s">
        <v>108</v>
      </c>
      <c r="HT212" s="383">
        <v>88.3</v>
      </c>
      <c r="HV212" s="346" t="s">
        <v>101</v>
      </c>
      <c r="HW212" s="508">
        <v>1</v>
      </c>
      <c r="HY212" s="346" t="s">
        <v>311</v>
      </c>
      <c r="HZ212" s="421">
        <v>2.1</v>
      </c>
      <c r="IE212" s="346" t="s">
        <v>161</v>
      </c>
      <c r="IF212" s="508">
        <v>0.9</v>
      </c>
      <c r="IH212" s="576" t="s">
        <v>206</v>
      </c>
      <c r="II212" s="610">
        <v>86.8</v>
      </c>
      <c r="IN212" s="621" t="s">
        <v>225</v>
      </c>
      <c r="IO212" s="635">
        <v>1.7</v>
      </c>
      <c r="IT212" s="621" t="s">
        <v>309</v>
      </c>
      <c r="IU212" s="652">
        <v>85.4</v>
      </c>
      <c r="IW212" s="621" t="s">
        <v>74</v>
      </c>
      <c r="IX212" s="635">
        <v>0.9</v>
      </c>
      <c r="IZ212" s="576" t="s">
        <v>27</v>
      </c>
      <c r="JA212" s="610">
        <v>86.2</v>
      </c>
      <c r="JF212" s="621" t="s">
        <v>175</v>
      </c>
      <c r="JG212" s="596">
        <v>2.1</v>
      </c>
      <c r="JL212" s="621" t="s">
        <v>119</v>
      </c>
      <c r="JM212" s="596">
        <v>84.2</v>
      </c>
      <c r="JO212" s="621" t="s">
        <v>292</v>
      </c>
      <c r="JP212" s="596">
        <v>0.8</v>
      </c>
      <c r="JR212" s="576" t="s">
        <v>24</v>
      </c>
      <c r="JS212" s="610">
        <v>86.7</v>
      </c>
      <c r="JX212" s="621" t="s">
        <v>250</v>
      </c>
      <c r="JY212" s="596">
        <v>1.8</v>
      </c>
      <c r="KD212" s="621" t="s">
        <v>294</v>
      </c>
      <c r="KE212" s="596">
        <v>85</v>
      </c>
      <c r="KG212" s="621" t="s">
        <v>200</v>
      </c>
      <c r="KH212" s="596">
        <v>0.7</v>
      </c>
      <c r="KJ212" s="576" t="s">
        <v>294</v>
      </c>
      <c r="KK212" s="610">
        <v>87.9</v>
      </c>
      <c r="KP212" s="621" t="s">
        <v>229</v>
      </c>
      <c r="KQ212" s="596">
        <v>2.1</v>
      </c>
      <c r="KV212" s="621" t="s">
        <v>318</v>
      </c>
      <c r="KW212" s="596">
        <v>86.2</v>
      </c>
      <c r="KY212" s="621" t="s">
        <v>97</v>
      </c>
      <c r="KZ212" s="596">
        <v>0.9</v>
      </c>
      <c r="LB212" s="576" t="s">
        <v>250</v>
      </c>
      <c r="LC212" s="610">
        <v>89.4</v>
      </c>
      <c r="LH212" s="621" t="s">
        <v>311</v>
      </c>
      <c r="LI212" s="596">
        <v>87.4</v>
      </c>
    </row>
    <row r="213" spans="1:321" ht="39.6" x14ac:dyDescent="0.3">
      <c r="A213" s="8" t="s">
        <v>202</v>
      </c>
      <c r="B213" s="15">
        <v>75.757575757575751</v>
      </c>
      <c r="G213" s="29" t="s">
        <v>168</v>
      </c>
      <c r="H213" s="32">
        <v>2.912621359223301</v>
      </c>
      <c r="M213" s="11" t="s">
        <v>271</v>
      </c>
      <c r="N213" s="15">
        <v>78.054372748116606</v>
      </c>
      <c r="P213" s="29" t="s">
        <v>204</v>
      </c>
      <c r="Q213" s="79">
        <v>1.1214953271028036</v>
      </c>
      <c r="S213" s="8" t="s">
        <v>242</v>
      </c>
      <c r="T213" s="15">
        <v>77.192982456140342</v>
      </c>
      <c r="U213" s="101"/>
      <c r="Y213" s="11" t="s">
        <v>240</v>
      </c>
      <c r="Z213" s="15">
        <v>78.599999999999994</v>
      </c>
      <c r="AC213" s="109" t="s">
        <v>194</v>
      </c>
      <c r="AD213" s="123">
        <v>78.400000000000006</v>
      </c>
      <c r="AF213" s="149" t="s">
        <v>46</v>
      </c>
      <c r="AG213" s="137">
        <v>80</v>
      </c>
      <c r="AO213" s="109" t="s">
        <v>209</v>
      </c>
      <c r="AP213" s="146">
        <v>79.5</v>
      </c>
      <c r="AS213" s="149" t="s">
        <v>233</v>
      </c>
      <c r="AT213" s="137">
        <v>80.8</v>
      </c>
      <c r="AX213" s="149" t="s">
        <v>180</v>
      </c>
      <c r="AY213" s="191">
        <v>81.7</v>
      </c>
      <c r="BD213" s="149" t="s">
        <v>243</v>
      </c>
      <c r="BE213" s="191">
        <v>81.599999999999994</v>
      </c>
      <c r="BG213" s="149" t="s">
        <v>128</v>
      </c>
      <c r="BH213" s="209">
        <v>83.5</v>
      </c>
      <c r="BJ213" s="149" t="s">
        <v>146</v>
      </c>
      <c r="BK213" s="233">
        <v>82.9</v>
      </c>
      <c r="BP213" s="149" t="s">
        <v>50</v>
      </c>
      <c r="BQ213" s="233">
        <v>83.5</v>
      </c>
      <c r="BV213" s="29" t="s">
        <v>173</v>
      </c>
      <c r="BW213" s="263">
        <v>2.7027027027027026</v>
      </c>
      <c r="CB213" s="149" t="s">
        <v>126</v>
      </c>
      <c r="CC213" s="209">
        <v>84.8</v>
      </c>
      <c r="CE213" s="29" t="s">
        <v>164</v>
      </c>
      <c r="CF213" s="281">
        <v>1.0329424902289224</v>
      </c>
      <c r="CI213" s="109" t="s">
        <v>202</v>
      </c>
      <c r="CJ213" s="295">
        <v>85.1</v>
      </c>
      <c r="CO213" s="109" t="s">
        <v>312</v>
      </c>
      <c r="CP213" s="191">
        <v>86.3</v>
      </c>
      <c r="CS213" s="149" t="s">
        <v>232</v>
      </c>
      <c r="CT213" s="331">
        <v>85.8</v>
      </c>
      <c r="DB213" s="253" t="s">
        <v>97</v>
      </c>
      <c r="DC213" s="263">
        <v>2.5641025641025639</v>
      </c>
      <c r="DP213" s="149" t="s">
        <v>221</v>
      </c>
      <c r="DQ213" s="331">
        <v>87</v>
      </c>
      <c r="DV213" s="253" t="s">
        <v>212</v>
      </c>
      <c r="DW213" s="281">
        <v>1.0845986984815619</v>
      </c>
      <c r="EA213" s="346" t="s">
        <v>221</v>
      </c>
      <c r="EB213" s="353">
        <v>86.8</v>
      </c>
      <c r="EI213" s="346" t="s">
        <v>100</v>
      </c>
      <c r="EJ213" s="362">
        <v>2.6785714285714284</v>
      </c>
      <c r="EQ213" s="346" t="s">
        <v>226</v>
      </c>
      <c r="ER213" s="303">
        <v>87.4</v>
      </c>
      <c r="EU213" s="346" t="s">
        <v>235</v>
      </c>
      <c r="EV213" s="378">
        <v>1.0666666666666667</v>
      </c>
      <c r="FA213" s="346" t="s">
        <v>73</v>
      </c>
      <c r="FB213" s="383">
        <v>86.956521739130437</v>
      </c>
      <c r="FG213" s="346" t="s">
        <v>286</v>
      </c>
      <c r="FH213" s="381">
        <v>87.9</v>
      </c>
      <c r="FK213" s="346" t="s">
        <v>325</v>
      </c>
      <c r="FL213" s="410">
        <v>87.2</v>
      </c>
      <c r="FQ213" s="355" t="s">
        <v>581</v>
      </c>
      <c r="FR213" s="421">
        <v>2.6</v>
      </c>
      <c r="FW213" s="346" t="s">
        <v>184</v>
      </c>
      <c r="FX213" s="410">
        <v>88.3</v>
      </c>
      <c r="FZ213" s="346" t="s">
        <v>186</v>
      </c>
      <c r="GA213" s="437">
        <v>1.1000000000000001</v>
      </c>
      <c r="GD213" s="462" t="s">
        <v>257</v>
      </c>
      <c r="GE213" s="448">
        <v>87.5</v>
      </c>
      <c r="GJ213" s="346" t="s">
        <v>108</v>
      </c>
      <c r="GK213" s="421">
        <v>2.5</v>
      </c>
      <c r="GP213" s="462" t="s">
        <v>378</v>
      </c>
      <c r="GQ213" s="503">
        <v>87.9</v>
      </c>
      <c r="GS213" s="346" t="s">
        <v>274</v>
      </c>
      <c r="GT213" s="508">
        <v>1.0821643286573146</v>
      </c>
      <c r="GV213" s="462" t="s">
        <v>93</v>
      </c>
      <c r="GW213" s="479">
        <v>87.7</v>
      </c>
      <c r="HB213" s="535" t="s">
        <v>249</v>
      </c>
      <c r="HC213" s="383">
        <v>88</v>
      </c>
      <c r="HG213" s="515" t="s">
        <v>103</v>
      </c>
      <c r="HH213" s="383">
        <v>87.8</v>
      </c>
      <c r="HM213" s="346" t="s">
        <v>71</v>
      </c>
      <c r="HN213" s="421">
        <v>2.1</v>
      </c>
      <c r="HS213" s="535" t="s">
        <v>187</v>
      </c>
      <c r="HT213" s="383">
        <v>88.3</v>
      </c>
      <c r="HV213" s="346" t="s">
        <v>178</v>
      </c>
      <c r="HW213" s="508">
        <v>1.1000000000000001</v>
      </c>
      <c r="HY213" s="346" t="s">
        <v>20</v>
      </c>
      <c r="HZ213" s="421">
        <v>2.2000000000000002</v>
      </c>
      <c r="IE213" s="346" t="s">
        <v>295</v>
      </c>
      <c r="IF213" s="508">
        <v>1</v>
      </c>
      <c r="IH213" s="576" t="s">
        <v>150</v>
      </c>
      <c r="II213" s="610">
        <v>86.8</v>
      </c>
      <c r="IN213" s="621" t="s">
        <v>192</v>
      </c>
      <c r="IO213" s="635">
        <v>1.7</v>
      </c>
      <c r="IT213" s="621" t="s">
        <v>60</v>
      </c>
      <c r="IU213" s="652">
        <v>85.3</v>
      </c>
      <c r="IW213" s="621" t="s">
        <v>120</v>
      </c>
      <c r="IX213" s="635">
        <v>0.9</v>
      </c>
      <c r="IZ213" s="576" t="s">
        <v>379</v>
      </c>
      <c r="JA213" s="610">
        <v>86</v>
      </c>
      <c r="JF213" s="621" t="s">
        <v>40</v>
      </c>
      <c r="JG213" s="596">
        <v>2.1</v>
      </c>
      <c r="JL213" s="621" t="s">
        <v>101</v>
      </c>
      <c r="JM213" s="596">
        <v>84.2</v>
      </c>
      <c r="JO213" s="621" t="s">
        <v>323</v>
      </c>
      <c r="JP213" s="596">
        <v>0.8</v>
      </c>
      <c r="JR213" s="576" t="s">
        <v>226</v>
      </c>
      <c r="JS213" s="610">
        <v>86.4</v>
      </c>
      <c r="JX213" s="621" t="s">
        <v>433</v>
      </c>
      <c r="JY213" s="596">
        <v>1.8</v>
      </c>
      <c r="KD213" s="621" t="s">
        <v>142</v>
      </c>
      <c r="KE213" s="596">
        <v>84.8</v>
      </c>
      <c r="KG213" s="621" t="s">
        <v>202</v>
      </c>
      <c r="KH213" s="596">
        <v>0.7</v>
      </c>
      <c r="KJ213" s="576" t="s">
        <v>290</v>
      </c>
      <c r="KK213" s="610">
        <v>87.7</v>
      </c>
      <c r="KP213" s="621" t="s">
        <v>256</v>
      </c>
      <c r="KQ213" s="596">
        <v>2.1</v>
      </c>
      <c r="KV213" s="621" t="s">
        <v>154</v>
      </c>
      <c r="KW213" s="596">
        <v>86.1</v>
      </c>
      <c r="KY213" s="621" t="s">
        <v>743</v>
      </c>
      <c r="KZ213" s="596">
        <v>0.9</v>
      </c>
      <c r="LB213" s="576" t="s">
        <v>47</v>
      </c>
      <c r="LC213" s="610">
        <v>89.3</v>
      </c>
      <c r="LH213" s="621" t="s">
        <v>135</v>
      </c>
      <c r="LI213" s="596">
        <v>87.4</v>
      </c>
    </row>
    <row r="214" spans="1:321" ht="52.8" x14ac:dyDescent="0.3">
      <c r="A214" s="8" t="s">
        <v>203</v>
      </c>
      <c r="B214" s="15">
        <v>75.675675675675677</v>
      </c>
      <c r="G214" s="29" t="s">
        <v>276</v>
      </c>
      <c r="H214" s="32">
        <v>2.9787234042553195</v>
      </c>
      <c r="M214" s="11" t="s">
        <v>380</v>
      </c>
      <c r="N214" s="15">
        <v>78.010471204188477</v>
      </c>
      <c r="P214" s="29" t="s">
        <v>63</v>
      </c>
      <c r="Q214" s="79">
        <v>1.1275546159267089</v>
      </c>
      <c r="S214" s="8" t="s">
        <v>187</v>
      </c>
      <c r="T214" s="15">
        <v>77.12177121771218</v>
      </c>
      <c r="U214" s="101"/>
      <c r="Y214" s="11" t="s">
        <v>51</v>
      </c>
      <c r="Z214" s="15">
        <v>78.599999999999994</v>
      </c>
      <c r="AC214" s="109" t="s">
        <v>177</v>
      </c>
      <c r="AD214" s="123">
        <v>78.3</v>
      </c>
      <c r="AF214" s="149" t="s">
        <v>154</v>
      </c>
      <c r="AG214" s="137">
        <v>80</v>
      </c>
      <c r="AO214" s="109" t="s">
        <v>300</v>
      </c>
      <c r="AP214" s="146">
        <v>79.3</v>
      </c>
      <c r="AS214" s="149" t="s">
        <v>5</v>
      </c>
      <c r="AT214" s="137">
        <v>80.7</v>
      </c>
      <c r="AX214" s="149" t="s">
        <v>240</v>
      </c>
      <c r="AY214" s="191">
        <v>81.7</v>
      </c>
      <c r="BD214" s="149" t="s">
        <v>196</v>
      </c>
      <c r="BE214" s="191">
        <v>81.599999999999994</v>
      </c>
      <c r="BG214" s="149" t="s">
        <v>38</v>
      </c>
      <c r="BH214" s="209">
        <v>83.5</v>
      </c>
      <c r="BJ214" s="149" t="s">
        <v>217</v>
      </c>
      <c r="BK214" s="233">
        <v>82.8</v>
      </c>
      <c r="BP214" s="149" t="s">
        <v>278</v>
      </c>
      <c r="BQ214" s="233">
        <v>83.3</v>
      </c>
      <c r="BV214" s="29" t="s">
        <v>71</v>
      </c>
      <c r="BW214" s="263">
        <v>2.7272727272727271</v>
      </c>
      <c r="CB214" s="149" t="s">
        <v>128</v>
      </c>
      <c r="CC214" s="209">
        <v>84.6</v>
      </c>
      <c r="CE214" s="29" t="s">
        <v>57</v>
      </c>
      <c r="CF214" s="281">
        <v>1.0342950462710943</v>
      </c>
      <c r="CI214" s="109" t="s">
        <v>218</v>
      </c>
      <c r="CJ214" s="295">
        <v>85.1</v>
      </c>
      <c r="CO214" s="109" t="s">
        <v>220</v>
      </c>
      <c r="CP214" s="191">
        <v>86.2</v>
      </c>
      <c r="CS214" s="149" t="s">
        <v>142</v>
      </c>
      <c r="CT214" s="331">
        <v>85.8</v>
      </c>
      <c r="DB214" s="253" t="s">
        <v>72</v>
      </c>
      <c r="DC214" s="263">
        <v>2.5862068965517242</v>
      </c>
      <c r="DP214" s="149" t="s">
        <v>105</v>
      </c>
      <c r="DQ214" s="331">
        <v>86.8</v>
      </c>
      <c r="DV214" s="253" t="s">
        <v>300</v>
      </c>
      <c r="DW214" s="281">
        <v>1.0894235133908308</v>
      </c>
      <c r="EA214" s="346" t="s">
        <v>293</v>
      </c>
      <c r="EB214" s="353">
        <v>86.7</v>
      </c>
      <c r="EI214" s="346" t="s">
        <v>99</v>
      </c>
      <c r="EJ214" s="362">
        <v>2.7777777777777777</v>
      </c>
      <c r="EQ214" s="346" t="s">
        <v>89</v>
      </c>
      <c r="ER214" s="303">
        <v>87.3</v>
      </c>
      <c r="EU214" s="346" t="s">
        <v>126</v>
      </c>
      <c r="EV214" s="378">
        <v>1.078894133513149</v>
      </c>
      <c r="FA214" s="346" t="s">
        <v>175</v>
      </c>
      <c r="FB214" s="383">
        <v>86.956521739130437</v>
      </c>
      <c r="FG214" s="346" t="s">
        <v>12</v>
      </c>
      <c r="FH214" s="381">
        <v>87.8</v>
      </c>
      <c r="FK214" s="346" t="s">
        <v>53</v>
      </c>
      <c r="FL214" s="410">
        <v>87.1</v>
      </c>
      <c r="FQ214" s="355" t="s">
        <v>90</v>
      </c>
      <c r="FR214" s="421">
        <v>2.6</v>
      </c>
      <c r="FW214" s="346" t="s">
        <v>30</v>
      </c>
      <c r="FX214" s="410">
        <v>88.2</v>
      </c>
      <c r="FZ214" s="346" t="s">
        <v>213</v>
      </c>
      <c r="GA214" s="437">
        <v>1.1000000000000001</v>
      </c>
      <c r="GD214" s="462" t="s">
        <v>295</v>
      </c>
      <c r="GE214" s="448">
        <v>87.2</v>
      </c>
      <c r="GJ214" s="346" t="s">
        <v>307</v>
      </c>
      <c r="GK214" s="421">
        <v>2.5</v>
      </c>
      <c r="GP214" s="462" t="s">
        <v>71</v>
      </c>
      <c r="GQ214" s="503">
        <v>87.8</v>
      </c>
      <c r="GS214" s="346" t="s">
        <v>375</v>
      </c>
      <c r="GT214" s="508">
        <v>1.3146362839614372</v>
      </c>
      <c r="GV214" s="462" t="s">
        <v>20</v>
      </c>
      <c r="GW214" s="479">
        <v>87.5</v>
      </c>
      <c r="HB214" s="535" t="s">
        <v>187</v>
      </c>
      <c r="HC214" s="383">
        <v>87.9</v>
      </c>
      <c r="HG214" s="462" t="s">
        <v>191</v>
      </c>
      <c r="HH214" s="383">
        <v>87.5</v>
      </c>
      <c r="HM214" s="346" t="s">
        <v>301</v>
      </c>
      <c r="HN214" s="421">
        <v>2.1</v>
      </c>
      <c r="HS214" s="535" t="s">
        <v>119</v>
      </c>
      <c r="HT214" s="383">
        <v>88.2</v>
      </c>
      <c r="HV214" s="346" t="s">
        <v>226</v>
      </c>
      <c r="HW214" s="508">
        <v>1</v>
      </c>
      <c r="HY214" s="346" t="s">
        <v>119</v>
      </c>
      <c r="HZ214" s="421">
        <v>2.2000000000000002</v>
      </c>
      <c r="IE214" s="346" t="s">
        <v>205</v>
      </c>
      <c r="IF214" s="508">
        <v>1</v>
      </c>
      <c r="IH214" s="576" t="s">
        <v>33</v>
      </c>
      <c r="II214" s="610">
        <v>86.7</v>
      </c>
      <c r="IN214" s="621" t="s">
        <v>64</v>
      </c>
      <c r="IO214" s="635">
        <v>1.7</v>
      </c>
      <c r="IT214" s="621" t="s">
        <v>307</v>
      </c>
      <c r="IU214" s="652">
        <v>85.2</v>
      </c>
      <c r="IW214" s="621" t="s">
        <v>298</v>
      </c>
      <c r="IX214" s="635">
        <v>0.9</v>
      </c>
      <c r="IZ214" s="576" t="s">
        <v>315</v>
      </c>
      <c r="JA214" s="610">
        <v>85.7</v>
      </c>
      <c r="JF214" s="621" t="s">
        <v>239</v>
      </c>
      <c r="JG214" s="596">
        <v>2.1</v>
      </c>
      <c r="JL214" s="621" t="s">
        <v>36</v>
      </c>
      <c r="JM214" s="596">
        <v>84.1</v>
      </c>
      <c r="JO214" s="621" t="s">
        <v>184</v>
      </c>
      <c r="JP214" s="596">
        <v>0.8</v>
      </c>
      <c r="JR214" s="576" t="s">
        <v>284</v>
      </c>
      <c r="JS214" s="610">
        <v>86.4</v>
      </c>
      <c r="JX214" s="621" t="s">
        <v>188</v>
      </c>
      <c r="JY214" s="596">
        <v>1.8</v>
      </c>
      <c r="KD214" s="621" t="s">
        <v>51</v>
      </c>
      <c r="KE214" s="596">
        <v>84.8</v>
      </c>
      <c r="KG214" s="621" t="s">
        <v>192</v>
      </c>
      <c r="KH214" s="596">
        <v>0.8</v>
      </c>
      <c r="KJ214" s="576" t="s">
        <v>218</v>
      </c>
      <c r="KK214" s="610">
        <v>87.6</v>
      </c>
      <c r="KP214" s="621" t="s">
        <v>160</v>
      </c>
      <c r="KQ214" s="596">
        <v>2.1</v>
      </c>
      <c r="KV214" s="621" t="s">
        <v>178</v>
      </c>
      <c r="KW214" s="596">
        <v>86.1</v>
      </c>
      <c r="KY214" s="621" t="s">
        <v>11</v>
      </c>
      <c r="KZ214" s="596">
        <v>0.9</v>
      </c>
      <c r="LB214" s="576" t="s">
        <v>316</v>
      </c>
      <c r="LC214" s="610">
        <v>89.2</v>
      </c>
      <c r="LH214" s="621" t="s">
        <v>184</v>
      </c>
      <c r="LI214" s="596">
        <v>87.4</v>
      </c>
    </row>
    <row r="215" spans="1:321" ht="52.8" x14ac:dyDescent="0.3">
      <c r="A215" s="8" t="s">
        <v>204</v>
      </c>
      <c r="B215" s="15">
        <v>75.675675675675677</v>
      </c>
      <c r="G215" s="29" t="s">
        <v>59</v>
      </c>
      <c r="H215" s="32">
        <v>2.9850746268656714</v>
      </c>
      <c r="M215" s="11" t="s">
        <v>68</v>
      </c>
      <c r="N215" s="15">
        <v>77.860326894502236</v>
      </c>
      <c r="P215" s="29" t="s">
        <v>114</v>
      </c>
      <c r="Q215" s="79">
        <v>1.1378848728246318</v>
      </c>
      <c r="S215" s="8" t="s">
        <v>207</v>
      </c>
      <c r="T215" s="15">
        <v>77.10280373831776</v>
      </c>
      <c r="U215" s="101"/>
      <c r="Y215" s="11" t="s">
        <v>228</v>
      </c>
      <c r="Z215" s="15">
        <v>78.5</v>
      </c>
      <c r="AC215" s="109" t="s">
        <v>253</v>
      </c>
      <c r="AD215" s="123">
        <v>78.3</v>
      </c>
      <c r="AF215" s="149" t="s">
        <v>272</v>
      </c>
      <c r="AG215" s="137">
        <v>79.8</v>
      </c>
      <c r="AO215" s="109" t="s">
        <v>43</v>
      </c>
      <c r="AP215" s="146">
        <v>79.3</v>
      </c>
      <c r="AS215" s="149" t="s">
        <v>241</v>
      </c>
      <c r="AT215" s="137">
        <v>80.599999999999994</v>
      </c>
      <c r="AX215" s="149" t="s">
        <v>244</v>
      </c>
      <c r="AY215" s="191">
        <v>81.5</v>
      </c>
      <c r="BD215" s="149" t="s">
        <v>315</v>
      </c>
      <c r="BE215" s="191">
        <v>81.5</v>
      </c>
      <c r="BG215" s="149" t="s">
        <v>40</v>
      </c>
      <c r="BH215" s="209">
        <v>83.5</v>
      </c>
      <c r="BJ215" s="149" t="s">
        <v>199</v>
      </c>
      <c r="BK215" s="233">
        <v>82.7</v>
      </c>
      <c r="BP215" s="149" t="s">
        <v>165</v>
      </c>
      <c r="BQ215" s="233">
        <v>83.3</v>
      </c>
      <c r="BV215" s="253" t="s">
        <v>36</v>
      </c>
      <c r="BW215" s="263">
        <v>2.7397260273972601</v>
      </c>
      <c r="CB215" s="149" t="s">
        <v>141</v>
      </c>
      <c r="CC215" s="209">
        <v>84.5</v>
      </c>
      <c r="CE215" s="29" t="s">
        <v>41</v>
      </c>
      <c r="CF215" s="281">
        <v>1.0461538461538462</v>
      </c>
      <c r="CI215" s="109" t="s">
        <v>32</v>
      </c>
      <c r="CJ215" s="295">
        <v>84.9</v>
      </c>
      <c r="CO215" s="109" t="s">
        <v>45</v>
      </c>
      <c r="CP215" s="191">
        <v>86.2</v>
      </c>
      <c r="CS215" s="149" t="s">
        <v>36</v>
      </c>
      <c r="CT215" s="331">
        <v>85.7</v>
      </c>
      <c r="DB215" s="253" t="s">
        <v>64</v>
      </c>
      <c r="DC215" s="263">
        <v>2.6315789473684208</v>
      </c>
      <c r="DP215" s="149" t="s">
        <v>192</v>
      </c>
      <c r="DQ215" s="331">
        <v>86.8</v>
      </c>
      <c r="DV215" s="253" t="s">
        <v>49</v>
      </c>
      <c r="DW215" s="281">
        <v>1.0905125408942202</v>
      </c>
      <c r="EA215" s="346" t="s">
        <v>78</v>
      </c>
      <c r="EB215" s="353">
        <v>86.7</v>
      </c>
      <c r="EI215" s="346" t="s">
        <v>77</v>
      </c>
      <c r="EJ215" s="362">
        <v>2.7777777777777777</v>
      </c>
      <c r="EQ215" s="346" t="s">
        <v>246</v>
      </c>
      <c r="ER215" s="303">
        <v>87.1</v>
      </c>
      <c r="EU215" s="346" t="s">
        <v>201</v>
      </c>
      <c r="EV215" s="378">
        <v>1.0895883777239708</v>
      </c>
      <c r="FA215" s="346" t="s">
        <v>27</v>
      </c>
      <c r="FB215" s="383">
        <v>86.79245283018868</v>
      </c>
      <c r="FG215" s="346" t="s">
        <v>307</v>
      </c>
      <c r="FH215" s="381">
        <v>87.6</v>
      </c>
      <c r="FK215" s="346" t="s">
        <v>216</v>
      </c>
      <c r="FL215" s="410">
        <v>87.1</v>
      </c>
      <c r="FQ215" s="355" t="s">
        <v>207</v>
      </c>
      <c r="FR215" s="421">
        <v>2.6</v>
      </c>
      <c r="FW215" s="346" t="s">
        <v>288</v>
      </c>
      <c r="FX215" s="410">
        <v>88.1</v>
      </c>
      <c r="FZ215" s="346" t="s">
        <v>46</v>
      </c>
      <c r="GA215" s="437">
        <v>1.1000000000000001</v>
      </c>
      <c r="GD215" s="462" t="s">
        <v>162</v>
      </c>
      <c r="GE215" s="448">
        <v>87.2</v>
      </c>
      <c r="GJ215" s="346" t="s">
        <v>198</v>
      </c>
      <c r="GK215" s="421">
        <v>2.5</v>
      </c>
      <c r="GP215" s="462" t="s">
        <v>45</v>
      </c>
      <c r="GQ215" s="503">
        <v>87.8</v>
      </c>
      <c r="GS215" s="346" t="s">
        <v>238</v>
      </c>
      <c r="GT215" s="508">
        <v>0.94451003541912626</v>
      </c>
      <c r="GV215" s="462" t="s">
        <v>10</v>
      </c>
      <c r="GW215" s="479">
        <v>87.5</v>
      </c>
      <c r="HB215" s="535" t="s">
        <v>278</v>
      </c>
      <c r="HC215" s="383">
        <v>87.9</v>
      </c>
      <c r="HG215" s="462" t="s">
        <v>122</v>
      </c>
      <c r="HH215" s="383">
        <v>87.5</v>
      </c>
      <c r="HM215" s="346" t="s">
        <v>153</v>
      </c>
      <c r="HN215" s="421">
        <v>2.1</v>
      </c>
      <c r="HS215" s="535" t="s">
        <v>117</v>
      </c>
      <c r="HT215" s="383">
        <v>88.2</v>
      </c>
      <c r="HV215" s="346" t="s">
        <v>302</v>
      </c>
      <c r="HW215" s="508">
        <v>1.1000000000000001</v>
      </c>
      <c r="HY215" s="346" t="s">
        <v>153</v>
      </c>
      <c r="HZ215" s="421">
        <v>2.2000000000000002</v>
      </c>
      <c r="IE215" s="346" t="s">
        <v>120</v>
      </c>
      <c r="IF215" s="508">
        <v>1</v>
      </c>
      <c r="IH215" s="576" t="s">
        <v>18</v>
      </c>
      <c r="II215" s="610">
        <v>86.7</v>
      </c>
      <c r="IN215" s="621" t="s">
        <v>203</v>
      </c>
      <c r="IO215" s="635">
        <v>1.7</v>
      </c>
      <c r="IT215" s="621" t="s">
        <v>303</v>
      </c>
      <c r="IU215" s="652">
        <v>85.2</v>
      </c>
      <c r="IW215" s="621" t="s">
        <v>78</v>
      </c>
      <c r="IX215" s="635">
        <v>0.9</v>
      </c>
      <c r="IZ215" s="576" t="s">
        <v>113</v>
      </c>
      <c r="JA215" s="610">
        <v>85.5</v>
      </c>
      <c r="JF215" s="621" t="s">
        <v>21</v>
      </c>
      <c r="JG215" s="596">
        <v>2.1</v>
      </c>
      <c r="JL215" s="621" t="s">
        <v>35</v>
      </c>
      <c r="JM215" s="596">
        <v>84</v>
      </c>
      <c r="JO215" s="621" t="s">
        <v>272</v>
      </c>
      <c r="JP215" s="596">
        <v>0.8</v>
      </c>
      <c r="JR215" s="576" t="s">
        <v>249</v>
      </c>
      <c r="JS215" s="610">
        <v>86.4</v>
      </c>
      <c r="JX215" s="621" t="s">
        <v>307</v>
      </c>
      <c r="JY215" s="596">
        <v>1.8</v>
      </c>
      <c r="KD215" s="621" t="s">
        <v>312</v>
      </c>
      <c r="KE215" s="596">
        <v>84.4</v>
      </c>
      <c r="KG215" s="621" t="s">
        <v>14</v>
      </c>
      <c r="KH215" s="596">
        <v>0.8</v>
      </c>
      <c r="KJ215" s="576" t="s">
        <v>249</v>
      </c>
      <c r="KK215" s="610">
        <v>87.6</v>
      </c>
      <c r="KP215" s="621" t="s">
        <v>303</v>
      </c>
      <c r="KQ215" s="596">
        <v>2.2000000000000002</v>
      </c>
      <c r="KV215" s="621" t="s">
        <v>114</v>
      </c>
      <c r="KW215" s="596">
        <v>86.1</v>
      </c>
      <c r="KY215" s="621" t="s">
        <v>273</v>
      </c>
      <c r="KZ215" s="596">
        <v>0.9</v>
      </c>
      <c r="LB215" s="576" t="s">
        <v>188</v>
      </c>
      <c r="LC215" s="610">
        <v>88.9</v>
      </c>
      <c r="LH215" s="621" t="s">
        <v>432</v>
      </c>
      <c r="LI215" s="596">
        <v>87.3</v>
      </c>
    </row>
    <row r="216" spans="1:321" ht="39.6" x14ac:dyDescent="0.3">
      <c r="A216" s="8" t="s">
        <v>205</v>
      </c>
      <c r="B216" s="15">
        <v>75.510204081632651</v>
      </c>
      <c r="G216" s="29" t="s">
        <v>60</v>
      </c>
      <c r="H216" s="32">
        <v>2.9850746268656714</v>
      </c>
      <c r="M216" s="11" t="s">
        <v>10</v>
      </c>
      <c r="N216" s="15">
        <v>77.815699658703068</v>
      </c>
      <c r="P216" s="29" t="s">
        <v>96</v>
      </c>
      <c r="Q216" s="79">
        <v>1.148573545757688</v>
      </c>
      <c r="S216" s="8" t="s">
        <v>223</v>
      </c>
      <c r="T216" s="15">
        <v>76.851851851851848</v>
      </c>
      <c r="U216" s="101"/>
      <c r="Y216" s="11" t="s">
        <v>10</v>
      </c>
      <c r="Z216" s="15">
        <v>78.3</v>
      </c>
      <c r="AC216" s="109" t="s">
        <v>223</v>
      </c>
      <c r="AD216" s="123">
        <v>78.2</v>
      </c>
      <c r="AF216" s="149" t="s">
        <v>68</v>
      </c>
      <c r="AG216" s="137">
        <v>79.7</v>
      </c>
      <c r="AO216" s="109" t="s">
        <v>117</v>
      </c>
      <c r="AP216" s="146">
        <v>79.2</v>
      </c>
      <c r="AS216" s="149" t="s">
        <v>263</v>
      </c>
      <c r="AT216" s="137">
        <v>80.599999999999994</v>
      </c>
      <c r="AX216" s="149" t="s">
        <v>192</v>
      </c>
      <c r="AY216" s="191">
        <v>81.3</v>
      </c>
      <c r="BD216" s="149" t="s">
        <v>307</v>
      </c>
      <c r="BE216" s="191">
        <v>81.5</v>
      </c>
      <c r="BG216" s="149" t="s">
        <v>139</v>
      </c>
      <c r="BH216" s="209">
        <v>83.4</v>
      </c>
      <c r="BJ216" s="149" t="s">
        <v>242</v>
      </c>
      <c r="BK216" s="233">
        <v>82.7</v>
      </c>
      <c r="BP216" s="149" t="s">
        <v>46</v>
      </c>
      <c r="BQ216" s="233">
        <v>83.3</v>
      </c>
      <c r="BV216" s="29" t="s">
        <v>51</v>
      </c>
      <c r="BW216" s="263">
        <v>2.7777777777777777</v>
      </c>
      <c r="CB216" s="149" t="s">
        <v>125</v>
      </c>
      <c r="CC216" s="209">
        <v>84.5</v>
      </c>
      <c r="CE216" s="29" t="s">
        <v>375</v>
      </c>
      <c r="CF216" s="281">
        <v>1.0500807754442649</v>
      </c>
      <c r="CI216" s="109" t="s">
        <v>112</v>
      </c>
      <c r="CJ216" s="295">
        <v>84.9</v>
      </c>
      <c r="CO216" s="109" t="s">
        <v>125</v>
      </c>
      <c r="CP216" s="191">
        <v>86.1</v>
      </c>
      <c r="CS216" s="149" t="s">
        <v>257</v>
      </c>
      <c r="CT216" s="331">
        <v>85.7</v>
      </c>
      <c r="DB216" s="253" t="s">
        <v>162</v>
      </c>
      <c r="DC216" s="263">
        <v>2.6315789473684208</v>
      </c>
      <c r="DP216" s="149" t="s">
        <v>117</v>
      </c>
      <c r="DQ216" s="331">
        <v>86.7</v>
      </c>
      <c r="DV216" s="253" t="s">
        <v>375</v>
      </c>
      <c r="DW216" s="281">
        <v>1.0915197313182201</v>
      </c>
      <c r="EA216" s="346" t="s">
        <v>160</v>
      </c>
      <c r="EB216" s="353">
        <v>86.6</v>
      </c>
      <c r="EI216" s="346" t="s">
        <v>323</v>
      </c>
      <c r="EJ216" s="362">
        <v>2.7777777777777777</v>
      </c>
      <c r="EQ216" s="346" t="s">
        <v>215</v>
      </c>
      <c r="ER216" s="303">
        <v>87</v>
      </c>
      <c r="EU216" s="346" t="s">
        <v>186</v>
      </c>
      <c r="EV216" s="378">
        <v>1.0960105217010083</v>
      </c>
      <c r="FA216" s="346" t="s">
        <v>267</v>
      </c>
      <c r="FB216" s="383">
        <v>86.666666666666671</v>
      </c>
      <c r="FG216" s="346" t="s">
        <v>164</v>
      </c>
      <c r="FH216" s="381">
        <v>87.6</v>
      </c>
      <c r="FK216" s="346" t="s">
        <v>175</v>
      </c>
      <c r="FL216" s="410">
        <v>87</v>
      </c>
      <c r="FQ216" s="355" t="s">
        <v>142</v>
      </c>
      <c r="FR216" s="421">
        <v>2.7</v>
      </c>
      <c r="FW216" s="346" t="s">
        <v>193</v>
      </c>
      <c r="FX216" s="410">
        <v>88.1</v>
      </c>
      <c r="FZ216" s="346" t="s">
        <v>85</v>
      </c>
      <c r="GA216" s="437">
        <v>1.1000000000000001</v>
      </c>
      <c r="GD216" s="462" t="s">
        <v>71</v>
      </c>
      <c r="GE216" s="448">
        <v>87.1</v>
      </c>
      <c r="GJ216" s="346" t="s">
        <v>382</v>
      </c>
      <c r="GK216" s="421">
        <v>2.6</v>
      </c>
      <c r="GP216" s="462" t="s">
        <v>380</v>
      </c>
      <c r="GQ216" s="503">
        <v>87.7</v>
      </c>
      <c r="GS216" s="346" t="s">
        <v>114</v>
      </c>
      <c r="GT216" s="508">
        <v>0.51664753157290477</v>
      </c>
      <c r="GV216" s="462" t="s">
        <v>123</v>
      </c>
      <c r="GW216" s="479">
        <v>87.5</v>
      </c>
      <c r="HB216" s="535" t="s">
        <v>380</v>
      </c>
      <c r="HC216" s="383">
        <v>87.9</v>
      </c>
      <c r="HG216" s="462" t="s">
        <v>149</v>
      </c>
      <c r="HH216" s="383">
        <v>87.5</v>
      </c>
      <c r="HM216" s="346" t="s">
        <v>69</v>
      </c>
      <c r="HN216" s="421">
        <v>2.1</v>
      </c>
      <c r="HS216" s="535" t="s">
        <v>246</v>
      </c>
      <c r="HT216" s="383">
        <v>88.2</v>
      </c>
      <c r="HV216" s="346" t="s">
        <v>247</v>
      </c>
      <c r="HW216" s="508">
        <v>1.1000000000000001</v>
      </c>
      <c r="HY216" s="346" t="s">
        <v>215</v>
      </c>
      <c r="HZ216" s="421">
        <v>2.2000000000000002</v>
      </c>
      <c r="IE216" s="346" t="s">
        <v>186</v>
      </c>
      <c r="IF216" s="508">
        <v>1</v>
      </c>
      <c r="IH216" s="576" t="s">
        <v>54</v>
      </c>
      <c r="II216" s="610">
        <v>86.7</v>
      </c>
      <c r="IN216" s="621" t="s">
        <v>76</v>
      </c>
      <c r="IO216" s="635">
        <v>1.7</v>
      </c>
      <c r="IT216" s="621" t="s">
        <v>302</v>
      </c>
      <c r="IU216" s="652">
        <v>85.2</v>
      </c>
      <c r="IW216" s="621" t="s">
        <v>218</v>
      </c>
      <c r="IX216" s="635">
        <v>0.9</v>
      </c>
      <c r="IZ216" s="576" t="s">
        <v>327</v>
      </c>
      <c r="JA216" s="610">
        <v>85.5</v>
      </c>
      <c r="JF216" s="621" t="s">
        <v>305</v>
      </c>
      <c r="JG216" s="596">
        <v>2.2000000000000002</v>
      </c>
      <c r="JL216" s="621" t="s">
        <v>34</v>
      </c>
      <c r="JM216" s="596">
        <v>84</v>
      </c>
      <c r="JO216" s="621" t="s">
        <v>125</v>
      </c>
      <c r="JP216" s="596">
        <v>0.8</v>
      </c>
      <c r="JR216" s="576" t="s">
        <v>158</v>
      </c>
      <c r="JS216" s="610">
        <v>86.3</v>
      </c>
      <c r="JX216" s="621" t="s">
        <v>206</v>
      </c>
      <c r="JY216" s="596">
        <v>1.8</v>
      </c>
      <c r="KD216" s="621" t="s">
        <v>209</v>
      </c>
      <c r="KE216" s="596">
        <v>84.4</v>
      </c>
      <c r="KG216" s="621" t="s">
        <v>40</v>
      </c>
      <c r="KH216" s="596">
        <v>0.8</v>
      </c>
      <c r="KJ216" s="576" t="s">
        <v>109</v>
      </c>
      <c r="KK216" s="610">
        <v>87.5</v>
      </c>
      <c r="KP216" s="621" t="s">
        <v>244</v>
      </c>
      <c r="KQ216" s="596">
        <v>2.2000000000000002</v>
      </c>
      <c r="KV216" s="621" t="s">
        <v>259</v>
      </c>
      <c r="KW216" s="596">
        <v>86</v>
      </c>
      <c r="KY216" s="621" t="s">
        <v>323</v>
      </c>
      <c r="KZ216" s="596">
        <v>0.9</v>
      </c>
      <c r="LB216" s="576" t="s">
        <v>741</v>
      </c>
      <c r="LC216" s="610">
        <v>88.8</v>
      </c>
      <c r="LH216" s="621" t="s">
        <v>300</v>
      </c>
      <c r="LI216" s="596">
        <v>87.3</v>
      </c>
    </row>
    <row r="217" spans="1:321" ht="57.6" x14ac:dyDescent="0.3">
      <c r="A217" s="8" t="s">
        <v>206</v>
      </c>
      <c r="B217" s="15">
        <v>75.384615384615387</v>
      </c>
      <c r="G217" s="29" t="s">
        <v>285</v>
      </c>
      <c r="H217" s="32">
        <v>3.0120481927710845</v>
      </c>
      <c r="M217" s="11" t="s">
        <v>284</v>
      </c>
      <c r="N217" s="15">
        <v>77.758913412563672</v>
      </c>
      <c r="P217" s="29" t="s">
        <v>193</v>
      </c>
      <c r="Q217" s="79">
        <v>1.1494252873563218</v>
      </c>
      <c r="S217" s="8" t="s">
        <v>240</v>
      </c>
      <c r="T217" s="15">
        <v>76.795580110497241</v>
      </c>
      <c r="U217" s="101"/>
      <c r="Y217" s="11" t="s">
        <v>47</v>
      </c>
      <c r="Z217" s="15">
        <v>78.3</v>
      </c>
      <c r="AC217" s="109" t="s">
        <v>147</v>
      </c>
      <c r="AD217" s="123">
        <v>78.099999999999994</v>
      </c>
      <c r="AF217" s="149" t="s">
        <v>139</v>
      </c>
      <c r="AG217" s="137">
        <v>79.599999999999994</v>
      </c>
      <c r="AO217" s="109" t="s">
        <v>211</v>
      </c>
      <c r="AP217" s="146">
        <v>79.099999999999994</v>
      </c>
      <c r="AS217" s="149" t="s">
        <v>235</v>
      </c>
      <c r="AT217" s="137">
        <v>80.5</v>
      </c>
      <c r="AX217" s="149" t="s">
        <v>144</v>
      </c>
      <c r="AY217" s="191">
        <v>81.3</v>
      </c>
      <c r="BD217" s="149" t="s">
        <v>269</v>
      </c>
      <c r="BE217" s="191">
        <v>81.3</v>
      </c>
      <c r="BG217" s="149" t="s">
        <v>243</v>
      </c>
      <c r="BH217" s="209">
        <v>83.2</v>
      </c>
      <c r="BJ217" s="149" t="s">
        <v>260</v>
      </c>
      <c r="BK217" s="233">
        <v>82.6</v>
      </c>
      <c r="BP217" s="149" t="s">
        <v>263</v>
      </c>
      <c r="BQ217" s="233">
        <v>83.3</v>
      </c>
      <c r="BV217" s="29" t="s">
        <v>202</v>
      </c>
      <c r="BW217" s="263">
        <v>2.7777777777777777</v>
      </c>
      <c r="CB217" s="149" t="s">
        <v>287</v>
      </c>
      <c r="CC217" s="209">
        <v>84.4</v>
      </c>
      <c r="CE217" s="29" t="s">
        <v>63</v>
      </c>
      <c r="CF217" s="281">
        <v>1.0645375914836992</v>
      </c>
      <c r="CI217" s="109" t="s">
        <v>338</v>
      </c>
      <c r="CJ217" s="295">
        <v>84.9</v>
      </c>
      <c r="CO217" s="109" t="s">
        <v>227</v>
      </c>
      <c r="CP217" s="191">
        <v>86</v>
      </c>
      <c r="CS217" s="149" t="s">
        <v>295</v>
      </c>
      <c r="CT217" s="331">
        <v>85.7</v>
      </c>
      <c r="DB217" s="253" t="s">
        <v>294</v>
      </c>
      <c r="DC217" s="263">
        <v>2.666666666666667</v>
      </c>
      <c r="DP217" s="149" t="s">
        <v>196</v>
      </c>
      <c r="DQ217" s="331">
        <v>86.7</v>
      </c>
      <c r="DV217" s="253" t="s">
        <v>246</v>
      </c>
      <c r="DW217" s="281">
        <v>1.0925449871465296</v>
      </c>
      <c r="EA217" s="346" t="s">
        <v>232</v>
      </c>
      <c r="EB217" s="353">
        <v>86.6</v>
      </c>
      <c r="EI217" s="346" t="s">
        <v>72</v>
      </c>
      <c r="EJ217" s="362">
        <v>2.8037383177570092</v>
      </c>
      <c r="EQ217" s="346" t="s">
        <v>90</v>
      </c>
      <c r="ER217" s="303">
        <v>87</v>
      </c>
      <c r="EU217" s="346" t="s">
        <v>304</v>
      </c>
      <c r="EV217" s="378">
        <v>1.1092851273623665</v>
      </c>
      <c r="FA217" s="346" t="s">
        <v>125</v>
      </c>
      <c r="FB217" s="383">
        <v>86.666666666666671</v>
      </c>
      <c r="FG217" s="346" t="s">
        <v>193</v>
      </c>
      <c r="FH217" s="381">
        <v>87.5</v>
      </c>
      <c r="FK217" s="346" t="s">
        <v>311</v>
      </c>
      <c r="FL217" s="410">
        <v>87</v>
      </c>
      <c r="FQ217" s="355" t="s">
        <v>79</v>
      </c>
      <c r="FR217" s="421">
        <v>2.7</v>
      </c>
      <c r="FW217" s="346" t="s">
        <v>267</v>
      </c>
      <c r="FX217" s="410">
        <v>88</v>
      </c>
      <c r="FZ217" s="346" t="s">
        <v>222</v>
      </c>
      <c r="GA217" s="437">
        <v>1.1000000000000001</v>
      </c>
      <c r="GD217" s="462" t="s">
        <v>69</v>
      </c>
      <c r="GE217" s="448">
        <v>87.1</v>
      </c>
      <c r="GJ217" s="346" t="s">
        <v>48</v>
      </c>
      <c r="GK217" s="421">
        <v>2.6</v>
      </c>
      <c r="GP217" s="462" t="s">
        <v>307</v>
      </c>
      <c r="GQ217" s="503">
        <v>87.7</v>
      </c>
      <c r="GS217" s="346" t="s">
        <v>44</v>
      </c>
      <c r="GT217" s="508">
        <v>0.42219541616405309</v>
      </c>
      <c r="GV217" s="462" t="s">
        <v>36</v>
      </c>
      <c r="GW217" s="479">
        <v>87.5</v>
      </c>
      <c r="HB217" s="535" t="s">
        <v>101</v>
      </c>
      <c r="HC217" s="383">
        <v>87.9</v>
      </c>
      <c r="HG217" s="462" t="s">
        <v>112</v>
      </c>
      <c r="HH217" s="383">
        <v>87.5</v>
      </c>
      <c r="HM217" s="346" t="s">
        <v>303</v>
      </c>
      <c r="HN217" s="421">
        <v>2.4</v>
      </c>
      <c r="HS217" s="535" t="s">
        <v>339</v>
      </c>
      <c r="HT217" s="383">
        <v>88.1</v>
      </c>
      <c r="HV217" s="346" t="s">
        <v>212</v>
      </c>
      <c r="HW217" s="508">
        <v>1</v>
      </c>
      <c r="HY217" s="346" t="s">
        <v>150</v>
      </c>
      <c r="HZ217" s="421">
        <v>2.2000000000000002</v>
      </c>
      <c r="IE217" s="346" t="s">
        <v>202</v>
      </c>
      <c r="IF217" s="508">
        <v>1</v>
      </c>
      <c r="IH217" s="576" t="s">
        <v>187</v>
      </c>
      <c r="II217" s="610">
        <v>86.5</v>
      </c>
      <c r="IN217" s="621" t="s">
        <v>80</v>
      </c>
      <c r="IO217" s="635">
        <v>1.8</v>
      </c>
      <c r="IT217" s="621" t="s">
        <v>322</v>
      </c>
      <c r="IU217" s="652">
        <v>85.2</v>
      </c>
      <c r="IW217" s="621" t="s">
        <v>16</v>
      </c>
      <c r="IX217" s="635">
        <v>0.9</v>
      </c>
      <c r="IZ217" s="576" t="s">
        <v>167</v>
      </c>
      <c r="JA217" s="610">
        <v>85.5</v>
      </c>
      <c r="JF217" s="621" t="s">
        <v>75</v>
      </c>
      <c r="JG217" s="596">
        <v>2.2000000000000002</v>
      </c>
      <c r="JL217" s="621" t="s">
        <v>278</v>
      </c>
      <c r="JM217" s="596">
        <v>84</v>
      </c>
      <c r="JO217" s="621" t="s">
        <v>295</v>
      </c>
      <c r="JP217" s="596">
        <v>0.9</v>
      </c>
      <c r="JR217" s="576" t="s">
        <v>101</v>
      </c>
      <c r="JS217" s="610">
        <v>86.2</v>
      </c>
      <c r="JX217" s="621" t="s">
        <v>319</v>
      </c>
      <c r="JY217" s="596">
        <v>1.8</v>
      </c>
      <c r="KD217" s="621" t="s">
        <v>320</v>
      </c>
      <c r="KE217" s="596">
        <v>84.3</v>
      </c>
      <c r="KG217" s="621" t="s">
        <v>61</v>
      </c>
      <c r="KH217" s="596">
        <v>0.7</v>
      </c>
      <c r="KJ217" s="576" t="s">
        <v>175</v>
      </c>
      <c r="KK217" s="610">
        <v>87.5</v>
      </c>
      <c r="KP217" s="621" t="s">
        <v>148</v>
      </c>
      <c r="KQ217" s="596">
        <v>2.2000000000000002</v>
      </c>
      <c r="KV217" s="621" t="s">
        <v>267</v>
      </c>
      <c r="KW217" s="596">
        <v>85.9</v>
      </c>
      <c r="KY217" s="621" t="s">
        <v>197</v>
      </c>
      <c r="KZ217" s="596">
        <v>0.9</v>
      </c>
      <c r="LB217" s="576" t="s">
        <v>187</v>
      </c>
      <c r="LC217" s="610">
        <v>88.7</v>
      </c>
      <c r="LH217" s="621" t="s">
        <v>101</v>
      </c>
      <c r="LI217" s="596">
        <v>87.3</v>
      </c>
    </row>
    <row r="218" spans="1:321" ht="39.6" x14ac:dyDescent="0.3">
      <c r="A218" s="8" t="s">
        <v>207</v>
      </c>
      <c r="B218" s="15">
        <v>75.238095238095241</v>
      </c>
      <c r="G218" s="29" t="s">
        <v>238</v>
      </c>
      <c r="H218" s="32">
        <v>3.0303030303030303</v>
      </c>
      <c r="M218" s="11" t="s">
        <v>160</v>
      </c>
      <c r="N218" s="15">
        <v>77.641984184040254</v>
      </c>
      <c r="P218" s="29" t="s">
        <v>120</v>
      </c>
      <c r="Q218" s="79">
        <v>1.1612021857923498</v>
      </c>
      <c r="S218" s="8" t="s">
        <v>226</v>
      </c>
      <c r="T218" s="15">
        <v>76.666666666666671</v>
      </c>
      <c r="U218" s="101"/>
      <c r="Y218" s="11" t="s">
        <v>271</v>
      </c>
      <c r="Z218" s="15">
        <v>78.3</v>
      </c>
      <c r="AC218" s="109" t="s">
        <v>184</v>
      </c>
      <c r="AD218" s="123">
        <v>77.900000000000006</v>
      </c>
      <c r="AF218" s="149" t="s">
        <v>217</v>
      </c>
      <c r="AG218" s="137">
        <v>79.599999999999994</v>
      </c>
      <c r="AO218" s="109" t="s">
        <v>310</v>
      </c>
      <c r="AP218" s="146">
        <v>79</v>
      </c>
      <c r="AS218" s="149" t="s">
        <v>125</v>
      </c>
      <c r="AT218" s="137">
        <v>80.5</v>
      </c>
      <c r="AX218" s="149" t="s">
        <v>204</v>
      </c>
      <c r="AY218" s="191">
        <v>81</v>
      </c>
      <c r="BD218" s="149" t="s">
        <v>380</v>
      </c>
      <c r="BE218" s="191">
        <v>81.2</v>
      </c>
      <c r="BG218" s="149" t="s">
        <v>137</v>
      </c>
      <c r="BH218" s="209">
        <v>83.1</v>
      </c>
      <c r="BJ218" s="149" t="s">
        <v>113</v>
      </c>
      <c r="BK218" s="233">
        <v>82.4</v>
      </c>
      <c r="BP218" s="149" t="s">
        <v>217</v>
      </c>
      <c r="BQ218" s="233">
        <v>83.1</v>
      </c>
      <c r="BV218" s="29" t="s">
        <v>67</v>
      </c>
      <c r="BW218" s="263">
        <v>2.8571428571428572</v>
      </c>
      <c r="CB218" s="149" t="s">
        <v>38</v>
      </c>
      <c r="CC218" s="209">
        <v>84.3</v>
      </c>
      <c r="CE218" s="29" t="s">
        <v>376</v>
      </c>
      <c r="CF218" s="281">
        <v>1.076320939334638</v>
      </c>
      <c r="CI218" s="109" t="s">
        <v>229</v>
      </c>
      <c r="CJ218" s="295">
        <v>84.8</v>
      </c>
      <c r="CO218" s="109" t="s">
        <v>80</v>
      </c>
      <c r="CP218" s="191">
        <v>86</v>
      </c>
      <c r="CS218" s="149" t="s">
        <v>153</v>
      </c>
      <c r="CT218" s="331">
        <v>85.7</v>
      </c>
      <c r="DB218" s="253" t="s">
        <v>100</v>
      </c>
      <c r="DC218" s="263">
        <v>2.7027027027027026</v>
      </c>
      <c r="DP218" s="149" t="s">
        <v>41</v>
      </c>
      <c r="DQ218" s="331">
        <v>86.7</v>
      </c>
      <c r="DV218" s="253" t="s">
        <v>272</v>
      </c>
      <c r="DW218" s="281">
        <v>1.0932280595201944</v>
      </c>
      <c r="EA218" s="346" t="s">
        <v>338</v>
      </c>
      <c r="EB218" s="353">
        <v>86.6</v>
      </c>
      <c r="EI218" s="346" t="s">
        <v>32</v>
      </c>
      <c r="EJ218" s="362">
        <v>2.7272727272727271</v>
      </c>
      <c r="EQ218" s="346" t="s">
        <v>45</v>
      </c>
      <c r="ER218" s="303">
        <v>87</v>
      </c>
      <c r="EU218" s="346" t="s">
        <v>179</v>
      </c>
      <c r="EV218" s="378">
        <v>1.1170688114387846</v>
      </c>
      <c r="FA218" s="346" t="s">
        <v>114</v>
      </c>
      <c r="FB218" s="383">
        <v>86.666666666666671</v>
      </c>
      <c r="FG218" s="346" t="s">
        <v>45</v>
      </c>
      <c r="FH218" s="381">
        <v>87.5</v>
      </c>
      <c r="FK218" s="346" t="s">
        <v>87</v>
      </c>
      <c r="FL218" s="410">
        <v>86.9</v>
      </c>
      <c r="FQ218" s="355" t="s">
        <v>118</v>
      </c>
      <c r="FR218" s="421">
        <v>2.7</v>
      </c>
      <c r="FW218" s="346" t="s">
        <v>307</v>
      </c>
      <c r="FX218" s="410">
        <v>87.9</v>
      </c>
      <c r="FZ218" s="346" t="s">
        <v>129</v>
      </c>
      <c r="GA218" s="437">
        <v>1.1000000000000001</v>
      </c>
      <c r="GD218" s="462" t="s">
        <v>323</v>
      </c>
      <c r="GE218" s="448">
        <v>87.1</v>
      </c>
      <c r="GJ218" s="346" t="s">
        <v>285</v>
      </c>
      <c r="GK218" s="421">
        <v>2.6</v>
      </c>
      <c r="GP218" s="462" t="s">
        <v>193</v>
      </c>
      <c r="GQ218" s="503">
        <v>87.6</v>
      </c>
      <c r="GS218" s="346" t="s">
        <v>69</v>
      </c>
      <c r="GT218" s="508">
        <v>0.83333333333333337</v>
      </c>
      <c r="GV218" s="462" t="s">
        <v>206</v>
      </c>
      <c r="GW218" s="479">
        <v>87.3</v>
      </c>
      <c r="HB218" s="535" t="s">
        <v>212</v>
      </c>
      <c r="HC218" s="383">
        <v>87.7</v>
      </c>
      <c r="HG218" s="462" t="s">
        <v>37</v>
      </c>
      <c r="HH218" s="383">
        <v>87.3</v>
      </c>
      <c r="HM218" s="346" t="s">
        <v>120</v>
      </c>
      <c r="HN218" s="421">
        <v>2.2000000000000002</v>
      </c>
      <c r="HS218" s="535" t="s">
        <v>112</v>
      </c>
      <c r="HT218" s="383">
        <v>88.1</v>
      </c>
      <c r="HV218" s="346" t="s">
        <v>168</v>
      </c>
      <c r="HW218" s="508">
        <v>1.1000000000000001</v>
      </c>
      <c r="HY218" s="346" t="s">
        <v>229</v>
      </c>
      <c r="HZ218" s="421">
        <v>2.2999999999999998</v>
      </c>
      <c r="IE218" s="346" t="s">
        <v>297</v>
      </c>
      <c r="IF218" s="508">
        <v>1</v>
      </c>
      <c r="IH218" s="576" t="s">
        <v>304</v>
      </c>
      <c r="II218" s="610">
        <v>86.4</v>
      </c>
      <c r="IN218" s="621" t="s">
        <v>148</v>
      </c>
      <c r="IO218" s="635">
        <v>1.8</v>
      </c>
      <c r="IT218" s="621" t="s">
        <v>304</v>
      </c>
      <c r="IU218" s="652">
        <v>85.1</v>
      </c>
      <c r="IW218" s="621" t="s">
        <v>195</v>
      </c>
      <c r="IX218" s="635">
        <v>0.9</v>
      </c>
      <c r="IZ218" s="576" t="s">
        <v>373</v>
      </c>
      <c r="JA218" s="610">
        <v>85.3</v>
      </c>
      <c r="JF218" s="621" t="s">
        <v>742</v>
      </c>
      <c r="JG218" s="596">
        <v>2.2000000000000002</v>
      </c>
      <c r="JL218" s="621" t="s">
        <v>56</v>
      </c>
      <c r="JM218" s="596">
        <v>83.9</v>
      </c>
      <c r="JO218" s="621" t="s">
        <v>280</v>
      </c>
      <c r="JP218" s="596">
        <v>0.9</v>
      </c>
      <c r="JR218" s="576" t="s">
        <v>138</v>
      </c>
      <c r="JS218" s="610">
        <v>86.1</v>
      </c>
      <c r="JX218" s="621" t="s">
        <v>312</v>
      </c>
      <c r="JY218" s="596">
        <v>1.9</v>
      </c>
      <c r="KD218" s="621" t="s">
        <v>35</v>
      </c>
      <c r="KE218" s="596">
        <v>84.1</v>
      </c>
      <c r="KG218" s="621" t="s">
        <v>290</v>
      </c>
      <c r="KH218" s="596">
        <v>0.8</v>
      </c>
      <c r="KJ218" s="576" t="s">
        <v>80</v>
      </c>
      <c r="KK218" s="610">
        <v>87.3</v>
      </c>
      <c r="KP218" s="621" t="s">
        <v>173</v>
      </c>
      <c r="KQ218" s="596">
        <v>2.2000000000000002</v>
      </c>
      <c r="KV218" s="621" t="s">
        <v>71</v>
      </c>
      <c r="KW218" s="596">
        <v>85.9</v>
      </c>
      <c r="KY218" s="621" t="s">
        <v>662</v>
      </c>
      <c r="KZ218" s="596">
        <v>0.9</v>
      </c>
      <c r="LB218" s="576" t="s">
        <v>323</v>
      </c>
      <c r="LC218" s="610">
        <v>88.7</v>
      </c>
      <c r="LH218" s="621" t="s">
        <v>242</v>
      </c>
      <c r="LI218" s="596">
        <v>87.2</v>
      </c>
    </row>
    <row r="219" spans="1:321" ht="66" x14ac:dyDescent="0.3">
      <c r="A219" s="8" t="s">
        <v>208</v>
      </c>
      <c r="B219" s="15">
        <v>75</v>
      </c>
      <c r="G219" s="29" t="s">
        <v>25</v>
      </c>
      <c r="H219" s="32">
        <v>3.0303030303030303</v>
      </c>
      <c r="M219" s="11" t="s">
        <v>179</v>
      </c>
      <c r="N219" s="15">
        <v>77.501111605157845</v>
      </c>
      <c r="P219" s="29" t="s">
        <v>191</v>
      </c>
      <c r="Q219" s="79">
        <v>1.1641443538998837</v>
      </c>
      <c r="S219" s="8" t="s">
        <v>182</v>
      </c>
      <c r="T219" s="15">
        <v>76.470588235294116</v>
      </c>
      <c r="U219" s="101"/>
      <c r="Y219" s="11" t="s">
        <v>133</v>
      </c>
      <c r="Z219" s="15">
        <v>78.2</v>
      </c>
      <c r="AC219" s="109" t="s">
        <v>138</v>
      </c>
      <c r="AD219" s="123">
        <v>77.8</v>
      </c>
      <c r="AF219" s="149" t="s">
        <v>164</v>
      </c>
      <c r="AG219" s="137">
        <v>79.3</v>
      </c>
      <c r="AO219" s="109" t="s">
        <v>10</v>
      </c>
      <c r="AP219" s="146">
        <v>78.8</v>
      </c>
      <c r="AS219" s="149" t="s">
        <v>254</v>
      </c>
      <c r="AT219" s="137">
        <v>80.400000000000006</v>
      </c>
      <c r="AX219" s="149" t="s">
        <v>241</v>
      </c>
      <c r="AY219" s="191">
        <v>80.8</v>
      </c>
      <c r="BD219" s="149" t="s">
        <v>157</v>
      </c>
      <c r="BE219" s="191">
        <v>81.2</v>
      </c>
      <c r="BG219" s="149" t="s">
        <v>167</v>
      </c>
      <c r="BH219" s="209">
        <v>83</v>
      </c>
      <c r="BJ219" s="149" t="s">
        <v>192</v>
      </c>
      <c r="BK219" s="233">
        <v>82.4</v>
      </c>
      <c r="BP219" s="149" t="s">
        <v>131</v>
      </c>
      <c r="BQ219" s="233">
        <v>82.9</v>
      </c>
      <c r="BV219" s="29" t="s">
        <v>215</v>
      </c>
      <c r="BW219" s="263">
        <v>2.9345372460496613</v>
      </c>
      <c r="CB219" s="149" t="s">
        <v>276</v>
      </c>
      <c r="CC219" s="209">
        <v>84.3</v>
      </c>
      <c r="CE219" s="29" t="s">
        <v>307</v>
      </c>
      <c r="CF219" s="281">
        <v>1.0893785590492695</v>
      </c>
      <c r="CI219" s="109" t="s">
        <v>144</v>
      </c>
      <c r="CJ219" s="295">
        <v>84.8</v>
      </c>
      <c r="CO219" s="109" t="s">
        <v>151</v>
      </c>
      <c r="CP219" s="191">
        <v>86</v>
      </c>
      <c r="CS219" s="149" t="s">
        <v>246</v>
      </c>
      <c r="CT219" s="331">
        <v>85.7</v>
      </c>
      <c r="DB219" s="253" t="s">
        <v>129</v>
      </c>
      <c r="DC219" s="263">
        <v>2.7027027027027026</v>
      </c>
      <c r="DP219" s="149" t="s">
        <v>292</v>
      </c>
      <c r="DQ219" s="331">
        <v>86.7</v>
      </c>
      <c r="DV219" s="253" t="s">
        <v>207</v>
      </c>
      <c r="DW219" s="281">
        <v>1.1074651353568499</v>
      </c>
      <c r="EA219" s="346" t="s">
        <v>281</v>
      </c>
      <c r="EB219" s="353">
        <v>86.5</v>
      </c>
      <c r="EI219" s="346" t="s">
        <v>319</v>
      </c>
      <c r="EJ219" s="362">
        <v>2.7027027027027026</v>
      </c>
      <c r="EQ219" s="346" t="s">
        <v>216</v>
      </c>
      <c r="ER219" s="303">
        <v>86.8</v>
      </c>
      <c r="EU219" s="346" t="s">
        <v>207</v>
      </c>
      <c r="EV219" s="378">
        <v>1.1170872983036821</v>
      </c>
      <c r="FA219" s="346" t="s">
        <v>184</v>
      </c>
      <c r="FB219" s="383">
        <v>86.725663716814154</v>
      </c>
      <c r="FG219" s="346" t="s">
        <v>202</v>
      </c>
      <c r="FH219" s="381">
        <v>87.3</v>
      </c>
      <c r="FK219" s="346" t="s">
        <v>12</v>
      </c>
      <c r="FL219" s="410">
        <v>86.8</v>
      </c>
      <c r="FQ219" s="355" t="s">
        <v>117</v>
      </c>
      <c r="FR219" s="421">
        <v>2.7</v>
      </c>
      <c r="FW219" s="346" t="s">
        <v>160</v>
      </c>
      <c r="FX219" s="410">
        <v>87.9</v>
      </c>
      <c r="FZ219" s="346" t="s">
        <v>201</v>
      </c>
      <c r="GA219" s="437">
        <v>1.1000000000000001</v>
      </c>
      <c r="GD219" s="462" t="s">
        <v>20</v>
      </c>
      <c r="GE219" s="448">
        <v>87</v>
      </c>
      <c r="GJ219" s="346" t="s">
        <v>111</v>
      </c>
      <c r="GK219" s="421">
        <v>2.6</v>
      </c>
      <c r="GP219" s="462" t="s">
        <v>154</v>
      </c>
      <c r="GQ219" s="503">
        <v>87.4</v>
      </c>
      <c r="GS219" s="346" t="s">
        <v>162</v>
      </c>
      <c r="GT219" s="508">
        <v>2.0190023752969122</v>
      </c>
      <c r="GV219" s="462" t="s">
        <v>37</v>
      </c>
      <c r="GW219" s="479">
        <v>87.2</v>
      </c>
      <c r="HB219" s="535" t="s">
        <v>238</v>
      </c>
      <c r="HC219" s="383">
        <v>87.7</v>
      </c>
      <c r="HG219" s="462" t="s">
        <v>184</v>
      </c>
      <c r="HH219" s="383">
        <v>87.2</v>
      </c>
      <c r="HM219" s="346" t="s">
        <v>231</v>
      </c>
      <c r="HN219" s="421">
        <v>2.2000000000000002</v>
      </c>
      <c r="HS219" s="535" t="s">
        <v>101</v>
      </c>
      <c r="HT219" s="383">
        <v>88.1</v>
      </c>
      <c r="HV219" s="346" t="s">
        <v>294</v>
      </c>
      <c r="HW219" s="508">
        <v>1</v>
      </c>
      <c r="HY219" s="346" t="s">
        <v>35</v>
      </c>
      <c r="HZ219" s="421">
        <v>2.2999999999999998</v>
      </c>
      <c r="IE219" s="346" t="s">
        <v>281</v>
      </c>
      <c r="IF219" s="508">
        <v>1</v>
      </c>
      <c r="IH219" s="576" t="s">
        <v>322</v>
      </c>
      <c r="II219" s="610">
        <v>86.3</v>
      </c>
      <c r="IN219" s="621" t="s">
        <v>297</v>
      </c>
      <c r="IO219" s="635">
        <v>1.8</v>
      </c>
      <c r="IT219" s="621" t="s">
        <v>301</v>
      </c>
      <c r="IU219" s="652">
        <v>84.9</v>
      </c>
      <c r="IW219" s="621" t="s">
        <v>241</v>
      </c>
      <c r="IX219" s="635">
        <v>0.9</v>
      </c>
      <c r="IZ219" s="576" t="s">
        <v>41</v>
      </c>
      <c r="JA219" s="610">
        <v>85.3</v>
      </c>
      <c r="JF219" s="621" t="s">
        <v>174</v>
      </c>
      <c r="JG219" s="596">
        <v>2.2000000000000002</v>
      </c>
      <c r="JL219" s="621" t="s">
        <v>126</v>
      </c>
      <c r="JM219" s="596">
        <v>83.9</v>
      </c>
      <c r="JO219" s="621" t="s">
        <v>224</v>
      </c>
      <c r="JP219" s="596">
        <v>0.9</v>
      </c>
      <c r="JR219" s="576" t="s">
        <v>288</v>
      </c>
      <c r="JS219" s="610">
        <v>85.7</v>
      </c>
      <c r="JX219" s="621" t="s">
        <v>128</v>
      </c>
      <c r="JY219" s="596">
        <v>1.9</v>
      </c>
      <c r="KD219" s="621" t="s">
        <v>667</v>
      </c>
      <c r="KE219" s="596">
        <v>84</v>
      </c>
      <c r="KG219" s="621" t="s">
        <v>743</v>
      </c>
      <c r="KH219" s="596">
        <v>0.8</v>
      </c>
      <c r="KJ219" s="576" t="s">
        <v>61</v>
      </c>
      <c r="KK219" s="610">
        <v>87.3</v>
      </c>
      <c r="KP219" s="621" t="s">
        <v>212</v>
      </c>
      <c r="KQ219" s="596">
        <v>2.2000000000000002</v>
      </c>
      <c r="KV219" s="621" t="s">
        <v>65</v>
      </c>
      <c r="KW219" s="596">
        <v>85.9</v>
      </c>
      <c r="KY219" s="621" t="s">
        <v>179</v>
      </c>
      <c r="KZ219" s="596">
        <v>0.9</v>
      </c>
      <c r="LB219" s="576" t="s">
        <v>267</v>
      </c>
      <c r="LC219" s="610">
        <v>88.6</v>
      </c>
      <c r="LH219" s="621" t="s">
        <v>47</v>
      </c>
      <c r="LI219" s="596">
        <v>87.1</v>
      </c>
    </row>
    <row r="220" spans="1:321" ht="66" x14ac:dyDescent="0.3">
      <c r="A220" s="8" t="s">
        <v>209</v>
      </c>
      <c r="B220" s="15">
        <v>75</v>
      </c>
      <c r="G220" s="29" t="s">
        <v>328</v>
      </c>
      <c r="H220" s="32">
        <v>3.0534351145038165</v>
      </c>
      <c r="M220" s="11" t="s">
        <v>241</v>
      </c>
      <c r="N220" s="15">
        <v>77.496917385943277</v>
      </c>
      <c r="P220" s="29" t="s">
        <v>179</v>
      </c>
      <c r="Q220" s="79">
        <v>1.1648745519713262</v>
      </c>
      <c r="S220" s="8" t="s">
        <v>180</v>
      </c>
      <c r="T220" s="15">
        <v>76.344086021505376</v>
      </c>
      <c r="U220" s="101"/>
      <c r="Y220" s="11" t="s">
        <v>241</v>
      </c>
      <c r="Z220" s="15">
        <v>78.099999999999994</v>
      </c>
      <c r="AC220" s="109" t="s">
        <v>374</v>
      </c>
      <c r="AD220" s="123">
        <v>77.8</v>
      </c>
      <c r="AF220" s="149" t="s">
        <v>170</v>
      </c>
      <c r="AG220" s="137">
        <v>79.2</v>
      </c>
      <c r="AO220" s="109" t="s">
        <v>281</v>
      </c>
      <c r="AP220" s="146">
        <v>78.8</v>
      </c>
      <c r="AS220" s="149" t="s">
        <v>148</v>
      </c>
      <c r="AT220" s="137">
        <v>80.400000000000006</v>
      </c>
      <c r="AX220" s="149" t="s">
        <v>232</v>
      </c>
      <c r="AY220" s="191">
        <v>80.599999999999994</v>
      </c>
      <c r="BD220" s="149" t="s">
        <v>233</v>
      </c>
      <c r="BE220" s="191">
        <v>81.2</v>
      </c>
      <c r="BG220" s="180" t="s">
        <v>71</v>
      </c>
      <c r="BH220" s="230">
        <v>82.9</v>
      </c>
      <c r="BJ220" s="149" t="s">
        <v>200</v>
      </c>
      <c r="BK220" s="233">
        <v>82.4</v>
      </c>
      <c r="BP220" s="149" t="s">
        <v>198</v>
      </c>
      <c r="BQ220" s="233">
        <v>82.9</v>
      </c>
      <c r="BV220" s="29" t="s">
        <v>89</v>
      </c>
      <c r="BW220" s="263">
        <v>2.9411764705882351</v>
      </c>
      <c r="CB220" s="149" t="s">
        <v>152</v>
      </c>
      <c r="CC220" s="209">
        <v>84.2</v>
      </c>
      <c r="CE220" s="29" t="s">
        <v>224</v>
      </c>
      <c r="CF220" s="281">
        <v>1.0975094976783453</v>
      </c>
      <c r="CI220" s="109" t="s">
        <v>107</v>
      </c>
      <c r="CJ220" s="295">
        <v>84.8</v>
      </c>
      <c r="CO220" s="109" t="s">
        <v>245</v>
      </c>
      <c r="CP220" s="191">
        <v>86</v>
      </c>
      <c r="CS220" s="149" t="s">
        <v>228</v>
      </c>
      <c r="CT220" s="331">
        <v>85.5</v>
      </c>
      <c r="DB220" s="253" t="s">
        <v>379</v>
      </c>
      <c r="DC220" s="263">
        <v>2.7397260273972601</v>
      </c>
      <c r="DP220" s="149" t="s">
        <v>204</v>
      </c>
      <c r="DQ220" s="331">
        <v>86.6</v>
      </c>
      <c r="DV220" s="253" t="s">
        <v>7</v>
      </c>
      <c r="DW220" s="281">
        <v>1.1077542799597182</v>
      </c>
      <c r="EA220" s="346" t="s">
        <v>321</v>
      </c>
      <c r="EB220" s="353">
        <v>86.4</v>
      </c>
      <c r="EI220" s="346" t="s">
        <v>320</v>
      </c>
      <c r="EJ220" s="362">
        <v>2.7624309392265194</v>
      </c>
      <c r="EQ220" s="346" t="s">
        <v>274</v>
      </c>
      <c r="ER220" s="303">
        <v>86.8</v>
      </c>
      <c r="EU220" s="346" t="s">
        <v>212</v>
      </c>
      <c r="EV220" s="378">
        <v>1.1194029850746268</v>
      </c>
      <c r="FA220" s="346" t="s">
        <v>143</v>
      </c>
      <c r="FB220" s="383">
        <v>86.538461538461547</v>
      </c>
      <c r="FG220" s="346" t="s">
        <v>273</v>
      </c>
      <c r="FH220" s="381">
        <v>87.3</v>
      </c>
      <c r="FK220" s="346" t="s">
        <v>162</v>
      </c>
      <c r="FL220" s="410">
        <v>86.8</v>
      </c>
      <c r="FQ220" s="355" t="s">
        <v>259</v>
      </c>
      <c r="FR220" s="421">
        <v>2.7</v>
      </c>
      <c r="FW220" s="346" t="s">
        <v>45</v>
      </c>
      <c r="FX220" s="410">
        <v>87.9</v>
      </c>
      <c r="FZ220" s="346" t="s">
        <v>225</v>
      </c>
      <c r="GA220" s="437">
        <v>1.1000000000000001</v>
      </c>
      <c r="GD220" s="462" t="s">
        <v>217</v>
      </c>
      <c r="GE220" s="448">
        <v>87</v>
      </c>
      <c r="GJ220" s="346" t="s">
        <v>146</v>
      </c>
      <c r="GK220" s="421">
        <v>2.6</v>
      </c>
      <c r="GP220" s="462" t="s">
        <v>327</v>
      </c>
      <c r="GQ220" s="503">
        <v>87.4</v>
      </c>
      <c r="GS220" s="346" t="s">
        <v>223</v>
      </c>
      <c r="GT220" s="508">
        <v>0.22556390977443611</v>
      </c>
      <c r="GV220" s="462" t="s">
        <v>160</v>
      </c>
      <c r="GW220" s="479">
        <v>87.2</v>
      </c>
      <c r="HB220" s="535" t="s">
        <v>258</v>
      </c>
      <c r="HC220" s="383">
        <v>87.7</v>
      </c>
      <c r="HG220" s="462" t="s">
        <v>187</v>
      </c>
      <c r="HH220" s="383">
        <v>87.1</v>
      </c>
      <c r="HM220" s="346" t="s">
        <v>165</v>
      </c>
      <c r="HN220" s="421">
        <v>2.2000000000000002</v>
      </c>
      <c r="HS220" s="535" t="s">
        <v>327</v>
      </c>
      <c r="HT220" s="383">
        <v>88</v>
      </c>
      <c r="HV220" s="346" t="s">
        <v>297</v>
      </c>
      <c r="HW220" s="508">
        <v>1.1000000000000001</v>
      </c>
      <c r="HY220" s="346" t="s">
        <v>148</v>
      </c>
      <c r="HZ220" s="421">
        <v>2.2999999999999998</v>
      </c>
      <c r="IE220" s="346" t="s">
        <v>127</v>
      </c>
      <c r="IF220" s="508">
        <v>1</v>
      </c>
      <c r="IH220" s="576" t="s">
        <v>310</v>
      </c>
      <c r="II220" s="610">
        <v>86.3</v>
      </c>
      <c r="IN220" s="621" t="s">
        <v>212</v>
      </c>
      <c r="IO220" s="635">
        <v>1.8</v>
      </c>
      <c r="IT220" s="621" t="s">
        <v>170</v>
      </c>
      <c r="IU220" s="652">
        <v>84.9</v>
      </c>
      <c r="IW220" s="621" t="s">
        <v>663</v>
      </c>
      <c r="IX220" s="635">
        <v>0.9</v>
      </c>
      <c r="IZ220" s="576" t="s">
        <v>307</v>
      </c>
      <c r="JA220" s="610">
        <v>85.2</v>
      </c>
      <c r="JF220" s="621" t="s">
        <v>131</v>
      </c>
      <c r="JG220" s="596">
        <v>2.2000000000000002</v>
      </c>
      <c r="JL220" s="621" t="s">
        <v>263</v>
      </c>
      <c r="JM220" s="596">
        <v>83.8</v>
      </c>
      <c r="JO220" s="621" t="s">
        <v>267</v>
      </c>
      <c r="JP220" s="596">
        <v>0.9</v>
      </c>
      <c r="JR220" s="576" t="s">
        <v>37</v>
      </c>
      <c r="JS220" s="610">
        <v>85.4</v>
      </c>
      <c r="JX220" s="621" t="s">
        <v>230</v>
      </c>
      <c r="JY220" s="596">
        <v>1.9</v>
      </c>
      <c r="KD220" s="621" t="s">
        <v>179</v>
      </c>
      <c r="KE220" s="596">
        <v>84</v>
      </c>
      <c r="KG220" s="621" t="s">
        <v>238</v>
      </c>
      <c r="KH220" s="596">
        <v>0.8</v>
      </c>
      <c r="KJ220" s="576" t="s">
        <v>49</v>
      </c>
      <c r="KK220" s="610">
        <v>87.3</v>
      </c>
      <c r="KP220" s="621" t="s">
        <v>166</v>
      </c>
      <c r="KQ220" s="596">
        <v>2.2000000000000002</v>
      </c>
      <c r="KV220" s="621" t="s">
        <v>255</v>
      </c>
      <c r="KW220" s="596">
        <v>85.8</v>
      </c>
      <c r="KY220" s="621" t="s">
        <v>272</v>
      </c>
      <c r="KZ220" s="596">
        <v>0.9</v>
      </c>
      <c r="LB220" s="576" t="s">
        <v>56</v>
      </c>
      <c r="LC220" s="610">
        <v>88.6</v>
      </c>
      <c r="LH220" s="621" t="s">
        <v>154</v>
      </c>
      <c r="LI220" s="596">
        <v>87.1</v>
      </c>
    </row>
    <row r="221" spans="1:321" ht="39.6" x14ac:dyDescent="0.3">
      <c r="A221" s="8" t="s">
        <v>210</v>
      </c>
      <c r="B221" s="15">
        <v>75</v>
      </c>
      <c r="G221" s="29" t="s">
        <v>68</v>
      </c>
      <c r="H221" s="32">
        <v>3.125</v>
      </c>
      <c r="M221" s="11" t="s">
        <v>339</v>
      </c>
      <c r="N221" s="15">
        <v>77.213622291021665</v>
      </c>
      <c r="P221" s="29" t="s">
        <v>196</v>
      </c>
      <c r="Q221" s="79">
        <v>1.1695906432748537</v>
      </c>
      <c r="S221" s="8" t="s">
        <v>205</v>
      </c>
      <c r="T221" s="15">
        <v>76</v>
      </c>
      <c r="U221" s="101"/>
      <c r="Y221" s="11" t="s">
        <v>126</v>
      </c>
      <c r="Z221" s="15">
        <v>78.099999999999994</v>
      </c>
      <c r="AC221" s="109" t="s">
        <v>153</v>
      </c>
      <c r="AD221" s="123">
        <v>77.8</v>
      </c>
      <c r="AF221" s="149" t="s">
        <v>218</v>
      </c>
      <c r="AG221" s="137">
        <v>79.2</v>
      </c>
      <c r="AO221" s="109" t="s">
        <v>228</v>
      </c>
      <c r="AP221" s="146">
        <v>78.8</v>
      </c>
      <c r="AS221" s="149" t="s">
        <v>61</v>
      </c>
      <c r="AT221" s="137">
        <v>80.3</v>
      </c>
      <c r="AX221" s="149" t="s">
        <v>168</v>
      </c>
      <c r="AY221" s="191">
        <v>80.5</v>
      </c>
      <c r="BD221" s="149" t="s">
        <v>279</v>
      </c>
      <c r="BE221" s="191">
        <v>81.099999999999994</v>
      </c>
      <c r="BG221" s="180" t="s">
        <v>294</v>
      </c>
      <c r="BH221" s="230">
        <v>82.2</v>
      </c>
      <c r="BJ221" s="149" t="s">
        <v>207</v>
      </c>
      <c r="BK221" s="233">
        <v>82.3</v>
      </c>
      <c r="BP221" s="149" t="s">
        <v>170</v>
      </c>
      <c r="BQ221" s="233">
        <v>82.9</v>
      </c>
      <c r="BV221" s="29" t="s">
        <v>43</v>
      </c>
      <c r="BW221" s="263">
        <v>3.0303030303030303</v>
      </c>
      <c r="CB221" s="149" t="s">
        <v>260</v>
      </c>
      <c r="CC221" s="209">
        <v>84.1</v>
      </c>
      <c r="CE221" s="29" t="s">
        <v>150</v>
      </c>
      <c r="CF221" s="281">
        <v>1.0996119016817594</v>
      </c>
      <c r="CI221" s="109" t="s">
        <v>300</v>
      </c>
      <c r="CJ221" s="295">
        <v>84.7</v>
      </c>
      <c r="CO221" s="109" t="s">
        <v>110</v>
      </c>
      <c r="CP221" s="191">
        <v>86</v>
      </c>
      <c r="CS221" s="149" t="s">
        <v>93</v>
      </c>
      <c r="CT221" s="331">
        <v>85.5</v>
      </c>
      <c r="DB221" s="253" t="s">
        <v>244</v>
      </c>
      <c r="DC221" s="263">
        <v>2.7777777777777777</v>
      </c>
      <c r="DP221" s="149" t="s">
        <v>245</v>
      </c>
      <c r="DQ221" s="331">
        <v>86.5</v>
      </c>
      <c r="DV221" s="253" t="s">
        <v>91</v>
      </c>
      <c r="DW221" s="281">
        <v>1.1205976520811098</v>
      </c>
      <c r="EA221" s="345" t="s">
        <v>562</v>
      </c>
      <c r="EB221" s="352">
        <v>86.4</v>
      </c>
      <c r="EI221" s="346" t="s">
        <v>66</v>
      </c>
      <c r="EJ221" s="362">
        <v>2.9411764705882351</v>
      </c>
      <c r="EQ221" s="346" t="s">
        <v>105</v>
      </c>
      <c r="ER221" s="303">
        <v>86.7</v>
      </c>
      <c r="EU221" s="346" t="s">
        <v>158</v>
      </c>
      <c r="EV221" s="378">
        <v>1.1248881503259618</v>
      </c>
      <c r="FA221" s="346" t="s">
        <v>157</v>
      </c>
      <c r="FB221" s="383">
        <v>86.36363636363636</v>
      </c>
      <c r="FG221" s="346" t="s">
        <v>152</v>
      </c>
      <c r="FH221" s="381">
        <v>87.3</v>
      </c>
      <c r="FK221" s="346" t="s">
        <v>147</v>
      </c>
      <c r="FL221" s="410">
        <v>86.7</v>
      </c>
      <c r="FQ221" s="355" t="s">
        <v>312</v>
      </c>
      <c r="FR221" s="421">
        <v>2.8</v>
      </c>
      <c r="FW221" s="346" t="s">
        <v>134</v>
      </c>
      <c r="FX221" s="410">
        <v>87.8</v>
      </c>
      <c r="FZ221" s="346" t="s">
        <v>127</v>
      </c>
      <c r="GA221" s="437">
        <v>1.1000000000000001</v>
      </c>
      <c r="GD221" s="462" t="s">
        <v>53</v>
      </c>
      <c r="GE221" s="448">
        <v>87</v>
      </c>
      <c r="GJ221" s="346" t="s">
        <v>176</v>
      </c>
      <c r="GK221" s="421">
        <v>2.6</v>
      </c>
      <c r="GP221" s="462" t="s">
        <v>300</v>
      </c>
      <c r="GQ221" s="503">
        <v>87.4</v>
      </c>
      <c r="GS221" s="346" t="s">
        <v>25</v>
      </c>
      <c r="GT221" s="508">
        <v>0.50864699898270604</v>
      </c>
      <c r="GV221" s="462" t="s">
        <v>16</v>
      </c>
      <c r="GW221" s="479">
        <v>86.8</v>
      </c>
      <c r="HB221" s="535" t="s">
        <v>170</v>
      </c>
      <c r="HC221" s="383">
        <v>87.6</v>
      </c>
      <c r="HG221" s="462" t="s">
        <v>215</v>
      </c>
      <c r="HH221" s="383">
        <v>87.1</v>
      </c>
      <c r="HM221" s="346" t="s">
        <v>148</v>
      </c>
      <c r="HN221" s="421">
        <v>2.2000000000000002</v>
      </c>
      <c r="HS221" s="535" t="s">
        <v>149</v>
      </c>
      <c r="HT221" s="383">
        <v>88</v>
      </c>
      <c r="HV221" s="346" t="s">
        <v>68</v>
      </c>
      <c r="HW221" s="508">
        <v>1</v>
      </c>
      <c r="HY221" s="346" t="s">
        <v>195</v>
      </c>
      <c r="HZ221" s="421">
        <v>2.2999999999999998</v>
      </c>
      <c r="IE221" s="346" t="s">
        <v>58</v>
      </c>
      <c r="IF221" s="508">
        <v>1</v>
      </c>
      <c r="IH221" s="576" t="s">
        <v>312</v>
      </c>
      <c r="II221" s="610">
        <v>86.3</v>
      </c>
      <c r="IN221" s="621" t="s">
        <v>379</v>
      </c>
      <c r="IO221" s="635">
        <v>1.8</v>
      </c>
      <c r="IT221" s="621" t="s">
        <v>34</v>
      </c>
      <c r="IU221" s="652">
        <v>84.8</v>
      </c>
      <c r="IW221" s="621" t="s">
        <v>191</v>
      </c>
      <c r="IX221" s="635">
        <v>0.9</v>
      </c>
      <c r="IZ221" s="576" t="s">
        <v>287</v>
      </c>
      <c r="JA221" s="610">
        <v>85.1</v>
      </c>
      <c r="JF221" s="621" t="s">
        <v>64</v>
      </c>
      <c r="JG221" s="596">
        <v>2.2000000000000002</v>
      </c>
      <c r="JL221" s="621" t="s">
        <v>664</v>
      </c>
      <c r="JM221" s="596">
        <v>83.8</v>
      </c>
      <c r="JO221" s="621" t="s">
        <v>213</v>
      </c>
      <c r="JP221" s="596">
        <v>0.9</v>
      </c>
      <c r="JR221" s="576" t="s">
        <v>29</v>
      </c>
      <c r="JS221" s="610">
        <v>85.4</v>
      </c>
      <c r="JX221" s="621" t="s">
        <v>14</v>
      </c>
      <c r="JY221" s="596">
        <v>1.9</v>
      </c>
      <c r="KD221" s="621" t="s">
        <v>291</v>
      </c>
      <c r="KE221" s="596">
        <v>83.9</v>
      </c>
      <c r="KG221" s="621" t="s">
        <v>256</v>
      </c>
      <c r="KH221" s="596">
        <v>0.6</v>
      </c>
      <c r="KJ221" s="576" t="s">
        <v>113</v>
      </c>
      <c r="KK221" s="610">
        <v>87.2</v>
      </c>
      <c r="KP221" s="621" t="s">
        <v>128</v>
      </c>
      <c r="KQ221" s="596">
        <v>2.2999999999999998</v>
      </c>
      <c r="KV221" s="621" t="s">
        <v>209</v>
      </c>
      <c r="KW221" s="596">
        <v>85.8</v>
      </c>
      <c r="KY221" s="621" t="s">
        <v>232</v>
      </c>
      <c r="KZ221" s="596">
        <v>0.9</v>
      </c>
      <c r="LB221" s="576" t="s">
        <v>433</v>
      </c>
      <c r="LC221" s="610">
        <v>88.6</v>
      </c>
      <c r="LH221" s="621" t="s">
        <v>54</v>
      </c>
      <c r="LI221" s="596">
        <v>87</v>
      </c>
    </row>
    <row r="222" spans="1:321" ht="39.6" x14ac:dyDescent="0.3">
      <c r="A222" s="8" t="s">
        <v>211</v>
      </c>
      <c r="B222" s="15">
        <v>75</v>
      </c>
      <c r="G222" s="29" t="s">
        <v>214</v>
      </c>
      <c r="H222" s="32">
        <v>3.125</v>
      </c>
      <c r="M222" s="11" t="s">
        <v>161</v>
      </c>
      <c r="N222" s="15">
        <v>77.202643171806159</v>
      </c>
      <c r="P222" s="29" t="s">
        <v>339</v>
      </c>
      <c r="Q222" s="79">
        <v>1.1798355380765104</v>
      </c>
      <c r="S222" s="8" t="s">
        <v>206</v>
      </c>
      <c r="T222" s="15">
        <v>75.757575757575751</v>
      </c>
      <c r="U222" s="101"/>
      <c r="Y222" s="11" t="s">
        <v>179</v>
      </c>
      <c r="Z222" s="15">
        <v>78.099999999999994</v>
      </c>
      <c r="AC222" s="109" t="s">
        <v>242</v>
      </c>
      <c r="AD222" s="123">
        <v>77.599999999999994</v>
      </c>
      <c r="AF222" s="149" t="s">
        <v>320</v>
      </c>
      <c r="AG222" s="137">
        <v>79.099999999999994</v>
      </c>
      <c r="AO222" s="109" t="s">
        <v>126</v>
      </c>
      <c r="AP222" s="146">
        <v>78.599999999999994</v>
      </c>
      <c r="AS222" s="149" t="s">
        <v>300</v>
      </c>
      <c r="AT222" s="137">
        <v>80.3</v>
      </c>
      <c r="AX222" s="149" t="s">
        <v>225</v>
      </c>
      <c r="AY222" s="191">
        <v>80.5</v>
      </c>
      <c r="BD222" s="149" t="s">
        <v>133</v>
      </c>
      <c r="BE222" s="191">
        <v>81.099999999999994</v>
      </c>
      <c r="BG222" s="149" t="s">
        <v>254</v>
      </c>
      <c r="BH222" s="209">
        <v>82.8</v>
      </c>
      <c r="BJ222" s="149" t="s">
        <v>201</v>
      </c>
      <c r="BK222" s="233">
        <v>82.3</v>
      </c>
      <c r="BP222" s="149" t="s">
        <v>241</v>
      </c>
      <c r="BQ222" s="233">
        <v>82.9</v>
      </c>
      <c r="BV222" s="29" t="s">
        <v>197</v>
      </c>
      <c r="BW222" s="263">
        <v>3.0303030303030303</v>
      </c>
      <c r="CB222" s="149" t="s">
        <v>170</v>
      </c>
      <c r="CC222" s="209">
        <v>84.1</v>
      </c>
      <c r="CE222" s="29" t="s">
        <v>319</v>
      </c>
      <c r="CF222" s="281">
        <v>1.1032308904649331</v>
      </c>
      <c r="CI222" s="109" t="s">
        <v>181</v>
      </c>
      <c r="CJ222" s="295">
        <v>84.7</v>
      </c>
      <c r="CO222" s="109" t="s">
        <v>170</v>
      </c>
      <c r="CP222" s="191">
        <v>85.9</v>
      </c>
      <c r="CS222" s="149" t="s">
        <v>78</v>
      </c>
      <c r="CT222" s="331">
        <v>85.5</v>
      </c>
      <c r="DB222" s="253" t="s">
        <v>267</v>
      </c>
      <c r="DC222" s="263">
        <v>2.7777777777777777</v>
      </c>
      <c r="DP222" s="149" t="s">
        <v>136</v>
      </c>
      <c r="DQ222" s="331">
        <v>86.5</v>
      </c>
      <c r="DV222" s="253" t="s">
        <v>191</v>
      </c>
      <c r="DW222" s="281">
        <v>1.1235955056179776</v>
      </c>
      <c r="EA222" s="346" t="s">
        <v>74</v>
      </c>
      <c r="EB222" s="353">
        <v>86.3</v>
      </c>
      <c r="EI222" s="346" t="s">
        <v>326</v>
      </c>
      <c r="EJ222" s="362">
        <v>2.9411764705882351</v>
      </c>
      <c r="EQ222" s="346" t="s">
        <v>77</v>
      </c>
      <c r="ER222" s="303">
        <v>86.7</v>
      </c>
      <c r="EU222" s="346" t="s">
        <v>83</v>
      </c>
      <c r="EV222" s="378">
        <v>1.1373578302712162</v>
      </c>
      <c r="FA222" s="346" t="s">
        <v>165</v>
      </c>
      <c r="FB222" s="383">
        <v>86.36363636363636</v>
      </c>
      <c r="FG222" s="346" t="s">
        <v>242</v>
      </c>
      <c r="FH222" s="381">
        <v>87.2</v>
      </c>
      <c r="FK222" s="346" t="s">
        <v>263</v>
      </c>
      <c r="FL222" s="410">
        <v>86.7</v>
      </c>
      <c r="FQ222" s="355" t="s">
        <v>269</v>
      </c>
      <c r="FR222" s="421">
        <v>2.8</v>
      </c>
      <c r="FW222" s="346" t="s">
        <v>242</v>
      </c>
      <c r="FX222" s="410">
        <v>87.6</v>
      </c>
      <c r="FZ222" s="346" t="s">
        <v>122</v>
      </c>
      <c r="GA222" s="437">
        <v>1.1000000000000001</v>
      </c>
      <c r="GD222" s="462" t="s">
        <v>203</v>
      </c>
      <c r="GE222" s="448">
        <v>86.8</v>
      </c>
      <c r="GJ222" s="346" t="s">
        <v>293</v>
      </c>
      <c r="GK222" s="421">
        <v>2.6</v>
      </c>
      <c r="GP222" s="462" t="s">
        <v>156</v>
      </c>
      <c r="GQ222" s="503">
        <v>87.3</v>
      </c>
      <c r="GS222" s="346" t="s">
        <v>226</v>
      </c>
      <c r="GT222" s="508">
        <v>0.76433121019108285</v>
      </c>
      <c r="GV222" s="462" t="s">
        <v>664</v>
      </c>
      <c r="GW222" s="479">
        <v>86.7</v>
      </c>
      <c r="HB222" s="535" t="s">
        <v>262</v>
      </c>
      <c r="HC222" s="383">
        <v>87.6</v>
      </c>
      <c r="HG222" s="462" t="s">
        <v>233</v>
      </c>
      <c r="HH222" s="383">
        <v>87.1</v>
      </c>
      <c r="HM222" s="346" t="s">
        <v>382</v>
      </c>
      <c r="HN222" s="421">
        <v>2.2000000000000002</v>
      </c>
      <c r="HS222" s="535" t="s">
        <v>258</v>
      </c>
      <c r="HT222" s="383">
        <v>88</v>
      </c>
      <c r="HV222" s="346" t="s">
        <v>275</v>
      </c>
      <c r="HW222" s="508">
        <v>1</v>
      </c>
      <c r="HY222" s="346" t="s">
        <v>281</v>
      </c>
      <c r="HZ222" s="421">
        <v>2.2999999999999998</v>
      </c>
      <c r="IE222" s="346" t="s">
        <v>290</v>
      </c>
      <c r="IF222" s="508">
        <v>1</v>
      </c>
      <c r="IH222" s="576" t="s">
        <v>194</v>
      </c>
      <c r="II222" s="610">
        <v>86</v>
      </c>
      <c r="IN222" s="621" t="s">
        <v>145</v>
      </c>
      <c r="IO222" s="635">
        <v>1.8</v>
      </c>
      <c r="IT222" s="621" t="s">
        <v>215</v>
      </c>
      <c r="IU222" s="652">
        <v>84.8</v>
      </c>
      <c r="IW222" s="621" t="s">
        <v>129</v>
      </c>
      <c r="IX222" s="635">
        <v>0.9</v>
      </c>
      <c r="IZ222" s="576" t="s">
        <v>197</v>
      </c>
      <c r="JA222" s="610">
        <v>85.1</v>
      </c>
      <c r="JF222" s="621" t="s">
        <v>176</v>
      </c>
      <c r="JG222" s="596">
        <v>2.2000000000000002</v>
      </c>
      <c r="JL222" s="621" t="s">
        <v>99</v>
      </c>
      <c r="JM222" s="596">
        <v>83.8</v>
      </c>
      <c r="JO222" s="621" t="s">
        <v>218</v>
      </c>
      <c r="JP222" s="596">
        <v>0.9</v>
      </c>
      <c r="JR222" s="576" t="s">
        <v>80</v>
      </c>
      <c r="JS222" s="610">
        <v>85.3</v>
      </c>
      <c r="JX222" s="621" t="s">
        <v>91</v>
      </c>
      <c r="JY222" s="596">
        <v>1.9</v>
      </c>
      <c r="KD222" s="621" t="s">
        <v>54</v>
      </c>
      <c r="KE222" s="596">
        <v>83.7</v>
      </c>
      <c r="KG222" s="621" t="s">
        <v>72</v>
      </c>
      <c r="KH222" s="596">
        <v>0.8</v>
      </c>
      <c r="KJ222" s="576" t="s">
        <v>51</v>
      </c>
      <c r="KK222" s="610">
        <v>87.2</v>
      </c>
      <c r="KP222" s="621" t="s">
        <v>183</v>
      </c>
      <c r="KQ222" s="596">
        <v>2.2999999999999998</v>
      </c>
      <c r="KV222" s="621" t="s">
        <v>87</v>
      </c>
      <c r="KW222" s="596">
        <v>85.7</v>
      </c>
      <c r="KY222" s="621" t="s">
        <v>305</v>
      </c>
      <c r="KZ222" s="596">
        <v>1</v>
      </c>
      <c r="LB222" s="576" t="s">
        <v>97</v>
      </c>
      <c r="LC222" s="610">
        <v>88.5</v>
      </c>
      <c r="LH222" s="621" t="s">
        <v>39</v>
      </c>
      <c r="LI222" s="596">
        <v>87</v>
      </c>
    </row>
    <row r="223" spans="1:321" ht="57.6" x14ac:dyDescent="0.3">
      <c r="A223" s="8" t="s">
        <v>212</v>
      </c>
      <c r="B223" s="15">
        <v>75</v>
      </c>
      <c r="G223" s="29" t="s">
        <v>54</v>
      </c>
      <c r="H223" s="32">
        <v>3.1578947368421053</v>
      </c>
      <c r="M223" s="11" t="s">
        <v>65</v>
      </c>
      <c r="N223" s="15">
        <v>76.970108695652172</v>
      </c>
      <c r="P223" s="29" t="s">
        <v>65</v>
      </c>
      <c r="Q223" s="79">
        <v>1.1813759555246699</v>
      </c>
      <c r="S223" s="8" t="s">
        <v>217</v>
      </c>
      <c r="T223" s="15">
        <v>75.757575757575751</v>
      </c>
      <c r="U223" s="101"/>
      <c r="Y223" s="11" t="s">
        <v>150</v>
      </c>
      <c r="Z223" s="15">
        <v>78</v>
      </c>
      <c r="AC223" s="109" t="s">
        <v>204</v>
      </c>
      <c r="AD223" s="123">
        <v>77.5</v>
      </c>
      <c r="AF223" s="149" t="s">
        <v>182</v>
      </c>
      <c r="AG223" s="137">
        <v>78.8</v>
      </c>
      <c r="AO223" s="109" t="s">
        <v>318</v>
      </c>
      <c r="AP223" s="146">
        <v>78.5</v>
      </c>
      <c r="AS223" s="149" t="s">
        <v>228</v>
      </c>
      <c r="AT223" s="137">
        <v>80.2</v>
      </c>
      <c r="AX223" s="149" t="s">
        <v>133</v>
      </c>
      <c r="AY223" s="191">
        <v>80.5</v>
      </c>
      <c r="BD223" s="149" t="s">
        <v>263</v>
      </c>
      <c r="BE223" s="191">
        <v>81</v>
      </c>
      <c r="BG223" s="149" t="s">
        <v>138</v>
      </c>
      <c r="BH223" s="209">
        <v>82.6</v>
      </c>
      <c r="BJ223" s="149" t="s">
        <v>220</v>
      </c>
      <c r="BK223" s="233">
        <v>82.2</v>
      </c>
      <c r="BP223" s="149" t="s">
        <v>206</v>
      </c>
      <c r="BQ223" s="233">
        <v>82.8</v>
      </c>
      <c r="BV223" s="29" t="s">
        <v>45</v>
      </c>
      <c r="BW223" s="263">
        <v>3.0927835051546393</v>
      </c>
      <c r="CB223" s="180" t="s">
        <v>196</v>
      </c>
      <c r="CC223" s="230">
        <v>84</v>
      </c>
      <c r="CE223" s="29" t="s">
        <v>147</v>
      </c>
      <c r="CF223" s="281">
        <v>1.1104617182933958</v>
      </c>
      <c r="CI223" s="109" t="s">
        <v>217</v>
      </c>
      <c r="CJ223" s="295">
        <v>84.7</v>
      </c>
      <c r="CO223" s="109" t="s">
        <v>94</v>
      </c>
      <c r="CP223" s="191">
        <v>85.8</v>
      </c>
      <c r="CS223" s="149" t="s">
        <v>338</v>
      </c>
      <c r="CT223" s="331">
        <v>85.4</v>
      </c>
      <c r="DB223" s="253" t="s">
        <v>117</v>
      </c>
      <c r="DC223" s="263">
        <v>2.8248587570621471</v>
      </c>
      <c r="DP223" s="149" t="s">
        <v>142</v>
      </c>
      <c r="DQ223" s="331">
        <v>86.4</v>
      </c>
      <c r="DV223" s="253" t="s">
        <v>36</v>
      </c>
      <c r="DW223" s="281">
        <v>1.1250827266710788</v>
      </c>
      <c r="EA223" s="346" t="s">
        <v>206</v>
      </c>
      <c r="EB223" s="353">
        <v>86.3</v>
      </c>
      <c r="EI223" s="346" t="s">
        <v>126</v>
      </c>
      <c r="EJ223" s="362">
        <v>2.9411764705882351</v>
      </c>
      <c r="EQ223" s="346" t="s">
        <v>221</v>
      </c>
      <c r="ER223" s="303">
        <v>86.7</v>
      </c>
      <c r="EU223" s="346" t="s">
        <v>47</v>
      </c>
      <c r="EV223" s="378">
        <v>1.1451791651274472</v>
      </c>
      <c r="FA223" s="346" t="s">
        <v>233</v>
      </c>
      <c r="FB223" s="383">
        <v>86.419753086419746</v>
      </c>
      <c r="FG223" s="346" t="s">
        <v>176</v>
      </c>
      <c r="FH223" s="381">
        <v>87.2</v>
      </c>
      <c r="FK223" s="346" t="s">
        <v>71</v>
      </c>
      <c r="FL223" s="410">
        <v>86.7</v>
      </c>
      <c r="FQ223" s="355" t="s">
        <v>35</v>
      </c>
      <c r="FR223" s="421">
        <v>2.8</v>
      </c>
      <c r="FW223" s="346" t="s">
        <v>260</v>
      </c>
      <c r="FX223" s="410">
        <v>87.6</v>
      </c>
      <c r="FZ223" s="346" t="s">
        <v>72</v>
      </c>
      <c r="GA223" s="437">
        <v>1.1000000000000001</v>
      </c>
      <c r="GD223" s="462" t="s">
        <v>230</v>
      </c>
      <c r="GE223" s="448">
        <v>86.7</v>
      </c>
      <c r="GJ223" s="346" t="s">
        <v>226</v>
      </c>
      <c r="GK223" s="421">
        <v>2.6</v>
      </c>
      <c r="GP223" s="462" t="s">
        <v>46</v>
      </c>
      <c r="GQ223" s="503">
        <v>87.3</v>
      </c>
      <c r="GS223" s="346" t="s">
        <v>149</v>
      </c>
      <c r="GT223" s="508">
        <v>3.4671988026939391</v>
      </c>
      <c r="GV223" s="462" t="s">
        <v>145</v>
      </c>
      <c r="GW223" s="479">
        <v>86.6</v>
      </c>
      <c r="HB223" s="537" t="s">
        <v>667</v>
      </c>
      <c r="HC223" s="383">
        <v>87.5</v>
      </c>
      <c r="HG223" s="462" t="s">
        <v>153</v>
      </c>
      <c r="HH223" s="383">
        <v>87</v>
      </c>
      <c r="HM223" s="346" t="s">
        <v>307</v>
      </c>
      <c r="HN223" s="421">
        <v>2.2000000000000002</v>
      </c>
      <c r="HS223" s="535" t="s">
        <v>142</v>
      </c>
      <c r="HT223" s="383">
        <v>87.9</v>
      </c>
      <c r="HV223" s="346" t="s">
        <v>273</v>
      </c>
      <c r="HW223" s="508">
        <v>1.1000000000000001</v>
      </c>
      <c r="HY223" s="346" t="s">
        <v>67</v>
      </c>
      <c r="HZ223" s="421">
        <v>2.2999999999999998</v>
      </c>
      <c r="IE223" s="346" t="s">
        <v>196</v>
      </c>
      <c r="IF223" s="508">
        <v>1</v>
      </c>
      <c r="IH223" s="576" t="s">
        <v>226</v>
      </c>
      <c r="II223" s="610">
        <v>85.7</v>
      </c>
      <c r="IN223" s="621" t="s">
        <v>134</v>
      </c>
      <c r="IO223" s="635">
        <v>1.8</v>
      </c>
      <c r="IT223" s="621" t="s">
        <v>192</v>
      </c>
      <c r="IU223" s="652">
        <v>84.8</v>
      </c>
      <c r="IW223" s="621" t="s">
        <v>581</v>
      </c>
      <c r="IX223" s="635">
        <v>0.9</v>
      </c>
      <c r="IZ223" s="576" t="s">
        <v>175</v>
      </c>
      <c r="JA223" s="610">
        <v>85</v>
      </c>
      <c r="JF223" s="621" t="s">
        <v>237</v>
      </c>
      <c r="JG223" s="596">
        <v>2.2000000000000002</v>
      </c>
      <c r="JL223" s="621" t="s">
        <v>315</v>
      </c>
      <c r="JM223" s="596">
        <v>83.7</v>
      </c>
      <c r="JO223" s="621" t="s">
        <v>9</v>
      </c>
      <c r="JP223" s="596">
        <v>0.9</v>
      </c>
      <c r="JR223" s="576" t="s">
        <v>291</v>
      </c>
      <c r="JS223" s="610">
        <v>85.3</v>
      </c>
      <c r="JX223" s="621" t="s">
        <v>273</v>
      </c>
      <c r="JY223" s="596">
        <v>1.9</v>
      </c>
      <c r="KD223" s="621" t="s">
        <v>191</v>
      </c>
      <c r="KE223" s="596">
        <v>83.7</v>
      </c>
      <c r="KG223" s="621" t="s">
        <v>110</v>
      </c>
      <c r="KH223" s="596">
        <v>0.7</v>
      </c>
      <c r="KJ223" s="576" t="s">
        <v>24</v>
      </c>
      <c r="KK223" s="610">
        <v>87.1</v>
      </c>
      <c r="KP223" s="621" t="s">
        <v>35</v>
      </c>
      <c r="KQ223" s="596">
        <v>2.2999999999999998</v>
      </c>
      <c r="KV223" s="621" t="s">
        <v>199</v>
      </c>
      <c r="KW223" s="596">
        <v>85.6</v>
      </c>
      <c r="KY223" s="621" t="s">
        <v>229</v>
      </c>
      <c r="KZ223" s="596">
        <v>1</v>
      </c>
      <c r="LB223" s="576" t="s">
        <v>114</v>
      </c>
      <c r="LC223" s="610">
        <v>88.5</v>
      </c>
      <c r="LH223" s="621" t="s">
        <v>193</v>
      </c>
      <c r="LI223" s="596">
        <v>86.9</v>
      </c>
    </row>
    <row r="224" spans="1:321" ht="66" x14ac:dyDescent="0.3">
      <c r="A224" s="8" t="s">
        <v>213</v>
      </c>
      <c r="B224" s="15">
        <v>75</v>
      </c>
      <c r="G224" s="29" t="s">
        <v>134</v>
      </c>
      <c r="H224" s="32">
        <v>3.225806451612903</v>
      </c>
      <c r="M224" s="11" t="s">
        <v>276</v>
      </c>
      <c r="N224" s="15">
        <v>76.9572025052192</v>
      </c>
      <c r="P224" s="29" t="s">
        <v>233</v>
      </c>
      <c r="Q224" s="79">
        <v>1.1888111888111887</v>
      </c>
      <c r="S224" s="8" t="s">
        <v>269</v>
      </c>
      <c r="T224" s="15">
        <v>75.675675675675677</v>
      </c>
      <c r="U224" s="101"/>
      <c r="Y224" s="11" t="s">
        <v>200</v>
      </c>
      <c r="Z224" s="15">
        <v>77.8</v>
      </c>
      <c r="AC224" s="109" t="s">
        <v>197</v>
      </c>
      <c r="AD224" s="123">
        <v>77.400000000000006</v>
      </c>
      <c r="AF224" s="149" t="s">
        <v>184</v>
      </c>
      <c r="AG224" s="137">
        <v>78.7</v>
      </c>
      <c r="AO224" s="109" t="s">
        <v>219</v>
      </c>
      <c r="AP224" s="146">
        <v>78.400000000000006</v>
      </c>
      <c r="AS224" s="149" t="s">
        <v>200</v>
      </c>
      <c r="AT224" s="137">
        <v>80.099999999999994</v>
      </c>
      <c r="AX224" s="149" t="s">
        <v>295</v>
      </c>
      <c r="AY224" s="191">
        <v>80.400000000000006</v>
      </c>
      <c r="BD224" s="149" t="s">
        <v>375</v>
      </c>
      <c r="BE224" s="191">
        <v>81</v>
      </c>
      <c r="BG224" s="149" t="s">
        <v>196</v>
      </c>
      <c r="BH224" s="209">
        <v>82.3</v>
      </c>
      <c r="BJ224" s="149" t="s">
        <v>152</v>
      </c>
      <c r="BK224" s="233">
        <v>82.1</v>
      </c>
      <c r="BP224" s="149" t="s">
        <v>110</v>
      </c>
      <c r="BQ224" s="233">
        <v>82.7</v>
      </c>
      <c r="BV224" s="29" t="s">
        <v>86</v>
      </c>
      <c r="BW224" s="263">
        <v>3.0927835051546393</v>
      </c>
      <c r="CB224" s="180" t="s">
        <v>171</v>
      </c>
      <c r="CC224" s="230">
        <v>83.9</v>
      </c>
      <c r="CE224" s="29" t="s">
        <v>233</v>
      </c>
      <c r="CF224" s="281">
        <v>1.1111111111111112</v>
      </c>
      <c r="CI224" s="109" t="s">
        <v>55</v>
      </c>
      <c r="CJ224" s="295">
        <v>84.6</v>
      </c>
      <c r="CO224" s="109" t="s">
        <v>135</v>
      </c>
      <c r="CP224" s="191">
        <v>85.8</v>
      </c>
      <c r="CS224" s="149" t="s">
        <v>154</v>
      </c>
      <c r="CT224" s="331">
        <v>85.2</v>
      </c>
      <c r="DB224" s="253" t="s">
        <v>29</v>
      </c>
      <c r="DC224" s="263">
        <v>2.8846153846153846</v>
      </c>
      <c r="DP224" s="149" t="s">
        <v>125</v>
      </c>
      <c r="DQ224" s="331">
        <v>86.4</v>
      </c>
      <c r="DV224" s="253" t="s">
        <v>257</v>
      </c>
      <c r="DW224" s="281">
        <v>1.1342155009451798</v>
      </c>
      <c r="EA224" s="346" t="s">
        <v>96</v>
      </c>
      <c r="EB224" s="353">
        <v>86.3</v>
      </c>
      <c r="EI224" s="346" t="s">
        <v>153</v>
      </c>
      <c r="EJ224" s="362">
        <v>2.8846153846153846</v>
      </c>
      <c r="EQ224" s="346" t="s">
        <v>273</v>
      </c>
      <c r="ER224" s="303">
        <v>86.7</v>
      </c>
      <c r="EU224" s="346" t="s">
        <v>168</v>
      </c>
      <c r="EV224" s="378">
        <v>1.1459589867310012</v>
      </c>
      <c r="FA224" s="346" t="s">
        <v>218</v>
      </c>
      <c r="FB224" s="383">
        <v>86.311787072243348</v>
      </c>
      <c r="FG224" s="346" t="s">
        <v>215</v>
      </c>
      <c r="FH224" s="381">
        <v>87.2</v>
      </c>
      <c r="FK224" s="346" t="s">
        <v>323</v>
      </c>
      <c r="FL224" s="410">
        <v>86.7</v>
      </c>
      <c r="FQ224" s="355" t="s">
        <v>217</v>
      </c>
      <c r="FR224" s="421">
        <v>2.8</v>
      </c>
      <c r="FW224" s="346" t="s">
        <v>194</v>
      </c>
      <c r="FX224" s="410">
        <v>87.5</v>
      </c>
      <c r="FZ224" s="346" t="s">
        <v>168</v>
      </c>
      <c r="GA224" s="437">
        <v>1.1000000000000001</v>
      </c>
      <c r="GD224" s="462" t="s">
        <v>232</v>
      </c>
      <c r="GE224" s="448">
        <v>86.5</v>
      </c>
      <c r="GJ224" s="346" t="s">
        <v>302</v>
      </c>
      <c r="GK224" s="421">
        <v>2.6</v>
      </c>
      <c r="GP224" s="462" t="s">
        <v>127</v>
      </c>
      <c r="GQ224" s="503">
        <v>87.3</v>
      </c>
      <c r="GS224" s="346" t="s">
        <v>376</v>
      </c>
      <c r="GT224" s="508">
        <v>1.3820335636722607</v>
      </c>
      <c r="GV224" s="462" t="s">
        <v>112</v>
      </c>
      <c r="GW224" s="479">
        <v>86.5</v>
      </c>
      <c r="HB224" s="535" t="s">
        <v>378</v>
      </c>
      <c r="HC224" s="383">
        <v>87.5</v>
      </c>
      <c r="HG224" s="462" t="s">
        <v>145</v>
      </c>
      <c r="HH224" s="383">
        <v>87</v>
      </c>
      <c r="HM224" s="346" t="s">
        <v>229</v>
      </c>
      <c r="HN224" s="421">
        <v>2.2999999999999998</v>
      </c>
      <c r="HS224" s="535" t="s">
        <v>257</v>
      </c>
      <c r="HT224" s="383">
        <v>87.9</v>
      </c>
      <c r="HV224" s="346" t="s">
        <v>432</v>
      </c>
      <c r="HW224" s="508">
        <v>1.1000000000000001</v>
      </c>
      <c r="HY224" s="346" t="s">
        <v>380</v>
      </c>
      <c r="HZ224" s="421">
        <v>2.2999999999999998</v>
      </c>
      <c r="IE224" s="346" t="s">
        <v>34</v>
      </c>
      <c r="IF224" s="508">
        <v>1</v>
      </c>
      <c r="IH224" s="576" t="s">
        <v>128</v>
      </c>
      <c r="II224" s="610">
        <v>85.7</v>
      </c>
      <c r="IN224" s="621" t="s">
        <v>57</v>
      </c>
      <c r="IO224" s="635">
        <v>1.8</v>
      </c>
      <c r="IT224" s="621" t="s">
        <v>377</v>
      </c>
      <c r="IU224" s="652">
        <v>84.7</v>
      </c>
      <c r="IW224" s="621" t="s">
        <v>121</v>
      </c>
      <c r="IX224" s="635">
        <v>0.9</v>
      </c>
      <c r="IZ224" s="576" t="s">
        <v>18</v>
      </c>
      <c r="JA224" s="610">
        <v>84.8</v>
      </c>
      <c r="JF224" s="621" t="s">
        <v>247</v>
      </c>
      <c r="JG224" s="596">
        <v>2.2000000000000002</v>
      </c>
      <c r="JL224" s="621" t="s">
        <v>667</v>
      </c>
      <c r="JM224" s="596">
        <v>83.6</v>
      </c>
      <c r="JO224" s="621" t="s">
        <v>297</v>
      </c>
      <c r="JP224" s="596">
        <v>0.9</v>
      </c>
      <c r="JR224" s="576" t="s">
        <v>191</v>
      </c>
      <c r="JS224" s="610">
        <v>85.2</v>
      </c>
      <c r="JX224" s="621" t="s">
        <v>267</v>
      </c>
      <c r="JY224" s="596">
        <v>2</v>
      </c>
      <c r="KD224" s="621" t="s">
        <v>55</v>
      </c>
      <c r="KE224" s="596">
        <v>83.6</v>
      </c>
      <c r="KG224" s="621" t="s">
        <v>292</v>
      </c>
      <c r="KH224" s="596">
        <v>0.8</v>
      </c>
      <c r="KJ224" s="576" t="s">
        <v>216</v>
      </c>
      <c r="KK224" s="610">
        <v>87</v>
      </c>
      <c r="KP224" s="621" t="s">
        <v>139</v>
      </c>
      <c r="KQ224" s="596">
        <v>2.2999999999999998</v>
      </c>
      <c r="KV224" s="621" t="s">
        <v>79</v>
      </c>
      <c r="KW224" s="596">
        <v>85.5</v>
      </c>
      <c r="KY224" s="621" t="s">
        <v>9</v>
      </c>
      <c r="KZ224" s="596">
        <v>1</v>
      </c>
      <c r="LB224" s="576" t="s">
        <v>113</v>
      </c>
      <c r="LC224" s="610">
        <v>88.2</v>
      </c>
      <c r="LH224" s="621" t="s">
        <v>175</v>
      </c>
      <c r="LI224" s="596">
        <v>86.9</v>
      </c>
    </row>
    <row r="225" spans="1:321" ht="39.6" x14ac:dyDescent="0.3">
      <c r="A225" s="8" t="s">
        <v>214</v>
      </c>
      <c r="B225" s="15">
        <v>75</v>
      </c>
      <c r="G225" s="29" t="s">
        <v>102</v>
      </c>
      <c r="H225" s="32">
        <v>3.225806451612903</v>
      </c>
      <c r="M225" s="11" t="s">
        <v>192</v>
      </c>
      <c r="N225" s="15">
        <v>76.858304297328687</v>
      </c>
      <c r="P225" s="29" t="s">
        <v>113</v>
      </c>
      <c r="Q225" s="79">
        <v>1.1904761904761905</v>
      </c>
      <c r="S225" s="8" t="s">
        <v>231</v>
      </c>
      <c r="T225" s="15">
        <v>75.675675675675677</v>
      </c>
      <c r="U225" s="101"/>
      <c r="Y225" s="11" t="s">
        <v>286</v>
      </c>
      <c r="Z225" s="15">
        <v>77.8</v>
      </c>
      <c r="AC225" s="109" t="s">
        <v>218</v>
      </c>
      <c r="AD225" s="123">
        <v>77.099999999999994</v>
      </c>
      <c r="AF225" s="149" t="s">
        <v>281</v>
      </c>
      <c r="AG225" s="137">
        <v>78.7</v>
      </c>
      <c r="AO225" s="109" t="s">
        <v>161</v>
      </c>
      <c r="AP225" s="146">
        <v>78.400000000000006</v>
      </c>
      <c r="AS225" s="149" t="s">
        <v>190</v>
      </c>
      <c r="AT225" s="137">
        <v>80</v>
      </c>
      <c r="AX225" s="149" t="s">
        <v>200</v>
      </c>
      <c r="AY225" s="191">
        <v>80.3</v>
      </c>
      <c r="BD225" s="149" t="s">
        <v>254</v>
      </c>
      <c r="BE225" s="191">
        <v>80.900000000000006</v>
      </c>
      <c r="BG225" s="149" t="s">
        <v>253</v>
      </c>
      <c r="BH225" s="209">
        <v>82</v>
      </c>
      <c r="BJ225" s="149" t="s">
        <v>278</v>
      </c>
      <c r="BK225" s="233">
        <v>82.1</v>
      </c>
      <c r="BP225" s="149" t="s">
        <v>301</v>
      </c>
      <c r="BQ225" s="233">
        <v>82.6</v>
      </c>
      <c r="BV225" s="29" t="s">
        <v>272</v>
      </c>
      <c r="BW225" s="263">
        <v>3.0927835051546393</v>
      </c>
      <c r="CB225" s="149" t="s">
        <v>138</v>
      </c>
      <c r="CC225" s="209">
        <v>83.8</v>
      </c>
      <c r="CE225" s="29" t="s">
        <v>49</v>
      </c>
      <c r="CF225" s="281">
        <v>1.1299435028248588</v>
      </c>
      <c r="CI225" s="109" t="s">
        <v>284</v>
      </c>
      <c r="CJ225" s="295">
        <v>84.5</v>
      </c>
      <c r="CO225" s="109" t="s">
        <v>275</v>
      </c>
      <c r="CP225" s="191">
        <v>85.8</v>
      </c>
      <c r="CS225" s="149" t="s">
        <v>191</v>
      </c>
      <c r="CT225" s="331">
        <v>85.2</v>
      </c>
      <c r="DB225" s="253" t="s">
        <v>99</v>
      </c>
      <c r="DC225" s="263">
        <v>2.9411764705882351</v>
      </c>
      <c r="DP225" s="149" t="s">
        <v>218</v>
      </c>
      <c r="DQ225" s="331">
        <v>86.3</v>
      </c>
      <c r="DV225" s="253" t="s">
        <v>86</v>
      </c>
      <c r="DW225" s="281">
        <v>1.1406844106463878</v>
      </c>
      <c r="EA225" s="346" t="s">
        <v>233</v>
      </c>
      <c r="EB225" s="353">
        <v>86.1</v>
      </c>
      <c r="EI225" s="346" t="s">
        <v>29</v>
      </c>
      <c r="EJ225" s="362">
        <v>2.8571428571428572</v>
      </c>
      <c r="EQ225" s="346" t="s">
        <v>159</v>
      </c>
      <c r="ER225" s="303">
        <v>86.6</v>
      </c>
      <c r="EU225" s="346" t="s">
        <v>329</v>
      </c>
      <c r="EV225" s="378">
        <v>1.1494252873563218</v>
      </c>
      <c r="FA225" s="346" t="s">
        <v>325</v>
      </c>
      <c r="FB225" s="383">
        <v>86.206896551724128</v>
      </c>
      <c r="FG225" s="346" t="s">
        <v>262</v>
      </c>
      <c r="FH225" s="381">
        <v>87.2</v>
      </c>
      <c r="FK225" s="346" t="s">
        <v>232</v>
      </c>
      <c r="FL225" s="410">
        <v>86.4</v>
      </c>
      <c r="FQ225" s="355" t="s">
        <v>212</v>
      </c>
      <c r="FR225" s="421">
        <v>2.8</v>
      </c>
      <c r="FW225" s="346" t="s">
        <v>187</v>
      </c>
      <c r="FX225" s="410">
        <v>87.5</v>
      </c>
      <c r="FZ225" s="346" t="s">
        <v>29</v>
      </c>
      <c r="GA225" s="437">
        <v>1.1000000000000001</v>
      </c>
      <c r="GD225" s="462" t="s">
        <v>10</v>
      </c>
      <c r="GE225" s="448">
        <v>86.4</v>
      </c>
      <c r="GJ225" s="346" t="s">
        <v>102</v>
      </c>
      <c r="GK225" s="421">
        <v>2.6</v>
      </c>
      <c r="GP225" s="462" t="s">
        <v>215</v>
      </c>
      <c r="GQ225" s="503">
        <v>87.3</v>
      </c>
      <c r="GS225" s="346" t="s">
        <v>278</v>
      </c>
      <c r="GT225" s="508">
        <v>0.91533180778032042</v>
      </c>
      <c r="GV225" s="462" t="s">
        <v>120</v>
      </c>
      <c r="GW225" s="479">
        <v>86.4</v>
      </c>
      <c r="HB225" s="535" t="s">
        <v>51</v>
      </c>
      <c r="HC225" s="383">
        <v>87.5</v>
      </c>
      <c r="HG225" s="462" t="s">
        <v>120</v>
      </c>
      <c r="HH225" s="383">
        <v>86.9</v>
      </c>
      <c r="HM225" s="346" t="s">
        <v>285</v>
      </c>
      <c r="HN225" s="421">
        <v>2.2999999999999998</v>
      </c>
      <c r="HS225" s="535" t="s">
        <v>238</v>
      </c>
      <c r="HT225" s="383">
        <v>87.8</v>
      </c>
      <c r="HV225" s="346" t="s">
        <v>375</v>
      </c>
      <c r="HW225" s="508">
        <v>1.2</v>
      </c>
      <c r="HY225" s="346" t="s">
        <v>307</v>
      </c>
      <c r="HZ225" s="421">
        <v>2.2999999999999998</v>
      </c>
      <c r="IE225" s="346" t="s">
        <v>147</v>
      </c>
      <c r="IF225" s="508">
        <v>1</v>
      </c>
      <c r="IH225" s="576" t="s">
        <v>325</v>
      </c>
      <c r="II225" s="610">
        <v>85.7</v>
      </c>
      <c r="IN225" s="621" t="s">
        <v>66</v>
      </c>
      <c r="IO225" s="635">
        <v>1.8</v>
      </c>
      <c r="IT225" s="621" t="s">
        <v>256</v>
      </c>
      <c r="IU225" s="652">
        <v>84.7</v>
      </c>
      <c r="IW225" s="621" t="s">
        <v>13</v>
      </c>
      <c r="IX225" s="635">
        <v>0.9</v>
      </c>
      <c r="IZ225" s="576" t="s">
        <v>186</v>
      </c>
      <c r="JA225" s="610">
        <v>84.7</v>
      </c>
      <c r="JF225" s="621" t="s">
        <v>89</v>
      </c>
      <c r="JG225" s="596">
        <v>2.2000000000000002</v>
      </c>
      <c r="JL225" s="621" t="s">
        <v>241</v>
      </c>
      <c r="JM225" s="596">
        <v>83.6</v>
      </c>
      <c r="JO225" s="621" t="s">
        <v>154</v>
      </c>
      <c r="JP225" s="596">
        <v>0.9</v>
      </c>
      <c r="JR225" s="576" t="s">
        <v>154</v>
      </c>
      <c r="JS225" s="610">
        <v>85.2</v>
      </c>
      <c r="JX225" s="621" t="s">
        <v>298</v>
      </c>
      <c r="JY225" s="596">
        <v>2</v>
      </c>
      <c r="KD225" s="621" t="s">
        <v>65</v>
      </c>
      <c r="KE225" s="596">
        <v>83.6</v>
      </c>
      <c r="KG225" s="621" t="s">
        <v>160</v>
      </c>
      <c r="KH225" s="596">
        <v>0.8</v>
      </c>
      <c r="KJ225" s="576" t="s">
        <v>67</v>
      </c>
      <c r="KK225" s="610">
        <v>87</v>
      </c>
      <c r="KP225" s="621" t="s">
        <v>741</v>
      </c>
      <c r="KQ225" s="596">
        <v>2.4</v>
      </c>
      <c r="KV225" s="621" t="s">
        <v>260</v>
      </c>
      <c r="KW225" s="596">
        <v>85.5</v>
      </c>
      <c r="KY225" s="621" t="s">
        <v>148</v>
      </c>
      <c r="KZ225" s="596">
        <v>1</v>
      </c>
      <c r="LB225" s="576" t="s">
        <v>287</v>
      </c>
      <c r="LC225" s="610">
        <v>88</v>
      </c>
      <c r="LH225" s="621" t="s">
        <v>209</v>
      </c>
      <c r="LI225" s="596">
        <v>86.9</v>
      </c>
    </row>
    <row r="226" spans="1:321" ht="43.2" x14ac:dyDescent="0.3">
      <c r="A226" s="8" t="s">
        <v>215</v>
      </c>
      <c r="B226" s="15">
        <v>74.938574938574945</v>
      </c>
      <c r="G226" s="29" t="s">
        <v>57</v>
      </c>
      <c r="H226" s="32">
        <v>3.2520325203252036</v>
      </c>
      <c r="M226" s="11" t="s">
        <v>286</v>
      </c>
      <c r="N226" s="15">
        <v>76.778907242693776</v>
      </c>
      <c r="P226" s="29" t="s">
        <v>240</v>
      </c>
      <c r="Q226" s="79">
        <v>1.1952191235059761</v>
      </c>
      <c r="S226" s="8" t="s">
        <v>377</v>
      </c>
      <c r="T226" s="15">
        <v>75.471698113207552</v>
      </c>
      <c r="U226" s="101"/>
      <c r="Y226" s="11" t="s">
        <v>234</v>
      </c>
      <c r="Z226" s="15">
        <v>77.7</v>
      </c>
      <c r="AC226" s="109" t="s">
        <v>212</v>
      </c>
      <c r="AD226" s="123">
        <v>76.900000000000006</v>
      </c>
      <c r="AF226" s="149" t="s">
        <v>155</v>
      </c>
      <c r="AG226" s="137">
        <v>78.599999999999994</v>
      </c>
      <c r="AO226" s="109" t="s">
        <v>241</v>
      </c>
      <c r="AP226" s="146">
        <v>78.3</v>
      </c>
      <c r="AS226" s="149" t="s">
        <v>202</v>
      </c>
      <c r="AT226" s="137">
        <v>79.900000000000006</v>
      </c>
      <c r="AX226" s="149" t="s">
        <v>199</v>
      </c>
      <c r="AY226" s="191">
        <v>80.2</v>
      </c>
      <c r="BD226" s="149" t="s">
        <v>205</v>
      </c>
      <c r="BE226" s="191">
        <v>80.900000000000006</v>
      </c>
      <c r="BG226" s="149" t="s">
        <v>279</v>
      </c>
      <c r="BH226" s="209">
        <v>82</v>
      </c>
      <c r="BJ226" s="149" t="s">
        <v>246</v>
      </c>
      <c r="BK226" s="233">
        <v>81.8</v>
      </c>
      <c r="BP226" s="149" t="s">
        <v>581</v>
      </c>
      <c r="BQ226" s="233">
        <v>82.5</v>
      </c>
      <c r="BV226" s="29" t="s">
        <v>235</v>
      </c>
      <c r="BW226" s="263">
        <v>3.1746031746031744</v>
      </c>
      <c r="CB226" s="149" t="s">
        <v>288</v>
      </c>
      <c r="CC226" s="209">
        <v>83.7</v>
      </c>
      <c r="CE226" s="29" t="s">
        <v>380</v>
      </c>
      <c r="CF226" s="281">
        <v>1.1328527291452111</v>
      </c>
      <c r="CI226" s="109" t="s">
        <v>78</v>
      </c>
      <c r="CJ226" s="295">
        <v>84.3</v>
      </c>
      <c r="CO226" s="109" t="s">
        <v>236</v>
      </c>
      <c r="CP226" s="191">
        <v>85.7</v>
      </c>
      <c r="CS226" s="149" t="s">
        <v>195</v>
      </c>
      <c r="CT226" s="331">
        <v>85.2</v>
      </c>
      <c r="DB226" s="253" t="s">
        <v>66</v>
      </c>
      <c r="DC226" s="263">
        <v>2.9411764705882351</v>
      </c>
      <c r="DP226" s="149" t="s">
        <v>151</v>
      </c>
      <c r="DQ226" s="331">
        <v>86.3</v>
      </c>
      <c r="DV226" s="253" t="s">
        <v>304</v>
      </c>
      <c r="DW226" s="281">
        <v>1.1450381679389312</v>
      </c>
      <c r="EA226" s="346" t="s">
        <v>114</v>
      </c>
      <c r="EB226" s="353">
        <v>86.1</v>
      </c>
      <c r="EI226" s="346" t="s">
        <v>244</v>
      </c>
      <c r="EJ226" s="362">
        <v>2.9411764705882351</v>
      </c>
      <c r="EQ226" s="346" t="s">
        <v>324</v>
      </c>
      <c r="ER226" s="303">
        <v>86.6</v>
      </c>
      <c r="EU226" s="346" t="s">
        <v>261</v>
      </c>
      <c r="EV226" s="378">
        <v>1.1661807580174928</v>
      </c>
      <c r="FA226" s="346" t="s">
        <v>195</v>
      </c>
      <c r="FB226" s="383">
        <v>86.131386861313857</v>
      </c>
      <c r="FG226" s="346" t="s">
        <v>159</v>
      </c>
      <c r="FH226" s="381">
        <v>87.1</v>
      </c>
      <c r="FK226" s="346" t="s">
        <v>55</v>
      </c>
      <c r="FL226" s="410">
        <v>86.4</v>
      </c>
      <c r="FQ226" s="355" t="s">
        <v>32</v>
      </c>
      <c r="FR226" s="421">
        <v>2.8</v>
      </c>
      <c r="FW226" s="346" t="s">
        <v>246</v>
      </c>
      <c r="FX226" s="410">
        <v>87.5</v>
      </c>
      <c r="FZ226" s="346" t="s">
        <v>246</v>
      </c>
      <c r="GA226" s="437">
        <v>1.1000000000000001</v>
      </c>
      <c r="GD226" s="462" t="s">
        <v>216</v>
      </c>
      <c r="GE226" s="448">
        <v>86.4</v>
      </c>
      <c r="GJ226" s="346" t="s">
        <v>320</v>
      </c>
      <c r="GK226" s="421">
        <v>2.7</v>
      </c>
      <c r="GP226" s="462" t="s">
        <v>132</v>
      </c>
      <c r="GQ226" s="503">
        <v>87.2</v>
      </c>
      <c r="GS226" s="346" t="s">
        <v>245</v>
      </c>
      <c r="GT226" s="508">
        <v>1.8361101666099964</v>
      </c>
      <c r="GV226" s="462" t="s">
        <v>147</v>
      </c>
      <c r="GW226" s="479">
        <v>86.4</v>
      </c>
      <c r="HB226" s="535" t="s">
        <v>222</v>
      </c>
      <c r="HC226" s="383">
        <v>87.4</v>
      </c>
      <c r="HG226" s="462" t="s">
        <v>102</v>
      </c>
      <c r="HH226" s="383">
        <v>86.9</v>
      </c>
      <c r="HM226" s="346" t="s">
        <v>320</v>
      </c>
      <c r="HN226" s="421">
        <v>2.9</v>
      </c>
      <c r="HS226" s="535" t="s">
        <v>380</v>
      </c>
      <c r="HT226" s="383">
        <v>87.7</v>
      </c>
      <c r="HV226" s="346" t="s">
        <v>183</v>
      </c>
      <c r="HW226" s="508">
        <v>1.1000000000000001</v>
      </c>
      <c r="HY226" s="346" t="s">
        <v>205</v>
      </c>
      <c r="HZ226" s="421">
        <v>2.4</v>
      </c>
      <c r="IE226" s="346" t="s">
        <v>278</v>
      </c>
      <c r="IF226" s="508">
        <v>1</v>
      </c>
      <c r="IH226" s="576" t="s">
        <v>316</v>
      </c>
      <c r="II226" s="610">
        <v>85.5</v>
      </c>
      <c r="IN226" s="621" t="s">
        <v>280</v>
      </c>
      <c r="IO226" s="635">
        <v>1.9</v>
      </c>
      <c r="IT226" s="622" t="s">
        <v>410</v>
      </c>
      <c r="IU226" s="653">
        <v>84.6</v>
      </c>
      <c r="IW226" s="621" t="s">
        <v>290</v>
      </c>
      <c r="IX226" s="635">
        <v>0.9</v>
      </c>
      <c r="IZ226" s="576" t="s">
        <v>306</v>
      </c>
      <c r="JA226" s="610">
        <v>84.6</v>
      </c>
      <c r="JF226" s="621" t="s">
        <v>193</v>
      </c>
      <c r="JG226" s="596">
        <v>2.2999999999999998</v>
      </c>
      <c r="JL226" s="621" t="s">
        <v>138</v>
      </c>
      <c r="JM226" s="596">
        <v>83.6</v>
      </c>
      <c r="JO226" s="621" t="s">
        <v>58</v>
      </c>
      <c r="JP226" s="596">
        <v>0.9</v>
      </c>
      <c r="JR226" s="576" t="s">
        <v>238</v>
      </c>
      <c r="JS226" s="610">
        <v>85.2</v>
      </c>
      <c r="JX226" s="621" t="s">
        <v>202</v>
      </c>
      <c r="JY226" s="596">
        <v>2</v>
      </c>
      <c r="KD226" s="621" t="s">
        <v>57</v>
      </c>
      <c r="KE226" s="596">
        <v>83.6</v>
      </c>
      <c r="KG226" s="621" t="s">
        <v>246</v>
      </c>
      <c r="KH226" s="596">
        <v>0.7</v>
      </c>
      <c r="KJ226" s="576" t="s">
        <v>164</v>
      </c>
      <c r="KK226" s="610">
        <v>86.9</v>
      </c>
      <c r="KP226" s="621" t="s">
        <v>63</v>
      </c>
      <c r="KQ226" s="596">
        <v>2.4</v>
      </c>
      <c r="KV226" s="621" t="s">
        <v>806</v>
      </c>
      <c r="KW226" s="596">
        <v>85.3</v>
      </c>
      <c r="KY226" s="621" t="s">
        <v>202</v>
      </c>
      <c r="KZ226" s="596">
        <v>1</v>
      </c>
      <c r="LB226" s="576" t="s">
        <v>743</v>
      </c>
      <c r="LC226" s="610">
        <v>88</v>
      </c>
      <c r="LH226" s="621" t="s">
        <v>288</v>
      </c>
      <c r="LI226" s="596">
        <v>86.8</v>
      </c>
    </row>
    <row r="227" spans="1:321" ht="66" x14ac:dyDescent="0.3">
      <c r="A227" s="8" t="s">
        <v>216</v>
      </c>
      <c r="B227" s="15">
        <v>74.803149606299215</v>
      </c>
      <c r="G227" s="29" t="s">
        <v>217</v>
      </c>
      <c r="H227" s="32">
        <v>3.2608695652173911</v>
      </c>
      <c r="M227" s="11" t="s">
        <v>290</v>
      </c>
      <c r="N227" s="15">
        <v>76.622662266226627</v>
      </c>
      <c r="P227" s="29" t="s">
        <v>207</v>
      </c>
      <c r="Q227" s="79">
        <v>1.1987090825265101</v>
      </c>
      <c r="S227" s="8" t="s">
        <v>216</v>
      </c>
      <c r="T227" s="15">
        <v>75.423728813559322</v>
      </c>
      <c r="U227" s="101"/>
      <c r="Y227" s="11" t="s">
        <v>65</v>
      </c>
      <c r="Z227" s="15">
        <v>77.7</v>
      </c>
      <c r="AC227" s="109" t="s">
        <v>213</v>
      </c>
      <c r="AD227" s="123">
        <v>76.900000000000006</v>
      </c>
      <c r="AF227" s="149" t="s">
        <v>204</v>
      </c>
      <c r="AG227" s="137">
        <v>78.599999999999994</v>
      </c>
      <c r="AO227" s="109" t="s">
        <v>200</v>
      </c>
      <c r="AP227" s="146">
        <v>78.2</v>
      </c>
      <c r="AS227" s="149" t="s">
        <v>43</v>
      </c>
      <c r="AT227" s="137">
        <v>79.7</v>
      </c>
      <c r="AX227" s="149" t="s">
        <v>217</v>
      </c>
      <c r="AY227" s="191">
        <v>80</v>
      </c>
      <c r="BD227" s="149" t="s">
        <v>202</v>
      </c>
      <c r="BE227" s="191">
        <v>80.900000000000006</v>
      </c>
      <c r="BG227" s="149" t="s">
        <v>147</v>
      </c>
      <c r="BH227" s="209">
        <v>82</v>
      </c>
      <c r="BJ227" s="149" t="s">
        <v>240</v>
      </c>
      <c r="BK227" s="233">
        <v>81.8</v>
      </c>
      <c r="BP227" s="149" t="s">
        <v>132</v>
      </c>
      <c r="BQ227" s="233">
        <v>82.5</v>
      </c>
      <c r="BV227" s="29" t="s">
        <v>44</v>
      </c>
      <c r="BW227" s="263">
        <v>3.2</v>
      </c>
      <c r="CB227" s="149" t="s">
        <v>66</v>
      </c>
      <c r="CC227" s="209">
        <v>83.7</v>
      </c>
      <c r="CE227" s="29" t="s">
        <v>13</v>
      </c>
      <c r="CF227" s="281">
        <v>1.1363636363636365</v>
      </c>
      <c r="CI227" s="109" t="s">
        <v>309</v>
      </c>
      <c r="CJ227" s="295">
        <v>84.3</v>
      </c>
      <c r="CO227" s="109" t="s">
        <v>131</v>
      </c>
      <c r="CP227" s="191">
        <v>85.7</v>
      </c>
      <c r="CS227" s="149" t="s">
        <v>68</v>
      </c>
      <c r="CT227" s="331">
        <v>85</v>
      </c>
      <c r="DB227" s="253" t="s">
        <v>134</v>
      </c>
      <c r="DC227" s="263">
        <v>2.9761904761904758</v>
      </c>
      <c r="DP227" s="149" t="s">
        <v>45</v>
      </c>
      <c r="DQ227" s="331">
        <v>86.3</v>
      </c>
      <c r="DV227" s="253" t="s">
        <v>51</v>
      </c>
      <c r="DW227" s="281">
        <v>1.1452368558042685</v>
      </c>
      <c r="EA227" s="346" t="s">
        <v>105</v>
      </c>
      <c r="EB227" s="353">
        <v>86</v>
      </c>
      <c r="EI227" s="346" t="s">
        <v>166</v>
      </c>
      <c r="EJ227" s="362">
        <v>3.0303030303030303</v>
      </c>
      <c r="EQ227" s="346" t="s">
        <v>328</v>
      </c>
      <c r="ER227" s="303">
        <v>86.6</v>
      </c>
      <c r="EU227" s="346" t="s">
        <v>246</v>
      </c>
      <c r="EV227" s="378">
        <v>1.1713933415536375</v>
      </c>
      <c r="FA227" s="346" t="s">
        <v>151</v>
      </c>
      <c r="FB227" s="383">
        <v>85.964912280701753</v>
      </c>
      <c r="FG227" s="346" t="s">
        <v>14</v>
      </c>
      <c r="FH227" s="381">
        <v>87.1</v>
      </c>
      <c r="FK227" s="346" t="s">
        <v>239</v>
      </c>
      <c r="FL227" s="410">
        <v>86.4</v>
      </c>
      <c r="FQ227" s="355" t="s">
        <v>296</v>
      </c>
      <c r="FR227" s="421">
        <v>2.9</v>
      </c>
      <c r="FW227" s="346" t="s">
        <v>238</v>
      </c>
      <c r="FX227" s="410">
        <v>87.3</v>
      </c>
      <c r="FZ227" s="346" t="s">
        <v>262</v>
      </c>
      <c r="GA227" s="437">
        <v>1.1000000000000001</v>
      </c>
      <c r="GD227" s="462" t="s">
        <v>581</v>
      </c>
      <c r="GE227" s="448">
        <v>86.4</v>
      </c>
      <c r="GJ227" s="346" t="s">
        <v>581</v>
      </c>
      <c r="GK227" s="421">
        <v>2.7</v>
      </c>
      <c r="GP227" s="462" t="s">
        <v>187</v>
      </c>
      <c r="GQ227" s="503">
        <v>87.1</v>
      </c>
      <c r="GS227" s="346" t="s">
        <v>203</v>
      </c>
      <c r="GT227" s="508">
        <v>1.2974976830398517</v>
      </c>
      <c r="GV227" s="462" t="s">
        <v>231</v>
      </c>
      <c r="GW227" s="479">
        <v>86.2</v>
      </c>
      <c r="HB227" s="535" t="s">
        <v>307</v>
      </c>
      <c r="HC227" s="383">
        <v>87.4</v>
      </c>
      <c r="HG227" s="462" t="s">
        <v>97</v>
      </c>
      <c r="HH227" s="383">
        <v>86.8</v>
      </c>
      <c r="HM227" s="346" t="s">
        <v>132</v>
      </c>
      <c r="HN227" s="421">
        <v>2.2999999999999998</v>
      </c>
      <c r="HS227" s="535" t="s">
        <v>224</v>
      </c>
      <c r="HT227" s="383">
        <v>87.6</v>
      </c>
      <c r="HV227" s="346" t="s">
        <v>248</v>
      </c>
      <c r="HW227" s="508">
        <v>1.2</v>
      </c>
      <c r="HY227" s="346" t="s">
        <v>186</v>
      </c>
      <c r="HZ227" s="421">
        <v>2.4</v>
      </c>
      <c r="IE227" s="346" t="s">
        <v>41</v>
      </c>
      <c r="IF227" s="508">
        <v>1</v>
      </c>
      <c r="IH227" s="576" t="s">
        <v>292</v>
      </c>
      <c r="II227" s="610">
        <v>85.5</v>
      </c>
      <c r="IN227" s="621" t="s">
        <v>20</v>
      </c>
      <c r="IO227" s="635">
        <v>1.9</v>
      </c>
      <c r="IT227" s="621" t="s">
        <v>293</v>
      </c>
      <c r="IU227" s="652">
        <v>84.6</v>
      </c>
      <c r="IW227" s="621" t="s">
        <v>260</v>
      </c>
      <c r="IX227" s="635">
        <v>0.9</v>
      </c>
      <c r="IZ227" s="576" t="s">
        <v>432</v>
      </c>
      <c r="JA227" s="610">
        <v>84.6</v>
      </c>
      <c r="JF227" s="621" t="s">
        <v>173</v>
      </c>
      <c r="JG227" s="596">
        <v>2.2999999999999998</v>
      </c>
      <c r="JL227" s="621" t="s">
        <v>271</v>
      </c>
      <c r="JM227" s="596">
        <v>83.6</v>
      </c>
      <c r="JO227" s="621" t="s">
        <v>14</v>
      </c>
      <c r="JP227" s="596">
        <v>0.9</v>
      </c>
      <c r="JR227" s="576" t="s">
        <v>180</v>
      </c>
      <c r="JS227" s="610">
        <v>84.8</v>
      </c>
      <c r="JX227" s="621" t="s">
        <v>239</v>
      </c>
      <c r="JY227" s="596">
        <v>2</v>
      </c>
      <c r="KD227" s="621" t="s">
        <v>50</v>
      </c>
      <c r="KE227" s="596">
        <v>83.4</v>
      </c>
      <c r="KG227" s="621" t="s">
        <v>179</v>
      </c>
      <c r="KH227" s="596">
        <v>0.8</v>
      </c>
      <c r="KJ227" s="576" t="s">
        <v>181</v>
      </c>
      <c r="KK227" s="610">
        <v>86.8</v>
      </c>
      <c r="KP227" s="621" t="s">
        <v>171</v>
      </c>
      <c r="KQ227" s="596">
        <v>2.4</v>
      </c>
      <c r="KV227" s="621" t="s">
        <v>667</v>
      </c>
      <c r="KW227" s="596">
        <v>85.2</v>
      </c>
      <c r="KY227" s="621" t="s">
        <v>241</v>
      </c>
      <c r="KZ227" s="596">
        <v>1</v>
      </c>
      <c r="LB227" s="576" t="s">
        <v>373</v>
      </c>
      <c r="LC227" s="610">
        <v>87.9</v>
      </c>
      <c r="LH227" s="621" t="s">
        <v>267</v>
      </c>
      <c r="LI227" s="596">
        <v>86.7</v>
      </c>
    </row>
    <row r="228" spans="1:321" ht="43.2" x14ac:dyDescent="0.3">
      <c r="A228" s="8" t="s">
        <v>217</v>
      </c>
      <c r="B228" s="15">
        <v>74.72527472527473</v>
      </c>
      <c r="G228" s="29" t="s">
        <v>133</v>
      </c>
      <c r="H228" s="32">
        <v>3.296703296703297</v>
      </c>
      <c r="M228" s="11" t="s">
        <v>234</v>
      </c>
      <c r="N228" s="15">
        <v>76.581758422350049</v>
      </c>
      <c r="P228" s="29" t="s">
        <v>76</v>
      </c>
      <c r="Q228" s="79">
        <v>1.2109920819748485</v>
      </c>
      <c r="S228" s="8" t="s">
        <v>222</v>
      </c>
      <c r="T228" s="15">
        <v>75</v>
      </c>
      <c r="U228" s="101"/>
      <c r="Y228" s="8" t="s">
        <v>161</v>
      </c>
      <c r="Z228" s="15">
        <v>77.7</v>
      </c>
      <c r="AC228" s="109" t="s">
        <v>295</v>
      </c>
      <c r="AD228" s="123">
        <v>76.900000000000006</v>
      </c>
      <c r="AF228" s="149" t="s">
        <v>219</v>
      </c>
      <c r="AG228" s="137">
        <v>78.400000000000006</v>
      </c>
      <c r="AO228" s="109" t="s">
        <v>225</v>
      </c>
      <c r="AP228" s="146">
        <v>78.2</v>
      </c>
      <c r="AS228" s="149" t="s">
        <v>115</v>
      </c>
      <c r="AT228" s="137">
        <v>79.599999999999994</v>
      </c>
      <c r="AX228" s="149" t="s">
        <v>148</v>
      </c>
      <c r="AY228" s="191">
        <v>80</v>
      </c>
      <c r="BD228" s="149" t="s">
        <v>267</v>
      </c>
      <c r="BE228" s="191">
        <v>80.8</v>
      </c>
      <c r="BG228" s="149" t="s">
        <v>268</v>
      </c>
      <c r="BH228" s="209">
        <v>81.900000000000006</v>
      </c>
      <c r="BJ228" s="149" t="s">
        <v>310</v>
      </c>
      <c r="BK228" s="233">
        <v>81.7</v>
      </c>
      <c r="BP228" s="149" t="s">
        <v>18</v>
      </c>
      <c r="BQ228" s="233">
        <v>82.5</v>
      </c>
      <c r="BV228" s="29" t="s">
        <v>96</v>
      </c>
      <c r="BW228" s="263">
        <v>3.2085561497326207</v>
      </c>
      <c r="CB228" s="149" t="s">
        <v>317</v>
      </c>
      <c r="CC228" s="209">
        <v>83.6</v>
      </c>
      <c r="CE228" s="29" t="s">
        <v>280</v>
      </c>
      <c r="CF228" s="281">
        <v>1.1377613776137763</v>
      </c>
      <c r="CI228" s="109" t="s">
        <v>93</v>
      </c>
      <c r="CJ228" s="295">
        <v>84.2</v>
      </c>
      <c r="CO228" s="109" t="s">
        <v>127</v>
      </c>
      <c r="CP228" s="191">
        <v>85.7</v>
      </c>
      <c r="CS228" s="149" t="s">
        <v>193</v>
      </c>
      <c r="CT228" s="331">
        <v>84.8</v>
      </c>
      <c r="DB228" s="253" t="s">
        <v>48</v>
      </c>
      <c r="DC228" s="263">
        <v>3</v>
      </c>
      <c r="DP228" s="149" t="s">
        <v>256</v>
      </c>
      <c r="DQ228" s="331">
        <v>86.2</v>
      </c>
      <c r="DV228" s="253" t="s">
        <v>211</v>
      </c>
      <c r="DW228" s="281">
        <v>1.1479591836734695</v>
      </c>
      <c r="EA228" s="346" t="s">
        <v>119</v>
      </c>
      <c r="EB228" s="353">
        <v>86</v>
      </c>
      <c r="EI228" s="346" t="s">
        <v>200</v>
      </c>
      <c r="EJ228" s="362">
        <v>2.9787234042553195</v>
      </c>
      <c r="EQ228" s="346" t="s">
        <v>117</v>
      </c>
      <c r="ER228" s="303">
        <v>86.5</v>
      </c>
      <c r="EU228" s="346" t="s">
        <v>127</v>
      </c>
      <c r="EV228" s="378">
        <v>1.1811023622047243</v>
      </c>
      <c r="FA228" s="346" t="s">
        <v>192</v>
      </c>
      <c r="FB228" s="383">
        <v>85.863874345549746</v>
      </c>
      <c r="FG228" s="346" t="s">
        <v>246</v>
      </c>
      <c r="FH228" s="381">
        <v>87.1</v>
      </c>
      <c r="FK228" s="346" t="s">
        <v>286</v>
      </c>
      <c r="FL228" s="410">
        <v>86.4</v>
      </c>
      <c r="FQ228" s="355" t="s">
        <v>178</v>
      </c>
      <c r="FR228" s="421">
        <v>2.9</v>
      </c>
      <c r="FW228" s="346" t="s">
        <v>139</v>
      </c>
      <c r="FX228" s="410">
        <v>87.2</v>
      </c>
      <c r="FZ228" s="346" t="s">
        <v>158</v>
      </c>
      <c r="GA228" s="437">
        <v>1.1000000000000001</v>
      </c>
      <c r="GD228" s="462" t="s">
        <v>175</v>
      </c>
      <c r="GE228" s="448">
        <v>86.4</v>
      </c>
      <c r="GJ228" s="346" t="s">
        <v>90</v>
      </c>
      <c r="GK228" s="421">
        <v>2.7</v>
      </c>
      <c r="GP228" s="462" t="s">
        <v>238</v>
      </c>
      <c r="GQ228" s="503">
        <v>87.1</v>
      </c>
      <c r="GS228" s="346" t="s">
        <v>286</v>
      </c>
      <c r="GT228" s="508">
        <v>2.1896551724137931</v>
      </c>
      <c r="GV228" s="462" t="s">
        <v>215</v>
      </c>
      <c r="GW228" s="479">
        <v>86.2</v>
      </c>
      <c r="HB228" s="535" t="s">
        <v>224</v>
      </c>
      <c r="HC228" s="383">
        <v>87.3</v>
      </c>
      <c r="HG228" s="462" t="s">
        <v>273</v>
      </c>
      <c r="HH228" s="383">
        <v>86.8</v>
      </c>
      <c r="HM228" s="346" t="s">
        <v>240</v>
      </c>
      <c r="HN228" s="421">
        <v>2.2999999999999998</v>
      </c>
      <c r="HS228" s="535" t="s">
        <v>301</v>
      </c>
      <c r="HT228" s="383">
        <v>87.6</v>
      </c>
      <c r="HV228" s="346" t="s">
        <v>378</v>
      </c>
      <c r="HW228" s="508">
        <v>1.2</v>
      </c>
      <c r="HY228" s="346" t="s">
        <v>213</v>
      </c>
      <c r="HZ228" s="421">
        <v>2.4</v>
      </c>
      <c r="IE228" s="346" t="s">
        <v>315</v>
      </c>
      <c r="IF228" s="508">
        <v>1</v>
      </c>
      <c r="IH228" s="576" t="s">
        <v>66</v>
      </c>
      <c r="II228" s="610">
        <v>85.3</v>
      </c>
      <c r="IN228" s="621" t="s">
        <v>128</v>
      </c>
      <c r="IO228" s="635">
        <v>1.9</v>
      </c>
      <c r="IT228" s="621" t="s">
        <v>52</v>
      </c>
      <c r="IU228" s="652">
        <v>84.6</v>
      </c>
      <c r="IW228" s="621" t="s">
        <v>41</v>
      </c>
      <c r="IX228" s="635">
        <v>0.9</v>
      </c>
      <c r="IZ228" s="576" t="s">
        <v>132</v>
      </c>
      <c r="JA228" s="610">
        <v>84.6</v>
      </c>
      <c r="JF228" s="621" t="s">
        <v>236</v>
      </c>
      <c r="JG228" s="596">
        <v>2.2999999999999998</v>
      </c>
      <c r="JL228" s="621" t="s">
        <v>171</v>
      </c>
      <c r="JM228" s="596">
        <v>83.6</v>
      </c>
      <c r="JO228" s="621" t="s">
        <v>62</v>
      </c>
      <c r="JP228" s="596">
        <v>0.9</v>
      </c>
      <c r="JR228" s="576" t="s">
        <v>275</v>
      </c>
      <c r="JS228" s="610">
        <v>84.7</v>
      </c>
      <c r="JX228" s="621" t="s">
        <v>378</v>
      </c>
      <c r="JY228" s="596">
        <v>2</v>
      </c>
      <c r="KD228" s="621" t="s">
        <v>30</v>
      </c>
      <c r="KE228" s="596">
        <v>83.3</v>
      </c>
      <c r="KG228" s="621" t="s">
        <v>272</v>
      </c>
      <c r="KH228" s="596">
        <v>0.7</v>
      </c>
      <c r="KJ228" s="576" t="s">
        <v>87</v>
      </c>
      <c r="KK228" s="610">
        <v>86.8</v>
      </c>
      <c r="KP228" s="621" t="s">
        <v>31</v>
      </c>
      <c r="KQ228" s="596">
        <v>2.4</v>
      </c>
      <c r="KV228" s="621" t="s">
        <v>311</v>
      </c>
      <c r="KW228" s="596">
        <v>85.2</v>
      </c>
      <c r="KY228" s="621" t="s">
        <v>222</v>
      </c>
      <c r="KZ228" s="596">
        <v>1</v>
      </c>
      <c r="LB228" s="576" t="s">
        <v>28</v>
      </c>
      <c r="LC228" s="610">
        <v>87.9</v>
      </c>
      <c r="LH228" s="621" t="s">
        <v>46</v>
      </c>
      <c r="LI228" s="596">
        <v>86.7</v>
      </c>
    </row>
    <row r="229" spans="1:321" ht="57.6" x14ac:dyDescent="0.3">
      <c r="A229" s="8" t="s">
        <v>218</v>
      </c>
      <c r="B229" s="15">
        <v>74.566473988439313</v>
      </c>
      <c r="G229" s="29" t="s">
        <v>379</v>
      </c>
      <c r="H229" s="32">
        <v>3.3333333333333335</v>
      </c>
      <c r="M229" s="11" t="s">
        <v>275</v>
      </c>
      <c r="N229" s="15">
        <v>76.56641604010025</v>
      </c>
      <c r="P229" s="29" t="s">
        <v>280</v>
      </c>
      <c r="Q229" s="79">
        <v>1.2191209496310556</v>
      </c>
      <c r="S229" s="8" t="s">
        <v>212</v>
      </c>
      <c r="T229" s="15">
        <v>75</v>
      </c>
      <c r="U229" s="101"/>
      <c r="Y229" s="8" t="s">
        <v>338</v>
      </c>
      <c r="Z229" s="15">
        <v>77.685950413223139</v>
      </c>
      <c r="AC229" s="109" t="s">
        <v>240</v>
      </c>
      <c r="AD229" s="123">
        <v>76.900000000000006</v>
      </c>
      <c r="AF229" s="149" t="s">
        <v>240</v>
      </c>
      <c r="AG229" s="137">
        <v>78.3</v>
      </c>
      <c r="AO229" s="109" t="s">
        <v>175</v>
      </c>
      <c r="AP229" s="146">
        <v>78.099999999999994</v>
      </c>
      <c r="AS229" s="149" t="s">
        <v>63</v>
      </c>
      <c r="AT229" s="137">
        <v>79.599999999999994</v>
      </c>
      <c r="AX229" s="149" t="s">
        <v>194</v>
      </c>
      <c r="AY229" s="191">
        <v>80</v>
      </c>
      <c r="BD229" s="149" t="s">
        <v>40</v>
      </c>
      <c r="BE229" s="191">
        <v>80.7</v>
      </c>
      <c r="BG229" s="149" t="s">
        <v>121</v>
      </c>
      <c r="BH229" s="209">
        <v>81.7</v>
      </c>
      <c r="BJ229" s="149" t="s">
        <v>55</v>
      </c>
      <c r="BK229" s="233">
        <v>81.5</v>
      </c>
      <c r="BP229" s="149" t="s">
        <v>270</v>
      </c>
      <c r="BQ229" s="233">
        <v>82.4</v>
      </c>
      <c r="BV229" s="29" t="s">
        <v>177</v>
      </c>
      <c r="BW229" s="263">
        <v>3.3057851239669422</v>
      </c>
      <c r="CB229" s="149" t="s">
        <v>243</v>
      </c>
      <c r="CC229" s="209">
        <v>83.6</v>
      </c>
      <c r="CE229" s="29" t="s">
        <v>255</v>
      </c>
      <c r="CF229" s="281">
        <v>1.1417058428475486</v>
      </c>
      <c r="CI229" s="109" t="s">
        <v>254</v>
      </c>
      <c r="CJ229" s="295">
        <v>84</v>
      </c>
      <c r="CO229" s="109" t="s">
        <v>284</v>
      </c>
      <c r="CP229" s="191">
        <v>85.7</v>
      </c>
      <c r="CS229" s="149" t="s">
        <v>323</v>
      </c>
      <c r="CT229" s="331">
        <v>84.8</v>
      </c>
      <c r="DB229" s="253" t="s">
        <v>293</v>
      </c>
      <c r="DC229" s="263">
        <v>3.0487804878048781</v>
      </c>
      <c r="DP229" s="149" t="s">
        <v>302</v>
      </c>
      <c r="DQ229" s="331">
        <v>86.2</v>
      </c>
      <c r="DV229" s="253" t="s">
        <v>168</v>
      </c>
      <c r="DW229" s="281">
        <v>1.1507479861910241</v>
      </c>
      <c r="EA229" s="346" t="s">
        <v>93</v>
      </c>
      <c r="EB229" s="353">
        <v>86</v>
      </c>
      <c r="EI229" s="346" t="s">
        <v>10</v>
      </c>
      <c r="EJ229" s="362">
        <v>3.125</v>
      </c>
      <c r="EQ229" s="346" t="s">
        <v>262</v>
      </c>
      <c r="ER229" s="303">
        <v>86.5</v>
      </c>
      <c r="EU229" s="346" t="s">
        <v>36</v>
      </c>
      <c r="EV229" s="378">
        <v>1.196808510638298</v>
      </c>
      <c r="FA229" s="346" t="s">
        <v>323</v>
      </c>
      <c r="FB229" s="383">
        <v>85.882352941176464</v>
      </c>
      <c r="FG229" s="346" t="s">
        <v>78</v>
      </c>
      <c r="FH229" s="381">
        <v>87</v>
      </c>
      <c r="FK229" s="346" t="s">
        <v>125</v>
      </c>
      <c r="FL229" s="410">
        <v>86.4</v>
      </c>
      <c r="FQ229" s="355" t="s">
        <v>29</v>
      </c>
      <c r="FR229" s="421">
        <v>2.9</v>
      </c>
      <c r="FW229" s="346" t="s">
        <v>51</v>
      </c>
      <c r="FX229" s="410">
        <v>87</v>
      </c>
      <c r="FZ229" s="346" t="s">
        <v>179</v>
      </c>
      <c r="GA229" s="437">
        <v>1.1000000000000001</v>
      </c>
      <c r="GD229" s="462" t="s">
        <v>60</v>
      </c>
      <c r="GE229" s="448">
        <v>86.4</v>
      </c>
      <c r="GJ229" s="346" t="s">
        <v>212</v>
      </c>
      <c r="GK229" s="421">
        <v>2.8</v>
      </c>
      <c r="GP229" s="462" t="s">
        <v>203</v>
      </c>
      <c r="GQ229" s="503">
        <v>87.1</v>
      </c>
      <c r="GS229" s="346" t="s">
        <v>52</v>
      </c>
      <c r="GT229" s="508">
        <v>0.12690355329949238</v>
      </c>
      <c r="GV229" s="462" t="s">
        <v>107</v>
      </c>
      <c r="GW229" s="479">
        <v>86.1</v>
      </c>
      <c r="HB229" s="535" t="s">
        <v>97</v>
      </c>
      <c r="HC229" s="383">
        <v>87.3</v>
      </c>
      <c r="HG229" s="462" t="s">
        <v>130</v>
      </c>
      <c r="HH229" s="383">
        <v>86.7</v>
      </c>
      <c r="HM229" s="346" t="s">
        <v>313</v>
      </c>
      <c r="HN229" s="421">
        <v>3.1</v>
      </c>
      <c r="HS229" s="535" t="s">
        <v>262</v>
      </c>
      <c r="HT229" s="383">
        <v>87.6</v>
      </c>
      <c r="HV229" s="346" t="s">
        <v>85</v>
      </c>
      <c r="HW229" s="508">
        <v>1.1000000000000001</v>
      </c>
      <c r="HY229" s="346" t="s">
        <v>82</v>
      </c>
      <c r="HZ229" s="421">
        <v>2.4</v>
      </c>
      <c r="IE229" s="346" t="s">
        <v>144</v>
      </c>
      <c r="IF229" s="508">
        <v>1</v>
      </c>
      <c r="IH229" s="576" t="s">
        <v>142</v>
      </c>
      <c r="II229" s="610">
        <v>85</v>
      </c>
      <c r="IN229" s="621" t="s">
        <v>667</v>
      </c>
      <c r="IO229" s="635">
        <v>1.9</v>
      </c>
      <c r="IT229" s="621" t="s">
        <v>90</v>
      </c>
      <c r="IU229" s="652">
        <v>84.6</v>
      </c>
      <c r="IW229" s="621" t="s">
        <v>182</v>
      </c>
      <c r="IX229" s="635">
        <v>0.9</v>
      </c>
      <c r="IZ229" s="576" t="s">
        <v>129</v>
      </c>
      <c r="JA229" s="610">
        <v>84.5</v>
      </c>
      <c r="JF229" s="621" t="s">
        <v>663</v>
      </c>
      <c r="JG229" s="596">
        <v>2.4</v>
      </c>
      <c r="JL229" s="621" t="s">
        <v>314</v>
      </c>
      <c r="JM229" s="596">
        <v>83.6</v>
      </c>
      <c r="JO229" s="621" t="s">
        <v>188</v>
      </c>
      <c r="JP229" s="596">
        <v>0.9</v>
      </c>
      <c r="JR229" s="576" t="s">
        <v>322</v>
      </c>
      <c r="JS229" s="610">
        <v>84.6</v>
      </c>
      <c r="JX229" s="621" t="s">
        <v>664</v>
      </c>
      <c r="JY229" s="596">
        <v>2</v>
      </c>
      <c r="KD229" s="621" t="s">
        <v>187</v>
      </c>
      <c r="KE229" s="596">
        <v>83.3</v>
      </c>
      <c r="KG229" s="621" t="s">
        <v>66</v>
      </c>
      <c r="KH229" s="596">
        <v>0.7</v>
      </c>
      <c r="KJ229" s="576" t="s">
        <v>142</v>
      </c>
      <c r="KK229" s="610">
        <v>86.6</v>
      </c>
      <c r="KP229" s="621" t="s">
        <v>22</v>
      </c>
      <c r="KQ229" s="596">
        <v>2.4</v>
      </c>
      <c r="KV229" s="621" t="s">
        <v>807</v>
      </c>
      <c r="KW229" s="596">
        <v>85.2</v>
      </c>
      <c r="KY229" s="621" t="s">
        <v>131</v>
      </c>
      <c r="KZ229" s="596">
        <v>1</v>
      </c>
      <c r="LB229" s="576" t="s">
        <v>258</v>
      </c>
      <c r="LC229" s="610">
        <v>87.8</v>
      </c>
      <c r="LH229" s="621" t="s">
        <v>306</v>
      </c>
      <c r="LI229" s="596">
        <v>86.6</v>
      </c>
    </row>
    <row r="230" spans="1:321" ht="43.2" x14ac:dyDescent="0.3">
      <c r="A230" s="8" t="s">
        <v>219</v>
      </c>
      <c r="B230" s="15">
        <v>74.468085106382972</v>
      </c>
      <c r="G230" s="29" t="s">
        <v>278</v>
      </c>
      <c r="H230" s="32">
        <v>3.3333333333333335</v>
      </c>
      <c r="M230" s="11" t="s">
        <v>270</v>
      </c>
      <c r="N230" s="15">
        <v>76.500638569604078</v>
      </c>
      <c r="P230" s="29" t="s">
        <v>121</v>
      </c>
      <c r="Q230" s="79">
        <v>1.2237213680577346</v>
      </c>
      <c r="S230" s="8" t="s">
        <v>238</v>
      </c>
      <c r="T230" s="15">
        <v>75</v>
      </c>
      <c r="U230" s="101"/>
      <c r="Y230" s="8" t="s">
        <v>290</v>
      </c>
      <c r="Z230" s="15">
        <v>77.599999999999994</v>
      </c>
      <c r="AC230" s="109" t="s">
        <v>186</v>
      </c>
      <c r="AD230" s="123">
        <v>76.8</v>
      </c>
      <c r="AF230" s="149" t="s">
        <v>187</v>
      </c>
      <c r="AG230" s="137">
        <v>78.2</v>
      </c>
      <c r="AO230" s="109" t="s">
        <v>51</v>
      </c>
      <c r="AP230" s="146">
        <v>78.099999999999994</v>
      </c>
      <c r="AS230" s="149" t="s">
        <v>213</v>
      </c>
      <c r="AT230" s="137">
        <v>79.5</v>
      </c>
      <c r="AX230" s="149" t="s">
        <v>187</v>
      </c>
      <c r="AY230" s="191">
        <v>79.8</v>
      </c>
      <c r="BD230" s="149" t="s">
        <v>278</v>
      </c>
      <c r="BE230" s="191">
        <v>80.7</v>
      </c>
      <c r="BG230" s="149" t="s">
        <v>380</v>
      </c>
      <c r="BH230" s="209">
        <v>81.7</v>
      </c>
      <c r="BJ230" s="149" t="s">
        <v>286</v>
      </c>
      <c r="BK230" s="233">
        <v>81.5</v>
      </c>
      <c r="BP230" s="149" t="s">
        <v>195</v>
      </c>
      <c r="BQ230" s="233">
        <v>82.4</v>
      </c>
      <c r="BV230" s="29" t="s">
        <v>139</v>
      </c>
      <c r="BW230" s="263">
        <v>3.3333333333333335</v>
      </c>
      <c r="CB230" s="149" t="s">
        <v>71</v>
      </c>
      <c r="CC230" s="209">
        <v>83.5</v>
      </c>
      <c r="CE230" s="29" t="s">
        <v>274</v>
      </c>
      <c r="CF230" s="281">
        <v>1.1453744493392071</v>
      </c>
      <c r="CI230" s="109" t="s">
        <v>278</v>
      </c>
      <c r="CJ230" s="295">
        <v>84</v>
      </c>
      <c r="CO230" s="109" t="s">
        <v>157</v>
      </c>
      <c r="CP230" s="191">
        <v>85.7</v>
      </c>
      <c r="CS230" s="149" t="s">
        <v>147</v>
      </c>
      <c r="CT230" s="331">
        <v>84.8</v>
      </c>
      <c r="DB230" s="253" t="s">
        <v>316</v>
      </c>
      <c r="DC230" s="263">
        <v>3.0534351145038165</v>
      </c>
      <c r="DP230" s="149" t="s">
        <v>46</v>
      </c>
      <c r="DQ230" s="331">
        <v>86.1</v>
      </c>
      <c r="DV230" s="253" t="s">
        <v>324</v>
      </c>
      <c r="DW230" s="281">
        <v>1.1519078473722102</v>
      </c>
      <c r="EA230" s="346" t="s">
        <v>120</v>
      </c>
      <c r="EB230" s="353">
        <v>86</v>
      </c>
      <c r="EI230" s="346" t="s">
        <v>135</v>
      </c>
      <c r="EJ230" s="362">
        <v>3.0303030303030303</v>
      </c>
      <c r="EQ230" s="346" t="s">
        <v>64</v>
      </c>
      <c r="ER230" s="303">
        <v>86.4</v>
      </c>
      <c r="EU230" s="346" t="s">
        <v>91</v>
      </c>
      <c r="EV230" s="378">
        <v>1.216931216931217</v>
      </c>
      <c r="FA230" s="346" t="s">
        <v>193</v>
      </c>
      <c r="FB230" s="383">
        <v>85.714285714285708</v>
      </c>
      <c r="FG230" s="346" t="s">
        <v>131</v>
      </c>
      <c r="FH230" s="381">
        <v>87</v>
      </c>
      <c r="FK230" s="346" t="s">
        <v>61</v>
      </c>
      <c r="FL230" s="410">
        <v>86.3</v>
      </c>
      <c r="FQ230" s="355" t="s">
        <v>129</v>
      </c>
      <c r="FR230" s="421">
        <v>3</v>
      </c>
      <c r="FW230" s="346" t="s">
        <v>35</v>
      </c>
      <c r="FX230" s="410">
        <v>86.9</v>
      </c>
      <c r="FZ230" s="346" t="s">
        <v>272</v>
      </c>
      <c r="GA230" s="437">
        <v>1.1000000000000001</v>
      </c>
      <c r="GD230" s="462" t="s">
        <v>240</v>
      </c>
      <c r="GE230" s="448">
        <v>86.3</v>
      </c>
      <c r="GJ230" s="346" t="s">
        <v>117</v>
      </c>
      <c r="GK230" s="421">
        <v>2.8</v>
      </c>
      <c r="GP230" s="462" t="s">
        <v>581</v>
      </c>
      <c r="GQ230" s="503">
        <v>87</v>
      </c>
      <c r="GS230" s="346" t="s">
        <v>41</v>
      </c>
      <c r="GT230" s="508">
        <v>0.93167701863354035</v>
      </c>
      <c r="GV230" s="462" t="s">
        <v>318</v>
      </c>
      <c r="GW230" s="479">
        <v>86</v>
      </c>
      <c r="HB230" s="535" t="s">
        <v>103</v>
      </c>
      <c r="HC230" s="383">
        <v>87.3</v>
      </c>
      <c r="HG230" s="462" t="s">
        <v>118</v>
      </c>
      <c r="HH230" s="383">
        <v>86.7</v>
      </c>
      <c r="HM230" s="346" t="s">
        <v>376</v>
      </c>
      <c r="HN230" s="421">
        <v>2.4</v>
      </c>
      <c r="HS230" s="535" t="s">
        <v>242</v>
      </c>
      <c r="HT230" s="383">
        <v>87.5</v>
      </c>
      <c r="HV230" s="346" t="s">
        <v>36</v>
      </c>
      <c r="HW230" s="508">
        <v>1.1000000000000001</v>
      </c>
      <c r="HY230" s="346" t="s">
        <v>286</v>
      </c>
      <c r="HZ230" s="421">
        <v>2.4</v>
      </c>
      <c r="IE230" s="346" t="s">
        <v>168</v>
      </c>
      <c r="IF230" s="508">
        <v>1</v>
      </c>
      <c r="IH230" s="576" t="s">
        <v>220</v>
      </c>
      <c r="II230" s="610">
        <v>84.8</v>
      </c>
      <c r="IN230" s="621" t="s">
        <v>100</v>
      </c>
      <c r="IO230" s="635">
        <v>1.9</v>
      </c>
      <c r="IT230" s="621" t="s">
        <v>178</v>
      </c>
      <c r="IU230" s="652">
        <v>84.5</v>
      </c>
      <c r="IW230" s="621" t="s">
        <v>328</v>
      </c>
      <c r="IX230" s="635">
        <v>0.9</v>
      </c>
      <c r="IZ230" s="576" t="s">
        <v>288</v>
      </c>
      <c r="JA230" s="610">
        <v>84.4</v>
      </c>
      <c r="JF230" s="621" t="s">
        <v>145</v>
      </c>
      <c r="JG230" s="596">
        <v>2.4</v>
      </c>
      <c r="JL230" s="621" t="s">
        <v>128</v>
      </c>
      <c r="JM230" s="596">
        <v>83.4</v>
      </c>
      <c r="JO230" s="621" t="s">
        <v>260</v>
      </c>
      <c r="JP230" s="596">
        <v>0.9</v>
      </c>
      <c r="JR230" s="576" t="s">
        <v>805</v>
      </c>
      <c r="JS230" s="610">
        <v>84.6</v>
      </c>
      <c r="JX230" s="621" t="s">
        <v>29</v>
      </c>
      <c r="JY230" s="596">
        <v>2</v>
      </c>
      <c r="KD230" s="621" t="s">
        <v>33</v>
      </c>
      <c r="KE230" s="596">
        <v>83.2</v>
      </c>
      <c r="KG230" s="621" t="s">
        <v>213</v>
      </c>
      <c r="KH230" s="596">
        <v>0.9</v>
      </c>
      <c r="KJ230" s="576" t="s">
        <v>92</v>
      </c>
      <c r="KK230" s="610">
        <v>86.6</v>
      </c>
      <c r="KP230" s="621" t="s">
        <v>285</v>
      </c>
      <c r="KQ230" s="596">
        <v>2.5</v>
      </c>
      <c r="KV230" s="621" t="s">
        <v>743</v>
      </c>
      <c r="KW230" s="596">
        <v>85.1</v>
      </c>
      <c r="KY230" s="621" t="s">
        <v>13</v>
      </c>
      <c r="KZ230" s="596">
        <v>1</v>
      </c>
      <c r="LB230" s="576" t="s">
        <v>218</v>
      </c>
      <c r="LC230" s="610">
        <v>87.7</v>
      </c>
      <c r="LH230" s="621" t="s">
        <v>198</v>
      </c>
      <c r="LI230" s="596">
        <v>86.6</v>
      </c>
    </row>
    <row r="231" spans="1:321" ht="43.2" x14ac:dyDescent="0.3">
      <c r="A231" s="8" t="s">
        <v>220</v>
      </c>
      <c r="B231" s="15">
        <v>74.358974358974365</v>
      </c>
      <c r="G231" s="29" t="s">
        <v>89</v>
      </c>
      <c r="H231" s="32">
        <v>3.3333333333333335</v>
      </c>
      <c r="M231" s="11" t="s">
        <v>121</v>
      </c>
      <c r="N231" s="15">
        <v>76.379624014554267</v>
      </c>
      <c r="P231" s="29" t="s">
        <v>11</v>
      </c>
      <c r="Q231" s="79">
        <v>1.2244897959183674</v>
      </c>
      <c r="S231" s="8" t="s">
        <v>283</v>
      </c>
      <c r="T231" s="15">
        <v>75</v>
      </c>
      <c r="U231" s="101"/>
      <c r="Y231" s="8" t="s">
        <v>117</v>
      </c>
      <c r="Z231" s="15">
        <v>77.5</v>
      </c>
      <c r="AC231" s="109" t="s">
        <v>182</v>
      </c>
      <c r="AD231" s="123">
        <v>76.599999999999994</v>
      </c>
      <c r="AF231" s="149" t="s">
        <v>244</v>
      </c>
      <c r="AG231" s="137">
        <v>78</v>
      </c>
      <c r="AO231" s="109" t="s">
        <v>271</v>
      </c>
      <c r="AP231" s="146">
        <v>78</v>
      </c>
      <c r="AS231" s="149" t="s">
        <v>307</v>
      </c>
      <c r="AT231" s="137">
        <v>79.5</v>
      </c>
      <c r="AX231" s="149" t="s">
        <v>279</v>
      </c>
      <c r="AY231" s="191">
        <v>79.7</v>
      </c>
      <c r="BD231" s="149" t="s">
        <v>329</v>
      </c>
      <c r="BE231" s="191">
        <v>80.7</v>
      </c>
      <c r="BG231" s="149" t="s">
        <v>63</v>
      </c>
      <c r="BH231" s="209">
        <v>81.599999999999994</v>
      </c>
      <c r="BJ231" s="149" t="s">
        <v>316</v>
      </c>
      <c r="BK231" s="233">
        <v>81.400000000000006</v>
      </c>
      <c r="BP231" s="149" t="s">
        <v>203</v>
      </c>
      <c r="BQ231" s="233">
        <v>82.4</v>
      </c>
      <c r="BV231" s="29" t="s">
        <v>166</v>
      </c>
      <c r="BW231" s="263">
        <v>3.3333333333333335</v>
      </c>
      <c r="CB231" s="149" t="s">
        <v>167</v>
      </c>
      <c r="CC231" s="209">
        <v>83.5</v>
      </c>
      <c r="CE231" s="29" t="s">
        <v>59</v>
      </c>
      <c r="CF231" s="281">
        <v>1.1463250168577208</v>
      </c>
      <c r="CI231" s="109" t="s">
        <v>303</v>
      </c>
      <c r="CJ231" s="295">
        <v>84</v>
      </c>
      <c r="CO231" s="109" t="s">
        <v>197</v>
      </c>
      <c r="CP231" s="191">
        <v>85.7</v>
      </c>
      <c r="CS231" s="171" t="s">
        <v>530</v>
      </c>
      <c r="CT231" s="330">
        <v>84.6</v>
      </c>
      <c r="DB231" s="253" t="s">
        <v>255</v>
      </c>
      <c r="DC231" s="263">
        <v>3.0927835051546393</v>
      </c>
      <c r="DP231" s="149" t="s">
        <v>14</v>
      </c>
      <c r="DQ231" s="331">
        <v>86.1</v>
      </c>
      <c r="DV231" s="253" t="s">
        <v>322</v>
      </c>
      <c r="DW231" s="281">
        <v>1.151947339550192</v>
      </c>
      <c r="EA231" s="346" t="s">
        <v>322</v>
      </c>
      <c r="EB231" s="353">
        <v>85.7</v>
      </c>
      <c r="EI231" s="346" t="s">
        <v>196</v>
      </c>
      <c r="EJ231" s="362">
        <v>3.125</v>
      </c>
      <c r="EQ231" s="346" t="s">
        <v>107</v>
      </c>
      <c r="ER231" s="303">
        <v>86.4</v>
      </c>
      <c r="EU231" s="346" t="s">
        <v>233</v>
      </c>
      <c r="EV231" s="378">
        <v>1.2187299550994226</v>
      </c>
      <c r="FA231" s="346" t="s">
        <v>340</v>
      </c>
      <c r="FB231" s="383">
        <v>85.714285714285708</v>
      </c>
      <c r="FG231" s="346" t="s">
        <v>90</v>
      </c>
      <c r="FH231" s="381">
        <v>86.9</v>
      </c>
      <c r="FK231" s="346" t="s">
        <v>114</v>
      </c>
      <c r="FL231" s="410">
        <v>86.3</v>
      </c>
      <c r="FQ231" s="355" t="s">
        <v>13</v>
      </c>
      <c r="FR231" s="421">
        <v>3</v>
      </c>
      <c r="FW231" s="346" t="s">
        <v>46</v>
      </c>
      <c r="FX231" s="410">
        <v>86.9</v>
      </c>
      <c r="FZ231" s="346" t="s">
        <v>294</v>
      </c>
      <c r="GA231" s="437">
        <v>1.1000000000000001</v>
      </c>
      <c r="GD231" s="462" t="s">
        <v>191</v>
      </c>
      <c r="GE231" s="448">
        <v>86.2</v>
      </c>
      <c r="GJ231" s="346" t="s">
        <v>11</v>
      </c>
      <c r="GK231" s="421">
        <v>2.8</v>
      </c>
      <c r="GP231" s="462" t="s">
        <v>131</v>
      </c>
      <c r="GQ231" s="503">
        <v>87</v>
      </c>
      <c r="GS231" s="346" t="s">
        <v>209</v>
      </c>
      <c r="GT231" s="508">
        <v>0.53639846743295017</v>
      </c>
      <c r="GV231" s="462" t="s">
        <v>187</v>
      </c>
      <c r="GW231" s="479">
        <v>86</v>
      </c>
      <c r="HB231" s="535" t="s">
        <v>339</v>
      </c>
      <c r="HC231" s="383">
        <v>87.2</v>
      </c>
      <c r="HG231" s="462" t="s">
        <v>238</v>
      </c>
      <c r="HH231" s="383">
        <v>86.7</v>
      </c>
      <c r="HM231" s="346" t="s">
        <v>286</v>
      </c>
      <c r="HN231" s="421">
        <v>2.4</v>
      </c>
      <c r="HS231" s="535" t="s">
        <v>212</v>
      </c>
      <c r="HT231" s="383">
        <v>87.5</v>
      </c>
      <c r="HV231" s="346" t="s">
        <v>339</v>
      </c>
      <c r="HW231" s="508">
        <v>1.1000000000000001</v>
      </c>
      <c r="HY231" s="346" t="s">
        <v>23</v>
      </c>
      <c r="HZ231" s="421">
        <v>2.4</v>
      </c>
      <c r="IE231" s="346" t="s">
        <v>36</v>
      </c>
      <c r="IF231" s="508">
        <v>1</v>
      </c>
      <c r="IH231" s="576" t="s">
        <v>61</v>
      </c>
      <c r="II231" s="610">
        <v>84.8</v>
      </c>
      <c r="IN231" s="621" t="s">
        <v>138</v>
      </c>
      <c r="IO231" s="635">
        <v>1.9</v>
      </c>
      <c r="IT231" s="621" t="s">
        <v>271</v>
      </c>
      <c r="IU231" s="652">
        <v>84.5</v>
      </c>
      <c r="IW231" s="621" t="s">
        <v>134</v>
      </c>
      <c r="IX231" s="635">
        <v>0.9</v>
      </c>
      <c r="IZ231" s="576" t="s">
        <v>581</v>
      </c>
      <c r="JA231" s="610">
        <v>84.4</v>
      </c>
      <c r="JF231" s="621" t="s">
        <v>87</v>
      </c>
      <c r="JG231" s="596">
        <v>2.4</v>
      </c>
      <c r="JL231" s="621" t="s">
        <v>794</v>
      </c>
      <c r="JM231" s="596">
        <v>83.2</v>
      </c>
      <c r="JO231" s="621" t="s">
        <v>91</v>
      </c>
      <c r="JP231" s="596">
        <v>0.9</v>
      </c>
      <c r="JR231" s="576" t="s">
        <v>201</v>
      </c>
      <c r="JS231" s="610">
        <v>84.6</v>
      </c>
      <c r="JX231" s="621" t="s">
        <v>140</v>
      </c>
      <c r="JY231" s="596">
        <v>2</v>
      </c>
      <c r="KD231" s="621" t="s">
        <v>315</v>
      </c>
      <c r="KE231" s="596">
        <v>83.2</v>
      </c>
      <c r="KG231" s="621" t="s">
        <v>83</v>
      </c>
      <c r="KH231" s="596">
        <v>0.9</v>
      </c>
      <c r="KJ231" s="576" t="s">
        <v>148</v>
      </c>
      <c r="KK231" s="610">
        <v>86.4</v>
      </c>
      <c r="KP231" s="621" t="s">
        <v>743</v>
      </c>
      <c r="KQ231" s="596">
        <v>2.5</v>
      </c>
      <c r="KV231" s="621" t="s">
        <v>37</v>
      </c>
      <c r="KW231" s="596">
        <v>85</v>
      </c>
      <c r="KY231" s="621" t="s">
        <v>40</v>
      </c>
      <c r="KZ231" s="596">
        <v>1</v>
      </c>
      <c r="LB231" s="576" t="s">
        <v>310</v>
      </c>
      <c r="LC231" s="610">
        <v>87.7</v>
      </c>
      <c r="LH231" s="621" t="s">
        <v>805</v>
      </c>
      <c r="LI231" s="596">
        <v>86.5</v>
      </c>
    </row>
    <row r="232" spans="1:321" ht="57.6" x14ac:dyDescent="0.3">
      <c r="A232" s="8" t="s">
        <v>221</v>
      </c>
      <c r="B232" s="15">
        <v>74.324324324324323</v>
      </c>
      <c r="G232" s="29" t="s">
        <v>185</v>
      </c>
      <c r="H232" s="32">
        <v>3.3707865168539324</v>
      </c>
      <c r="M232" s="11" t="s">
        <v>47</v>
      </c>
      <c r="N232" s="15">
        <v>76.231527093596057</v>
      </c>
      <c r="P232" s="29" t="s">
        <v>13</v>
      </c>
      <c r="Q232" s="79">
        <v>1.2269938650306749</v>
      </c>
      <c r="S232" s="8" t="s">
        <v>218</v>
      </c>
      <c r="T232" s="15">
        <v>74.860335195530723</v>
      </c>
      <c r="U232" s="101"/>
      <c r="Y232" s="8" t="s">
        <v>215</v>
      </c>
      <c r="Z232" s="15">
        <v>77.400000000000006</v>
      </c>
      <c r="AC232" s="109" t="s">
        <v>219</v>
      </c>
      <c r="AD232" s="123">
        <v>76.5</v>
      </c>
      <c r="AF232" s="149" t="s">
        <v>148</v>
      </c>
      <c r="AG232" s="137">
        <v>77.900000000000006</v>
      </c>
      <c r="AO232" s="109" t="s">
        <v>115</v>
      </c>
      <c r="AP232" s="146">
        <v>77.8</v>
      </c>
      <c r="AS232" s="149" t="s">
        <v>176</v>
      </c>
      <c r="AT232" s="137">
        <v>79.400000000000006</v>
      </c>
      <c r="AX232" s="149" t="s">
        <v>326</v>
      </c>
      <c r="AY232" s="191">
        <v>79.599999999999994</v>
      </c>
      <c r="BD232" s="149" t="s">
        <v>148</v>
      </c>
      <c r="BE232" s="191">
        <v>80.400000000000006</v>
      </c>
      <c r="BG232" s="149" t="s">
        <v>157</v>
      </c>
      <c r="BH232" s="209">
        <v>81.599999999999994</v>
      </c>
      <c r="BJ232" s="149" t="s">
        <v>213</v>
      </c>
      <c r="BK232" s="233">
        <v>81.3</v>
      </c>
      <c r="BP232" s="149" t="s">
        <v>63</v>
      </c>
      <c r="BQ232" s="233">
        <v>82.1</v>
      </c>
      <c r="BV232" s="29" t="s">
        <v>305</v>
      </c>
      <c r="BW232" s="263">
        <v>3.3333333333333335</v>
      </c>
      <c r="CB232" s="149" t="s">
        <v>268</v>
      </c>
      <c r="CC232" s="209">
        <v>83.4</v>
      </c>
      <c r="CE232" s="29" t="s">
        <v>246</v>
      </c>
      <c r="CF232" s="281">
        <v>1.1509817197020988</v>
      </c>
      <c r="CI232" s="109" t="s">
        <v>261</v>
      </c>
      <c r="CJ232" s="295">
        <v>83.8</v>
      </c>
      <c r="CO232" s="109" t="s">
        <v>191</v>
      </c>
      <c r="CP232" s="191">
        <v>85.6</v>
      </c>
      <c r="CS232" s="149" t="s">
        <v>144</v>
      </c>
      <c r="CT232" s="331">
        <v>84.5</v>
      </c>
      <c r="DB232" s="253" t="s">
        <v>290</v>
      </c>
      <c r="DC232" s="263">
        <v>3.125</v>
      </c>
      <c r="DP232" s="149" t="s">
        <v>80</v>
      </c>
      <c r="DQ232" s="331">
        <v>86</v>
      </c>
      <c r="DV232" s="253" t="s">
        <v>248</v>
      </c>
      <c r="DW232" s="281">
        <v>1.1575901078663509</v>
      </c>
      <c r="EA232" s="346" t="s">
        <v>218</v>
      </c>
      <c r="EB232" s="353">
        <v>85.7</v>
      </c>
      <c r="EI232" s="346" t="s">
        <v>122</v>
      </c>
      <c r="EJ232" s="362">
        <v>3.0769230769230771</v>
      </c>
      <c r="EQ232" s="346" t="s">
        <v>189</v>
      </c>
      <c r="ER232" s="303">
        <v>86.4</v>
      </c>
      <c r="EU232" s="346" t="s">
        <v>295</v>
      </c>
      <c r="EV232" s="378">
        <v>1.2269938650306749</v>
      </c>
      <c r="FA232" s="346" t="s">
        <v>80</v>
      </c>
      <c r="FB232" s="383">
        <v>85.714285714285708</v>
      </c>
      <c r="FG232" s="346" t="s">
        <v>105</v>
      </c>
      <c r="FH232" s="381">
        <v>86.8</v>
      </c>
      <c r="FK232" s="346" t="s">
        <v>340</v>
      </c>
      <c r="FL232" s="410">
        <v>86</v>
      </c>
      <c r="FQ232" s="355" t="s">
        <v>379</v>
      </c>
      <c r="FR232" s="421">
        <v>3</v>
      </c>
      <c r="FW232" s="346" t="s">
        <v>33</v>
      </c>
      <c r="FX232" s="410">
        <v>86.9</v>
      </c>
      <c r="FZ232" s="370" t="s">
        <v>192</v>
      </c>
      <c r="GA232" s="439">
        <v>1.1230086184382344</v>
      </c>
      <c r="GD232" s="462" t="s">
        <v>12</v>
      </c>
      <c r="GE232" s="448">
        <v>86</v>
      </c>
      <c r="GJ232" s="346" t="s">
        <v>296</v>
      </c>
      <c r="GK232" s="421">
        <v>2.9</v>
      </c>
      <c r="GP232" s="462" t="s">
        <v>233</v>
      </c>
      <c r="GQ232" s="503">
        <v>86.9</v>
      </c>
      <c r="GS232" s="346" t="s">
        <v>315</v>
      </c>
      <c r="GT232" s="508">
        <v>2.1489971346704868</v>
      </c>
      <c r="GV232" s="462" t="s">
        <v>71</v>
      </c>
      <c r="GW232" s="479">
        <v>85.7</v>
      </c>
      <c r="HB232" s="535" t="s">
        <v>117</v>
      </c>
      <c r="HC232" s="383">
        <v>87.2</v>
      </c>
      <c r="HG232" s="462" t="s">
        <v>53</v>
      </c>
      <c r="HH232" s="383">
        <v>86.5</v>
      </c>
      <c r="HM232" s="346" t="s">
        <v>329</v>
      </c>
      <c r="HN232" s="421">
        <v>2.4</v>
      </c>
      <c r="HS232" s="535" t="s">
        <v>307</v>
      </c>
      <c r="HT232" s="383">
        <v>87.4</v>
      </c>
      <c r="HV232" s="346" t="s">
        <v>164</v>
      </c>
      <c r="HW232" s="508">
        <v>1.1000000000000001</v>
      </c>
      <c r="HY232" s="346" t="s">
        <v>240</v>
      </c>
      <c r="HZ232" s="421">
        <v>2.5</v>
      </c>
      <c r="IE232" s="346" t="s">
        <v>172</v>
      </c>
      <c r="IF232" s="508">
        <v>1</v>
      </c>
      <c r="IH232" s="576" t="s">
        <v>35</v>
      </c>
      <c r="II232" s="610">
        <v>84.7</v>
      </c>
      <c r="IN232" s="621" t="s">
        <v>285</v>
      </c>
      <c r="IO232" s="635">
        <v>1.9</v>
      </c>
      <c r="IT232" s="621" t="s">
        <v>314</v>
      </c>
      <c r="IU232" s="652">
        <v>84.5</v>
      </c>
      <c r="IW232" s="621" t="s">
        <v>26</v>
      </c>
      <c r="IX232" s="635">
        <v>1</v>
      </c>
      <c r="IZ232" s="576" t="s">
        <v>212</v>
      </c>
      <c r="JA232" s="610">
        <v>84.4</v>
      </c>
      <c r="JF232" s="621" t="s">
        <v>184</v>
      </c>
      <c r="JG232" s="596">
        <v>2.4</v>
      </c>
      <c r="JL232" s="621" t="s">
        <v>191</v>
      </c>
      <c r="JM232" s="596">
        <v>83.2</v>
      </c>
      <c r="JO232" s="621" t="s">
        <v>21</v>
      </c>
      <c r="JP232" s="596">
        <v>0.9</v>
      </c>
      <c r="JR232" s="576" t="s">
        <v>212</v>
      </c>
      <c r="JS232" s="610">
        <v>84.6</v>
      </c>
      <c r="JX232" s="621" t="s">
        <v>106</v>
      </c>
      <c r="JY232" s="596">
        <v>2</v>
      </c>
      <c r="KD232" s="621" t="s">
        <v>182</v>
      </c>
      <c r="KE232" s="596">
        <v>83.2</v>
      </c>
      <c r="KG232" s="621" t="s">
        <v>297</v>
      </c>
      <c r="KH232" s="596">
        <v>0.9</v>
      </c>
      <c r="KJ232" s="576" t="s">
        <v>132</v>
      </c>
      <c r="KK232" s="610">
        <v>86.4</v>
      </c>
      <c r="KP232" s="621" t="s">
        <v>258</v>
      </c>
      <c r="KQ232" s="596">
        <v>2.5</v>
      </c>
      <c r="KV232" s="621" t="s">
        <v>50</v>
      </c>
      <c r="KW232" s="596">
        <v>85</v>
      </c>
      <c r="KY232" s="621" t="s">
        <v>118</v>
      </c>
      <c r="KZ232" s="596">
        <v>1</v>
      </c>
      <c r="LB232" s="576" t="s">
        <v>307</v>
      </c>
      <c r="LC232" s="610">
        <v>87.6</v>
      </c>
      <c r="LH232" s="701" t="s">
        <v>56</v>
      </c>
      <c r="LI232" s="596">
        <v>86.4</v>
      </c>
    </row>
    <row r="233" spans="1:321" ht="52.8" x14ac:dyDescent="0.3">
      <c r="A233" s="8" t="s">
        <v>222</v>
      </c>
      <c r="B233" s="15">
        <v>74.285714285714292</v>
      </c>
      <c r="G233" s="29" t="s">
        <v>260</v>
      </c>
      <c r="H233" s="32">
        <v>3.4090909090909087</v>
      </c>
      <c r="M233" s="11" t="s">
        <v>117</v>
      </c>
      <c r="N233" s="15">
        <v>76.146010186757223</v>
      </c>
      <c r="P233" s="29" t="s">
        <v>137</v>
      </c>
      <c r="Q233" s="79">
        <v>1.2405237767057202</v>
      </c>
      <c r="S233" s="8" t="s">
        <v>197</v>
      </c>
      <c r="T233" s="15">
        <v>74.838709677419359</v>
      </c>
      <c r="U233" s="101"/>
      <c r="Y233" s="8" t="s">
        <v>220</v>
      </c>
      <c r="Z233" s="15">
        <v>77.3</v>
      </c>
      <c r="AC233" s="109" t="s">
        <v>281</v>
      </c>
      <c r="AD233" s="123">
        <v>76.5</v>
      </c>
      <c r="AF233" s="149" t="s">
        <v>373</v>
      </c>
      <c r="AG233" s="137">
        <v>77.8</v>
      </c>
      <c r="AO233" s="109" t="s">
        <v>192</v>
      </c>
      <c r="AP233" s="146">
        <v>77.8</v>
      </c>
      <c r="AS233" s="149" t="s">
        <v>183</v>
      </c>
      <c r="AT233" s="137">
        <v>79.3</v>
      </c>
      <c r="AX233" s="149" t="s">
        <v>233</v>
      </c>
      <c r="AY233" s="191">
        <v>79.400000000000006</v>
      </c>
      <c r="BD233" s="149" t="s">
        <v>54</v>
      </c>
      <c r="BE233" s="191">
        <v>80.400000000000006</v>
      </c>
      <c r="BG233" s="149" t="s">
        <v>133</v>
      </c>
      <c r="BH233" s="209">
        <v>81.599999999999994</v>
      </c>
      <c r="BJ233" s="149" t="s">
        <v>204</v>
      </c>
      <c r="BK233" s="233">
        <v>81.3</v>
      </c>
      <c r="BP233" s="149" t="s">
        <v>204</v>
      </c>
      <c r="BQ233" s="233">
        <v>82</v>
      </c>
      <c r="BV233" s="29" t="s">
        <v>170</v>
      </c>
      <c r="BW233" s="263">
        <v>3.3707865168539324</v>
      </c>
      <c r="CB233" s="149" t="s">
        <v>121</v>
      </c>
      <c r="CC233" s="209">
        <v>83.4</v>
      </c>
      <c r="CE233" s="29" t="s">
        <v>158</v>
      </c>
      <c r="CF233" s="281">
        <v>1.1527727217570682</v>
      </c>
      <c r="CI233" s="109" t="s">
        <v>72</v>
      </c>
      <c r="CJ233" s="295">
        <v>83.8</v>
      </c>
      <c r="CO233" s="109" t="s">
        <v>204</v>
      </c>
      <c r="CP233" s="191">
        <v>85.6</v>
      </c>
      <c r="CS233" s="149" t="s">
        <v>63</v>
      </c>
      <c r="CT233" s="331">
        <v>84.5</v>
      </c>
      <c r="DB233" s="253" t="s">
        <v>250</v>
      </c>
      <c r="DC233" s="263">
        <v>3.1578947368421053</v>
      </c>
      <c r="DP233" s="149" t="s">
        <v>110</v>
      </c>
      <c r="DQ233" s="331">
        <v>86</v>
      </c>
      <c r="DV233" s="253" t="s">
        <v>47</v>
      </c>
      <c r="DW233" s="281">
        <v>1.1606140022463498</v>
      </c>
      <c r="EA233" s="346" t="s">
        <v>323</v>
      </c>
      <c r="EB233" s="353">
        <v>85.7</v>
      </c>
      <c r="EI233" s="346" t="s">
        <v>253</v>
      </c>
      <c r="EJ233" s="362">
        <v>2.9850746268656714</v>
      </c>
      <c r="EQ233" s="346" t="s">
        <v>224</v>
      </c>
      <c r="ER233" s="303">
        <v>86.3</v>
      </c>
      <c r="EU233" s="346" t="s">
        <v>72</v>
      </c>
      <c r="EV233" s="378">
        <v>1.2314007183170856</v>
      </c>
      <c r="FA233" s="346" t="s">
        <v>298</v>
      </c>
      <c r="FB233" s="383">
        <v>85.714285714285708</v>
      </c>
      <c r="FG233" s="346" t="s">
        <v>35</v>
      </c>
      <c r="FH233" s="381">
        <v>86.7</v>
      </c>
      <c r="FK233" s="346" t="s">
        <v>206</v>
      </c>
      <c r="FL233" s="410">
        <v>85.7</v>
      </c>
      <c r="FQ233" s="355" t="s">
        <v>293</v>
      </c>
      <c r="FR233" s="421">
        <v>3</v>
      </c>
      <c r="FW233" s="346" t="s">
        <v>262</v>
      </c>
      <c r="FX233" s="410">
        <v>86.9</v>
      </c>
      <c r="FZ233" s="346" t="s">
        <v>183</v>
      </c>
      <c r="GA233" s="437">
        <v>1.2</v>
      </c>
      <c r="GD233" s="462" t="s">
        <v>254</v>
      </c>
      <c r="GE233" s="448">
        <v>85.9</v>
      </c>
      <c r="GJ233" s="346" t="s">
        <v>288</v>
      </c>
      <c r="GK233" s="421">
        <v>2.9</v>
      </c>
      <c r="GP233" s="462" t="s">
        <v>288</v>
      </c>
      <c r="GQ233" s="503">
        <v>86.8</v>
      </c>
      <c r="GS233" s="346" t="s">
        <v>378</v>
      </c>
      <c r="GT233" s="508">
        <v>1.2362030905077264</v>
      </c>
      <c r="GV233" s="462" t="s">
        <v>217</v>
      </c>
      <c r="GW233" s="479">
        <v>85.7</v>
      </c>
      <c r="HB233" s="535" t="s">
        <v>127</v>
      </c>
      <c r="HC233" s="383">
        <v>87.1</v>
      </c>
      <c r="HG233" s="462" t="s">
        <v>206</v>
      </c>
      <c r="HH233" s="383">
        <v>86.3</v>
      </c>
      <c r="HM233" s="346" t="s">
        <v>141</v>
      </c>
      <c r="HN233" s="421">
        <v>2.4</v>
      </c>
      <c r="HS233" s="535" t="s">
        <v>113</v>
      </c>
      <c r="HT233" s="383">
        <v>87.3</v>
      </c>
      <c r="HV233" s="346" t="s">
        <v>281</v>
      </c>
      <c r="HW233" s="508">
        <v>1.1000000000000001</v>
      </c>
      <c r="HY233" s="346" t="s">
        <v>270</v>
      </c>
      <c r="HZ233" s="421">
        <v>2.5</v>
      </c>
      <c r="IE233" s="346" t="s">
        <v>262</v>
      </c>
      <c r="IF233" s="508">
        <v>1</v>
      </c>
      <c r="IH233" s="576" t="s">
        <v>191</v>
      </c>
      <c r="II233" s="610">
        <v>84.6</v>
      </c>
      <c r="IN233" s="621" t="s">
        <v>146</v>
      </c>
      <c r="IO233" s="635">
        <v>1.9</v>
      </c>
      <c r="IT233" s="621" t="s">
        <v>47</v>
      </c>
      <c r="IU233" s="652">
        <v>84.5</v>
      </c>
      <c r="IW233" s="621" t="s">
        <v>268</v>
      </c>
      <c r="IX233" s="635">
        <v>1</v>
      </c>
      <c r="IZ233" s="576" t="s">
        <v>77</v>
      </c>
      <c r="JA233" s="610">
        <v>84.2</v>
      </c>
      <c r="JF233" s="621" t="s">
        <v>23</v>
      </c>
      <c r="JG233" s="596">
        <v>2.4</v>
      </c>
      <c r="JL233" s="621" t="s">
        <v>143</v>
      </c>
      <c r="JM233" s="596">
        <v>83.1</v>
      </c>
      <c r="JO233" s="621" t="s">
        <v>177</v>
      </c>
      <c r="JP233" s="596">
        <v>0.9</v>
      </c>
      <c r="JR233" s="576" t="s">
        <v>27</v>
      </c>
      <c r="JS233" s="610">
        <v>84.6</v>
      </c>
      <c r="JX233" s="621" t="s">
        <v>175</v>
      </c>
      <c r="JY233" s="596">
        <v>2.2000000000000002</v>
      </c>
      <c r="KD233" s="621" t="s">
        <v>197</v>
      </c>
      <c r="KE233" s="596">
        <v>83.2</v>
      </c>
      <c r="KG233" s="621" t="s">
        <v>222</v>
      </c>
      <c r="KH233" s="596">
        <v>0.9</v>
      </c>
      <c r="KJ233" s="576" t="s">
        <v>171</v>
      </c>
      <c r="KK233" s="610">
        <v>85.9</v>
      </c>
      <c r="KP233" s="621" t="s">
        <v>62</v>
      </c>
      <c r="KQ233" s="596">
        <v>2.6</v>
      </c>
      <c r="KV233" s="621" t="s">
        <v>92</v>
      </c>
      <c r="KW233" s="596">
        <v>85</v>
      </c>
      <c r="KY233" s="621" t="s">
        <v>65</v>
      </c>
      <c r="KZ233" s="596">
        <v>1</v>
      </c>
      <c r="LB233" s="576" t="s">
        <v>245</v>
      </c>
      <c r="LC233" s="610">
        <v>87.5</v>
      </c>
      <c r="LH233" s="621" t="s">
        <v>35</v>
      </c>
      <c r="LI233" s="596">
        <v>86.3</v>
      </c>
    </row>
    <row r="234" spans="1:321" ht="28.8" x14ac:dyDescent="0.3">
      <c r="A234" s="8" t="s">
        <v>223</v>
      </c>
      <c r="B234" s="15">
        <v>74.226804123711347</v>
      </c>
      <c r="G234" s="29" t="s">
        <v>249</v>
      </c>
      <c r="H234" s="32">
        <v>3.4090909090909087</v>
      </c>
      <c r="M234" s="11" t="s">
        <v>72</v>
      </c>
      <c r="N234" s="15">
        <v>76.11140867702197</v>
      </c>
      <c r="P234" s="29" t="s">
        <v>178</v>
      </c>
      <c r="Q234" s="79">
        <v>1.2445095168374818</v>
      </c>
      <c r="S234" s="8" t="s">
        <v>200</v>
      </c>
      <c r="T234" s="15">
        <v>74.637681159420282</v>
      </c>
      <c r="U234" s="101"/>
      <c r="Y234" s="8" t="s">
        <v>184</v>
      </c>
      <c r="Z234" s="15">
        <v>77.3</v>
      </c>
      <c r="AC234" s="109" t="s">
        <v>175</v>
      </c>
      <c r="AD234" s="123">
        <v>76.400000000000006</v>
      </c>
      <c r="AF234" s="149" t="s">
        <v>295</v>
      </c>
      <c r="AG234" s="137">
        <v>77.400000000000006</v>
      </c>
      <c r="AO234" s="109" t="s">
        <v>339</v>
      </c>
      <c r="AP234" s="146">
        <v>77.8</v>
      </c>
      <c r="AS234" s="149" t="s">
        <v>121</v>
      </c>
      <c r="AT234" s="137">
        <v>79.3</v>
      </c>
      <c r="AX234" s="149" t="s">
        <v>260</v>
      </c>
      <c r="AY234" s="191">
        <v>79.3</v>
      </c>
      <c r="BD234" s="149" t="s">
        <v>325</v>
      </c>
      <c r="BE234" s="191">
        <v>80.400000000000006</v>
      </c>
      <c r="BG234" s="149" t="s">
        <v>260</v>
      </c>
      <c r="BH234" s="209">
        <v>81.5</v>
      </c>
      <c r="BJ234" s="149" t="s">
        <v>270</v>
      </c>
      <c r="BK234" s="233">
        <v>81.2</v>
      </c>
      <c r="BP234" s="149" t="s">
        <v>213</v>
      </c>
      <c r="BQ234" s="233">
        <v>81.8</v>
      </c>
      <c r="BV234" s="29" t="s">
        <v>236</v>
      </c>
      <c r="BW234" s="263">
        <v>3.4482758620689653</v>
      </c>
      <c r="CB234" s="149" t="s">
        <v>58</v>
      </c>
      <c r="CC234" s="209">
        <v>83.4</v>
      </c>
      <c r="CE234" s="29" t="s">
        <v>257</v>
      </c>
      <c r="CF234" s="281">
        <v>1.1544011544011543</v>
      </c>
      <c r="CI234" s="109" t="s">
        <v>68</v>
      </c>
      <c r="CJ234" s="295">
        <v>83.7</v>
      </c>
      <c r="CO234" s="109" t="s">
        <v>61</v>
      </c>
      <c r="CP234" s="191">
        <v>85.5</v>
      </c>
      <c r="CS234" s="149" t="s">
        <v>72</v>
      </c>
      <c r="CT234" s="331">
        <v>84.5</v>
      </c>
      <c r="DB234" s="253" t="s">
        <v>248</v>
      </c>
      <c r="DC234" s="263">
        <v>3.1578947368421053</v>
      </c>
      <c r="DP234" s="149" t="s">
        <v>61</v>
      </c>
      <c r="DQ234" s="331">
        <v>85.9</v>
      </c>
      <c r="DV234" s="253" t="s">
        <v>261</v>
      </c>
      <c r="DW234" s="281">
        <v>1.161751563896336</v>
      </c>
      <c r="EA234" s="346" t="s">
        <v>340</v>
      </c>
      <c r="EB234" s="353">
        <v>85.7</v>
      </c>
      <c r="EI234" s="346" t="s">
        <v>255</v>
      </c>
      <c r="EJ234" s="362">
        <v>3.0612244897959182</v>
      </c>
      <c r="EQ234" s="346" t="s">
        <v>14</v>
      </c>
      <c r="ER234" s="303">
        <v>86.3</v>
      </c>
      <c r="EU234" s="346" t="s">
        <v>29</v>
      </c>
      <c r="EV234" s="378">
        <v>1.2320328542094456</v>
      </c>
      <c r="FA234" s="346" t="s">
        <v>286</v>
      </c>
      <c r="FB234" s="383">
        <v>85.714285714285708</v>
      </c>
      <c r="FG234" s="346" t="s">
        <v>51</v>
      </c>
      <c r="FH234" s="381">
        <v>86.7</v>
      </c>
      <c r="FK234" s="346" t="s">
        <v>218</v>
      </c>
      <c r="FL234" s="410">
        <v>85.7</v>
      </c>
      <c r="FQ234" s="355" t="s">
        <v>166</v>
      </c>
      <c r="FR234" s="421">
        <v>3</v>
      </c>
      <c r="FW234" s="346" t="s">
        <v>202</v>
      </c>
      <c r="FX234" s="410">
        <v>86.8</v>
      </c>
      <c r="FZ234" s="346" t="s">
        <v>265</v>
      </c>
      <c r="GA234" s="437">
        <v>1.2</v>
      </c>
      <c r="GD234" s="462" t="s">
        <v>157</v>
      </c>
      <c r="GE234" s="448">
        <v>85.5</v>
      </c>
      <c r="GJ234" s="346" t="s">
        <v>32</v>
      </c>
      <c r="GK234" s="421">
        <v>2.9</v>
      </c>
      <c r="GP234" s="462" t="s">
        <v>35</v>
      </c>
      <c r="GQ234" s="503">
        <v>86.8</v>
      </c>
      <c r="GS234" s="346" t="s">
        <v>11</v>
      </c>
      <c r="GT234" s="508">
        <v>0.80993520518358542</v>
      </c>
      <c r="GV234" s="462" t="s">
        <v>237</v>
      </c>
      <c r="GW234" s="479">
        <v>85.6</v>
      </c>
      <c r="HB234" s="535" t="s">
        <v>112</v>
      </c>
      <c r="HC234" s="383">
        <v>87.1</v>
      </c>
      <c r="HG234" s="462" t="s">
        <v>93</v>
      </c>
      <c r="HH234" s="383">
        <v>86.2</v>
      </c>
      <c r="HM234" s="346" t="s">
        <v>119</v>
      </c>
      <c r="HN234" s="421">
        <v>2.4</v>
      </c>
      <c r="HS234" s="535" t="s">
        <v>310</v>
      </c>
      <c r="HT234" s="383">
        <v>87.3</v>
      </c>
      <c r="HV234" s="346" t="s">
        <v>42</v>
      </c>
      <c r="HW234" s="508">
        <v>1.1000000000000001</v>
      </c>
      <c r="HY234" s="346" t="s">
        <v>36</v>
      </c>
      <c r="HZ234" s="421">
        <v>2.5</v>
      </c>
      <c r="IE234" s="346" t="s">
        <v>197</v>
      </c>
      <c r="IF234" s="508">
        <v>1</v>
      </c>
      <c r="IH234" s="576" t="s">
        <v>154</v>
      </c>
      <c r="II234" s="610">
        <v>84.5</v>
      </c>
      <c r="IN234" s="621" t="s">
        <v>185</v>
      </c>
      <c r="IO234" s="635">
        <v>1.9</v>
      </c>
      <c r="IT234" s="621" t="s">
        <v>87</v>
      </c>
      <c r="IU234" s="652">
        <v>84.4</v>
      </c>
      <c r="IW234" s="621" t="s">
        <v>205</v>
      </c>
      <c r="IX234" s="635">
        <v>1</v>
      </c>
      <c r="IZ234" s="576" t="s">
        <v>267</v>
      </c>
      <c r="JA234" s="610">
        <v>84.1</v>
      </c>
      <c r="JF234" s="621" t="s">
        <v>192</v>
      </c>
      <c r="JG234" s="596">
        <v>2.5</v>
      </c>
      <c r="JL234" s="621" t="s">
        <v>318</v>
      </c>
      <c r="JM234" s="596">
        <v>83</v>
      </c>
      <c r="JO234" s="621" t="s">
        <v>179</v>
      </c>
      <c r="JP234" s="596">
        <v>0.9</v>
      </c>
      <c r="JR234" s="576" t="s">
        <v>206</v>
      </c>
      <c r="JS234" s="610">
        <v>84.6</v>
      </c>
      <c r="JX234" s="621" t="s">
        <v>40</v>
      </c>
      <c r="JY234" s="596">
        <v>2.2000000000000002</v>
      </c>
      <c r="KD234" s="621" t="s">
        <v>60</v>
      </c>
      <c r="KE234" s="596">
        <v>83</v>
      </c>
      <c r="KG234" s="621" t="s">
        <v>135</v>
      </c>
      <c r="KH234" s="596">
        <v>0.9</v>
      </c>
      <c r="KJ234" s="576" t="s">
        <v>808</v>
      </c>
      <c r="KK234" s="610">
        <v>85.7</v>
      </c>
      <c r="KP234" s="621" t="s">
        <v>18</v>
      </c>
      <c r="KQ234" s="596">
        <v>2.6</v>
      </c>
      <c r="KV234" s="621" t="s">
        <v>306</v>
      </c>
      <c r="KW234" s="596">
        <v>84.9</v>
      </c>
      <c r="KY234" s="621" t="s">
        <v>49</v>
      </c>
      <c r="KZ234" s="596">
        <v>1</v>
      </c>
      <c r="LB234" s="576" t="s">
        <v>140</v>
      </c>
      <c r="LC234" s="610">
        <v>87.5</v>
      </c>
      <c r="LH234" s="621" t="s">
        <v>12</v>
      </c>
      <c r="LI234" s="596">
        <v>86.3</v>
      </c>
    </row>
    <row r="235" spans="1:321" ht="43.2" x14ac:dyDescent="0.3">
      <c r="A235" s="8" t="s">
        <v>224</v>
      </c>
      <c r="B235" s="15">
        <v>73.80952380952381</v>
      </c>
      <c r="G235" s="29" t="s">
        <v>315</v>
      </c>
      <c r="H235" s="32">
        <v>3.4482758620689653</v>
      </c>
      <c r="M235" s="11" t="s">
        <v>200</v>
      </c>
      <c r="N235" s="15">
        <v>76.026237833262797</v>
      </c>
      <c r="P235" s="29" t="s">
        <v>23</v>
      </c>
      <c r="Q235" s="79">
        <v>1.2512512512512513</v>
      </c>
      <c r="S235" s="8" t="s">
        <v>314</v>
      </c>
      <c r="T235" s="15">
        <v>74.436090225563916</v>
      </c>
      <c r="U235" s="101"/>
      <c r="Y235" s="8" t="s">
        <v>76</v>
      </c>
      <c r="Z235" s="15">
        <v>77.099999999999994</v>
      </c>
      <c r="AC235" s="109" t="s">
        <v>337</v>
      </c>
      <c r="AD235" s="123">
        <v>76.2</v>
      </c>
      <c r="AF235" s="149" t="s">
        <v>25</v>
      </c>
      <c r="AG235" s="137">
        <v>77.3</v>
      </c>
      <c r="AO235" s="109" t="s">
        <v>121</v>
      </c>
      <c r="AP235" s="146">
        <v>77.7</v>
      </c>
      <c r="AS235" s="149" t="s">
        <v>187</v>
      </c>
      <c r="AT235" s="137">
        <v>79.3</v>
      </c>
      <c r="AX235" s="149" t="s">
        <v>310</v>
      </c>
      <c r="AY235" s="191">
        <v>79.099999999999994</v>
      </c>
      <c r="BD235" s="149" t="s">
        <v>78</v>
      </c>
      <c r="BE235" s="191">
        <v>80.3</v>
      </c>
      <c r="BG235" s="149" t="s">
        <v>106</v>
      </c>
      <c r="BH235" s="209">
        <v>81.5</v>
      </c>
      <c r="BJ235" s="149" t="s">
        <v>326</v>
      </c>
      <c r="BK235" s="233">
        <v>81</v>
      </c>
      <c r="BP235" s="149" t="s">
        <v>274</v>
      </c>
      <c r="BQ235" s="233">
        <v>81.8</v>
      </c>
      <c r="BV235" s="29" t="s">
        <v>278</v>
      </c>
      <c r="BW235" s="263">
        <v>3.5714285714285712</v>
      </c>
      <c r="CB235" s="149" t="s">
        <v>340</v>
      </c>
      <c r="CC235" s="209">
        <v>83.4</v>
      </c>
      <c r="CE235" s="29" t="s">
        <v>133</v>
      </c>
      <c r="CF235" s="281">
        <v>1.1576626240352812</v>
      </c>
      <c r="CI235" s="109" t="s">
        <v>73</v>
      </c>
      <c r="CJ235" s="295">
        <v>83.6</v>
      </c>
      <c r="CO235" s="109" t="s">
        <v>37</v>
      </c>
      <c r="CP235" s="191">
        <v>85.5</v>
      </c>
      <c r="CS235" s="149" t="s">
        <v>291</v>
      </c>
      <c r="CT235" s="331">
        <v>84.2</v>
      </c>
      <c r="DB235" s="253" t="s">
        <v>120</v>
      </c>
      <c r="DC235" s="263">
        <v>3.225806451612903</v>
      </c>
      <c r="DP235" s="149" t="s">
        <v>226</v>
      </c>
      <c r="DQ235" s="331">
        <v>85.9</v>
      </c>
      <c r="DV235" s="253" t="s">
        <v>12</v>
      </c>
      <c r="DW235" s="281">
        <v>1.1776753712237584</v>
      </c>
      <c r="EA235" s="346" t="s">
        <v>207</v>
      </c>
      <c r="EB235" s="353">
        <v>85.3</v>
      </c>
      <c r="EI235" s="346" t="s">
        <v>290</v>
      </c>
      <c r="EJ235" s="362">
        <v>3.125</v>
      </c>
      <c r="EQ235" s="346" t="s">
        <v>233</v>
      </c>
      <c r="ER235" s="303">
        <v>86.3</v>
      </c>
      <c r="EU235" s="346" t="s">
        <v>7</v>
      </c>
      <c r="EV235" s="378">
        <v>1.2394645513138325</v>
      </c>
      <c r="FA235" s="346" t="s">
        <v>147</v>
      </c>
      <c r="FB235" s="383">
        <v>85.567010309278345</v>
      </c>
      <c r="FG235" s="346" t="s">
        <v>233</v>
      </c>
      <c r="FH235" s="381">
        <v>86.7</v>
      </c>
      <c r="FK235" s="346" t="s">
        <v>189</v>
      </c>
      <c r="FL235" s="410">
        <v>85.6</v>
      </c>
      <c r="FQ235" s="355" t="s">
        <v>92</v>
      </c>
      <c r="FR235" s="421">
        <v>3</v>
      </c>
      <c r="FW235" s="346" t="s">
        <v>176</v>
      </c>
      <c r="FX235" s="410">
        <v>86.7</v>
      </c>
      <c r="FZ235" s="346" t="s">
        <v>281</v>
      </c>
      <c r="GA235" s="437">
        <v>1.2</v>
      </c>
      <c r="GD235" s="462" t="s">
        <v>112</v>
      </c>
      <c r="GE235" s="448">
        <v>85.3</v>
      </c>
      <c r="GJ235" s="346" t="s">
        <v>190</v>
      </c>
      <c r="GK235" s="421">
        <v>2.9</v>
      </c>
      <c r="GP235" s="462" t="s">
        <v>242</v>
      </c>
      <c r="GQ235" s="503">
        <v>86.8</v>
      </c>
      <c r="GS235" s="346" t="s">
        <v>65</v>
      </c>
      <c r="GT235" s="508">
        <v>0.77770576798444591</v>
      </c>
      <c r="GV235" s="462" t="s">
        <v>218</v>
      </c>
      <c r="GW235" s="479">
        <v>85.5</v>
      </c>
      <c r="HB235" s="535" t="s">
        <v>90</v>
      </c>
      <c r="HC235" s="383">
        <v>87.1</v>
      </c>
      <c r="HG235" s="462" t="s">
        <v>218</v>
      </c>
      <c r="HH235" s="383">
        <v>86.1</v>
      </c>
      <c r="HM235" s="346" t="s">
        <v>316</v>
      </c>
      <c r="HN235" s="421">
        <v>2.4</v>
      </c>
      <c r="HS235" s="535" t="s">
        <v>249</v>
      </c>
      <c r="HT235" s="383">
        <v>87.2</v>
      </c>
      <c r="HV235" s="346" t="s">
        <v>58</v>
      </c>
      <c r="HW235" s="508">
        <v>1.1000000000000001</v>
      </c>
      <c r="HY235" s="346" t="s">
        <v>272</v>
      </c>
      <c r="HZ235" s="421">
        <v>2.5</v>
      </c>
      <c r="IE235" s="346" t="s">
        <v>101</v>
      </c>
      <c r="IF235" s="508">
        <v>1</v>
      </c>
      <c r="IH235" s="576" t="s">
        <v>275</v>
      </c>
      <c r="II235" s="610">
        <v>84.4</v>
      </c>
      <c r="IN235" s="621" t="s">
        <v>302</v>
      </c>
      <c r="IO235" s="635">
        <v>1.9</v>
      </c>
      <c r="IT235" s="621" t="s">
        <v>262</v>
      </c>
      <c r="IU235" s="652">
        <v>84.4</v>
      </c>
      <c r="IW235" s="621" t="s">
        <v>296</v>
      </c>
      <c r="IX235" s="635">
        <v>1</v>
      </c>
      <c r="IZ235" s="576" t="s">
        <v>742</v>
      </c>
      <c r="JA235" s="610">
        <v>84.1</v>
      </c>
      <c r="JF235" s="621" t="s">
        <v>310</v>
      </c>
      <c r="JG235" s="596">
        <v>2.5</v>
      </c>
      <c r="JL235" s="621" t="s">
        <v>120</v>
      </c>
      <c r="JM235" s="596">
        <v>82.9</v>
      </c>
      <c r="JO235" s="621" t="s">
        <v>161</v>
      </c>
      <c r="JP235" s="596">
        <v>0.9</v>
      </c>
      <c r="JR235" s="576" t="s">
        <v>298</v>
      </c>
      <c r="JS235" s="610">
        <v>84.5</v>
      </c>
      <c r="JX235" s="621" t="s">
        <v>339</v>
      </c>
      <c r="JY235" s="596">
        <v>2.2000000000000002</v>
      </c>
      <c r="KD235" s="621" t="s">
        <v>201</v>
      </c>
      <c r="KE235" s="596">
        <v>82.9</v>
      </c>
      <c r="KG235" s="621" t="s">
        <v>130</v>
      </c>
      <c r="KH235" s="596">
        <v>0.9</v>
      </c>
      <c r="KJ235" s="576" t="s">
        <v>238</v>
      </c>
      <c r="KK235" s="610">
        <v>85.5</v>
      </c>
      <c r="KP235" s="621" t="s">
        <v>317</v>
      </c>
      <c r="KQ235" s="596">
        <v>2.7</v>
      </c>
      <c r="KV235" s="621" t="s">
        <v>232</v>
      </c>
      <c r="KW235" s="596">
        <v>84.9</v>
      </c>
      <c r="KY235" s="621" t="s">
        <v>328</v>
      </c>
      <c r="KZ235" s="596">
        <v>1</v>
      </c>
      <c r="LB235" s="576" t="s">
        <v>51</v>
      </c>
      <c r="LC235" s="610">
        <v>87.3</v>
      </c>
      <c r="LH235" s="621" t="s">
        <v>377</v>
      </c>
      <c r="LI235" s="596">
        <v>86.2</v>
      </c>
    </row>
    <row r="236" spans="1:321" ht="39.6" x14ac:dyDescent="0.3">
      <c r="A236" s="8" t="s">
        <v>225</v>
      </c>
      <c r="B236" s="15">
        <v>73.68421052631578</v>
      </c>
      <c r="G236" s="29" t="s">
        <v>21</v>
      </c>
      <c r="H236" s="32">
        <v>3.4482758620689653</v>
      </c>
      <c r="M236" s="11" t="s">
        <v>269</v>
      </c>
      <c r="N236" s="15">
        <v>76.013513513513516</v>
      </c>
      <c r="P236" s="29" t="s">
        <v>46</v>
      </c>
      <c r="Q236" s="79">
        <v>1.257861635220126</v>
      </c>
      <c r="S236" s="8" t="s">
        <v>211</v>
      </c>
      <c r="T236" s="15">
        <v>74.358974358974365</v>
      </c>
      <c r="U236" s="101"/>
      <c r="Y236" s="8" t="s">
        <v>204</v>
      </c>
      <c r="Z236" s="15">
        <v>76.900000000000006</v>
      </c>
      <c r="AC236" s="109" t="s">
        <v>183</v>
      </c>
      <c r="AD236" s="123">
        <v>76.2</v>
      </c>
      <c r="AF236" s="149" t="s">
        <v>224</v>
      </c>
      <c r="AG236" s="137">
        <v>77.3</v>
      </c>
      <c r="AO236" s="109" t="s">
        <v>138</v>
      </c>
      <c r="AP236" s="146">
        <v>77.599999999999994</v>
      </c>
      <c r="AS236" s="149" t="s">
        <v>192</v>
      </c>
      <c r="AT236" s="137">
        <v>79.2</v>
      </c>
      <c r="AX236" s="149" t="s">
        <v>195</v>
      </c>
      <c r="AY236" s="191">
        <v>78.900000000000006</v>
      </c>
      <c r="BD236" s="149" t="s">
        <v>238</v>
      </c>
      <c r="BE236" s="191">
        <v>80.3</v>
      </c>
      <c r="BG236" s="149" t="s">
        <v>269</v>
      </c>
      <c r="BH236" s="209">
        <v>81.3</v>
      </c>
      <c r="BJ236" s="149" t="s">
        <v>293</v>
      </c>
      <c r="BK236" s="233">
        <v>81</v>
      </c>
      <c r="BP236" s="149" t="s">
        <v>77</v>
      </c>
      <c r="BQ236" s="233">
        <v>81.7</v>
      </c>
      <c r="BV236" s="29" t="s">
        <v>223</v>
      </c>
      <c r="BW236" s="263">
        <v>3.6036036036036037</v>
      </c>
      <c r="CB236" s="149" t="s">
        <v>267</v>
      </c>
      <c r="CC236" s="209">
        <v>83.3</v>
      </c>
      <c r="CE236" s="29" t="s">
        <v>188</v>
      </c>
      <c r="CF236" s="281">
        <v>1.1609287429943955</v>
      </c>
      <c r="CI236" s="109" t="s">
        <v>39</v>
      </c>
      <c r="CJ236" s="295">
        <v>83.5</v>
      </c>
      <c r="CO236" s="109" t="s">
        <v>259</v>
      </c>
      <c r="CP236" s="191">
        <v>85.5</v>
      </c>
      <c r="CS236" s="149" t="s">
        <v>263</v>
      </c>
      <c r="CT236" s="331">
        <v>84.2</v>
      </c>
      <c r="DB236" s="253" t="s">
        <v>195</v>
      </c>
      <c r="DC236" s="263">
        <v>3.225806451612903</v>
      </c>
      <c r="DP236" s="149" t="s">
        <v>65</v>
      </c>
      <c r="DQ236" s="331">
        <v>85.9</v>
      </c>
      <c r="DV236" s="253" t="s">
        <v>290</v>
      </c>
      <c r="DW236" s="281">
        <v>1.2023000522739153</v>
      </c>
      <c r="EA236" s="346" t="s">
        <v>73</v>
      </c>
      <c r="EB236" s="353">
        <v>85.3</v>
      </c>
      <c r="EI236" s="346" t="s">
        <v>16</v>
      </c>
      <c r="EJ236" s="362">
        <v>3.125</v>
      </c>
      <c r="EQ236" s="346" t="s">
        <v>227</v>
      </c>
      <c r="ER236" s="303">
        <v>86.2</v>
      </c>
      <c r="EU236" s="346" t="s">
        <v>265</v>
      </c>
      <c r="EV236" s="378">
        <v>1.25</v>
      </c>
      <c r="FA236" s="346" t="s">
        <v>206</v>
      </c>
      <c r="FB236" s="383">
        <v>85.526315789473685</v>
      </c>
      <c r="FG236" s="346" t="s">
        <v>117</v>
      </c>
      <c r="FH236" s="381">
        <v>86.5</v>
      </c>
      <c r="FK236" s="346" t="s">
        <v>268</v>
      </c>
      <c r="FL236" s="410">
        <v>85.6</v>
      </c>
      <c r="FQ236" s="355" t="s">
        <v>99</v>
      </c>
      <c r="FR236" s="421">
        <v>3</v>
      </c>
      <c r="FW236" s="346" t="s">
        <v>215</v>
      </c>
      <c r="FX236" s="410">
        <v>86.7</v>
      </c>
      <c r="FZ236" s="346" t="s">
        <v>212</v>
      </c>
      <c r="GA236" s="437">
        <v>1.2</v>
      </c>
      <c r="GD236" s="462" t="s">
        <v>288</v>
      </c>
      <c r="GE236" s="448">
        <v>85.2</v>
      </c>
      <c r="GJ236" s="346" t="s">
        <v>44</v>
      </c>
      <c r="GK236" s="421">
        <v>2.9</v>
      </c>
      <c r="GP236" s="462" t="s">
        <v>77</v>
      </c>
      <c r="GQ236" s="503">
        <v>86.8</v>
      </c>
      <c r="GS236" s="346" t="s">
        <v>84</v>
      </c>
      <c r="GT236" s="508">
        <v>0.28264556246466932</v>
      </c>
      <c r="GV236" s="462" t="s">
        <v>114</v>
      </c>
      <c r="GW236" s="479">
        <v>85.5</v>
      </c>
      <c r="HB236" s="535" t="s">
        <v>268</v>
      </c>
      <c r="HC236" s="383">
        <v>87</v>
      </c>
      <c r="HG236" s="462" t="s">
        <v>150</v>
      </c>
      <c r="HH236" s="383">
        <v>86</v>
      </c>
      <c r="HM236" s="346" t="s">
        <v>321</v>
      </c>
      <c r="HN236" s="421">
        <v>2.4</v>
      </c>
      <c r="HS236" s="535" t="s">
        <v>134</v>
      </c>
      <c r="HT236" s="383">
        <v>87.2</v>
      </c>
      <c r="HV236" s="346" t="s">
        <v>311</v>
      </c>
      <c r="HW236" s="508">
        <v>1.1000000000000001</v>
      </c>
      <c r="HY236" s="346" t="s">
        <v>295</v>
      </c>
      <c r="HZ236" s="421">
        <v>2.6</v>
      </c>
      <c r="IE236" s="346" t="s">
        <v>319</v>
      </c>
      <c r="IF236" s="508">
        <v>1</v>
      </c>
      <c r="IH236" s="576" t="s">
        <v>175</v>
      </c>
      <c r="II236" s="610">
        <v>84.4</v>
      </c>
      <c r="IN236" s="621" t="s">
        <v>95</v>
      </c>
      <c r="IO236" s="635">
        <v>1.9</v>
      </c>
      <c r="IT236" s="621" t="s">
        <v>263</v>
      </c>
      <c r="IU236" s="652">
        <v>84.3</v>
      </c>
      <c r="IW236" s="621" t="s">
        <v>667</v>
      </c>
      <c r="IX236" s="635">
        <v>1</v>
      </c>
      <c r="IZ236" s="576" t="s">
        <v>138</v>
      </c>
      <c r="JA236" s="610">
        <v>83.7</v>
      </c>
      <c r="JF236" s="621" t="s">
        <v>29</v>
      </c>
      <c r="JG236" s="596">
        <v>2.5</v>
      </c>
      <c r="JL236" s="621" t="s">
        <v>283</v>
      </c>
      <c r="JM236" s="596">
        <v>82.7</v>
      </c>
      <c r="JO236" s="621" t="s">
        <v>26</v>
      </c>
      <c r="JP236" s="596">
        <v>1</v>
      </c>
      <c r="JR236" s="576" t="s">
        <v>41</v>
      </c>
      <c r="JS236" s="610">
        <v>84.4</v>
      </c>
      <c r="JX236" s="621" t="s">
        <v>22</v>
      </c>
      <c r="JY236" s="596">
        <v>2.2000000000000002</v>
      </c>
      <c r="KD236" s="621" t="s">
        <v>164</v>
      </c>
      <c r="KE236" s="596">
        <v>82.8</v>
      </c>
      <c r="KG236" s="621" t="s">
        <v>154</v>
      </c>
      <c r="KH236" s="596">
        <v>0.8</v>
      </c>
      <c r="KJ236" s="576" t="s">
        <v>323</v>
      </c>
      <c r="KK236" s="610">
        <v>85.5</v>
      </c>
      <c r="KP236" s="621" t="s">
        <v>241</v>
      </c>
      <c r="KQ236" s="596">
        <v>2.7</v>
      </c>
      <c r="KV236" s="621" t="s">
        <v>243</v>
      </c>
      <c r="KW236" s="596">
        <v>84.7</v>
      </c>
      <c r="KY236" s="621" t="s">
        <v>275</v>
      </c>
      <c r="KZ236" s="596">
        <v>1</v>
      </c>
      <c r="LB236" s="576" t="s">
        <v>249</v>
      </c>
      <c r="LC236" s="610">
        <v>87.3</v>
      </c>
      <c r="LH236" s="621" t="s">
        <v>226</v>
      </c>
      <c r="LI236" s="596">
        <v>86.2</v>
      </c>
    </row>
    <row r="237" spans="1:321" ht="39.6" x14ac:dyDescent="0.3">
      <c r="A237" s="8" t="s">
        <v>374</v>
      </c>
      <c r="B237" s="15">
        <v>73.529411764705884</v>
      </c>
      <c r="G237" s="29" t="s">
        <v>292</v>
      </c>
      <c r="H237" s="32">
        <v>3.4883720930232558</v>
      </c>
      <c r="M237" s="11" t="s">
        <v>76</v>
      </c>
      <c r="N237" s="15">
        <v>75.65733672603902</v>
      </c>
      <c r="P237" s="29" t="s">
        <v>380</v>
      </c>
      <c r="Q237" s="79">
        <v>1.2738853503184715</v>
      </c>
      <c r="S237" s="8" t="s">
        <v>244</v>
      </c>
      <c r="T237" s="15">
        <v>74.297188755020088</v>
      </c>
      <c r="U237" s="101"/>
      <c r="Y237" s="8" t="s">
        <v>121</v>
      </c>
      <c r="Z237" s="15">
        <v>76.7</v>
      </c>
      <c r="AC237" s="109" t="s">
        <v>264</v>
      </c>
      <c r="AD237" s="123">
        <v>76.099999999999994</v>
      </c>
      <c r="AF237" s="149" t="s">
        <v>230</v>
      </c>
      <c r="AG237" s="137">
        <v>77.3</v>
      </c>
      <c r="AO237" s="109" t="s">
        <v>202</v>
      </c>
      <c r="AP237" s="146">
        <v>77.5</v>
      </c>
      <c r="AS237" s="149" t="s">
        <v>293</v>
      </c>
      <c r="AT237" s="137">
        <v>79</v>
      </c>
      <c r="AX237" s="149" t="s">
        <v>220</v>
      </c>
      <c r="AY237" s="191">
        <v>78.8</v>
      </c>
      <c r="BD237" s="149" t="s">
        <v>43</v>
      </c>
      <c r="BE237" s="191">
        <v>80.3</v>
      </c>
      <c r="BG237" s="149" t="s">
        <v>46</v>
      </c>
      <c r="BH237" s="209">
        <v>81.3</v>
      </c>
      <c r="BJ237" s="149" t="s">
        <v>198</v>
      </c>
      <c r="BK237" s="233">
        <v>80.5</v>
      </c>
      <c r="BP237" s="149" t="s">
        <v>58</v>
      </c>
      <c r="BQ237" s="233">
        <v>81.599999999999994</v>
      </c>
      <c r="BV237" s="29" t="s">
        <v>12</v>
      </c>
      <c r="BW237" s="263">
        <v>3.6144578313253009</v>
      </c>
      <c r="CB237" s="149" t="s">
        <v>240</v>
      </c>
      <c r="CC237" s="209">
        <v>83.1</v>
      </c>
      <c r="CE237" s="29" t="s">
        <v>339</v>
      </c>
      <c r="CF237" s="281">
        <v>1.1657662780779072</v>
      </c>
      <c r="CI237" s="109" t="s">
        <v>228</v>
      </c>
      <c r="CJ237" s="295">
        <v>83.5</v>
      </c>
      <c r="CO237" s="109" t="s">
        <v>232</v>
      </c>
      <c r="CP237" s="191">
        <v>85.5</v>
      </c>
      <c r="CS237" s="149" t="s">
        <v>230</v>
      </c>
      <c r="CT237" s="331">
        <v>84.2</v>
      </c>
      <c r="DB237" s="253" t="s">
        <v>166</v>
      </c>
      <c r="DC237" s="263">
        <v>3.278688524590164</v>
      </c>
      <c r="DP237" s="149" t="s">
        <v>273</v>
      </c>
      <c r="DQ237" s="331">
        <v>85.9</v>
      </c>
      <c r="DV237" s="253" t="s">
        <v>281</v>
      </c>
      <c r="DW237" s="281">
        <v>1.2048192771084338</v>
      </c>
      <c r="EA237" s="346" t="s">
        <v>55</v>
      </c>
      <c r="EB237" s="353">
        <v>85.2</v>
      </c>
      <c r="EI237" s="346" t="s">
        <v>379</v>
      </c>
      <c r="EJ237" s="362">
        <v>3.1746031746031744</v>
      </c>
      <c r="EQ237" s="346" t="s">
        <v>131</v>
      </c>
      <c r="ER237" s="303">
        <v>86.1</v>
      </c>
      <c r="EU237" s="346" t="s">
        <v>120</v>
      </c>
      <c r="EV237" s="378">
        <v>1.2507817385866167</v>
      </c>
      <c r="FA237" s="346" t="s">
        <v>189</v>
      </c>
      <c r="FB237" s="383">
        <v>85.416666666666657</v>
      </c>
      <c r="FG237" s="346" t="s">
        <v>72</v>
      </c>
      <c r="FH237" s="381">
        <v>86.5</v>
      </c>
      <c r="FK237" s="346" t="s">
        <v>240</v>
      </c>
      <c r="FL237" s="410">
        <v>85.5</v>
      </c>
      <c r="FQ237" s="355" t="s">
        <v>154</v>
      </c>
      <c r="FR237" s="421">
        <v>3.1</v>
      </c>
      <c r="FW237" s="346" t="s">
        <v>132</v>
      </c>
      <c r="FX237" s="410">
        <v>86.7</v>
      </c>
      <c r="FZ237" s="346" t="s">
        <v>33</v>
      </c>
      <c r="GA237" s="437">
        <v>1.2</v>
      </c>
      <c r="GD237" s="462" t="s">
        <v>212</v>
      </c>
      <c r="GE237" s="448">
        <v>85.2</v>
      </c>
      <c r="GJ237" s="346" t="s">
        <v>210</v>
      </c>
      <c r="GK237" s="421">
        <v>2.9</v>
      </c>
      <c r="GP237" s="462" t="s">
        <v>134</v>
      </c>
      <c r="GQ237" s="503">
        <v>86.8</v>
      </c>
      <c r="GS237" s="346" t="s">
        <v>300</v>
      </c>
      <c r="GT237" s="508">
        <v>0.8875739644970414</v>
      </c>
      <c r="GV237" s="462" t="s">
        <v>268</v>
      </c>
      <c r="GW237" s="479">
        <v>85.4</v>
      </c>
      <c r="HB237" s="535" t="s">
        <v>218</v>
      </c>
      <c r="HC237" s="383">
        <v>87</v>
      </c>
      <c r="HG237" s="462" t="s">
        <v>47</v>
      </c>
      <c r="HH237" s="383">
        <v>85.8</v>
      </c>
      <c r="HM237" s="346" t="s">
        <v>66</v>
      </c>
      <c r="HN237" s="421">
        <v>2.4</v>
      </c>
      <c r="HS237" s="535" t="s">
        <v>54</v>
      </c>
      <c r="HT237" s="383">
        <v>87.1</v>
      </c>
      <c r="HV237" s="346" t="s">
        <v>163</v>
      </c>
      <c r="HW237" s="508">
        <v>1.3</v>
      </c>
      <c r="HY237" s="346" t="s">
        <v>183</v>
      </c>
      <c r="HZ237" s="421">
        <v>2.6</v>
      </c>
      <c r="IE237" s="346" t="s">
        <v>272</v>
      </c>
      <c r="IF237" s="508">
        <v>1</v>
      </c>
      <c r="IH237" s="576" t="s">
        <v>96</v>
      </c>
      <c r="II237" s="610">
        <v>84.2</v>
      </c>
      <c r="IN237" s="621" t="s">
        <v>167</v>
      </c>
      <c r="IO237" s="635">
        <v>1.9</v>
      </c>
      <c r="IT237" s="621" t="s">
        <v>432</v>
      </c>
      <c r="IU237" s="652">
        <v>84.3</v>
      </c>
      <c r="IW237" s="621" t="s">
        <v>267</v>
      </c>
      <c r="IX237" s="635">
        <v>1</v>
      </c>
      <c r="IZ237" s="576" t="s">
        <v>142</v>
      </c>
      <c r="JA237" s="610">
        <v>83.5</v>
      </c>
      <c r="JF237" s="621" t="s">
        <v>161</v>
      </c>
      <c r="JG237" s="596">
        <v>2.5</v>
      </c>
      <c r="JL237" s="621" t="s">
        <v>64</v>
      </c>
      <c r="JM237" s="596">
        <v>82.6</v>
      </c>
      <c r="JO237" s="621" t="s">
        <v>742</v>
      </c>
      <c r="JP237" s="596">
        <v>1</v>
      </c>
      <c r="JR237" s="576" t="s">
        <v>170</v>
      </c>
      <c r="JS237" s="610">
        <v>84.4</v>
      </c>
      <c r="JX237" s="621" t="s">
        <v>47</v>
      </c>
      <c r="JY237" s="596">
        <v>2.2999999999999998</v>
      </c>
      <c r="KD237" s="621" t="s">
        <v>288</v>
      </c>
      <c r="KE237" s="596">
        <v>82.7</v>
      </c>
      <c r="KG237" s="621" t="s">
        <v>13</v>
      </c>
      <c r="KH237" s="596">
        <v>0.9</v>
      </c>
      <c r="KJ237" s="576" t="s">
        <v>306</v>
      </c>
      <c r="KK237" s="610">
        <v>85.4</v>
      </c>
      <c r="KP237" s="621" t="s">
        <v>184</v>
      </c>
      <c r="KQ237" s="596">
        <v>2.7</v>
      </c>
      <c r="KV237" s="621" t="s">
        <v>215</v>
      </c>
      <c r="KW237" s="596">
        <v>84.7</v>
      </c>
      <c r="KY237" s="621" t="s">
        <v>249</v>
      </c>
      <c r="KZ237" s="596">
        <v>1</v>
      </c>
      <c r="LB237" s="576" t="s">
        <v>294</v>
      </c>
      <c r="LC237" s="610">
        <v>87.3</v>
      </c>
      <c r="LH237" s="621" t="s">
        <v>806</v>
      </c>
      <c r="LI237" s="596">
        <v>86.2</v>
      </c>
    </row>
    <row r="238" spans="1:321" ht="43.2" x14ac:dyDescent="0.3">
      <c r="A238" s="8" t="s">
        <v>226</v>
      </c>
      <c r="B238" s="15">
        <v>73.333333333333329</v>
      </c>
      <c r="G238" s="29" t="s">
        <v>177</v>
      </c>
      <c r="H238" s="32">
        <v>3.5398230088495577</v>
      </c>
      <c r="M238" s="11" t="s">
        <v>250</v>
      </c>
      <c r="N238" s="15">
        <v>75.648890986314299</v>
      </c>
      <c r="P238" s="29" t="s">
        <v>396</v>
      </c>
      <c r="Q238" s="79">
        <v>1.2815948736205056</v>
      </c>
      <c r="S238" s="8" t="s">
        <v>204</v>
      </c>
      <c r="T238" s="15">
        <v>74.285714285714292</v>
      </c>
      <c r="U238" s="101"/>
      <c r="Y238" s="8" t="s">
        <v>192</v>
      </c>
      <c r="Z238" s="15">
        <v>76.7</v>
      </c>
      <c r="AC238" s="109" t="s">
        <v>196</v>
      </c>
      <c r="AD238" s="123">
        <v>75.900000000000006</v>
      </c>
      <c r="AF238" s="149" t="s">
        <v>162</v>
      </c>
      <c r="AG238" s="137">
        <v>77.099999999999994</v>
      </c>
      <c r="AO238" s="109" t="s">
        <v>290</v>
      </c>
      <c r="AP238" s="146">
        <v>77.5</v>
      </c>
      <c r="AS238" s="149" t="s">
        <v>329</v>
      </c>
      <c r="AT238" s="137">
        <v>79</v>
      </c>
      <c r="AX238" s="149" t="s">
        <v>213</v>
      </c>
      <c r="AY238" s="191">
        <v>78.599999999999994</v>
      </c>
      <c r="BD238" s="149" t="s">
        <v>300</v>
      </c>
      <c r="BE238" s="191">
        <v>80.2</v>
      </c>
      <c r="BG238" s="149" t="s">
        <v>130</v>
      </c>
      <c r="BH238" s="209">
        <v>81.3</v>
      </c>
      <c r="BJ238" s="149" t="s">
        <v>298</v>
      </c>
      <c r="BK238" s="233">
        <v>80.5</v>
      </c>
      <c r="BP238" s="149" t="s">
        <v>267</v>
      </c>
      <c r="BQ238" s="233">
        <v>81.599999999999994</v>
      </c>
      <c r="BV238" s="29" t="s">
        <v>168</v>
      </c>
      <c r="BW238" s="263">
        <v>3.6144578313253009</v>
      </c>
      <c r="CB238" s="149" t="s">
        <v>181</v>
      </c>
      <c r="CC238" s="209">
        <v>83.1</v>
      </c>
      <c r="CE238" s="29" t="s">
        <v>21</v>
      </c>
      <c r="CF238" s="281">
        <v>1.1776251226692835</v>
      </c>
      <c r="CI238" s="109" t="s">
        <v>175</v>
      </c>
      <c r="CJ238" s="295">
        <v>83.3</v>
      </c>
      <c r="CO238" s="109" t="s">
        <v>264</v>
      </c>
      <c r="CP238" s="191">
        <v>85.3</v>
      </c>
      <c r="CS238" s="149" t="s">
        <v>118</v>
      </c>
      <c r="CT238" s="331">
        <v>84.2</v>
      </c>
      <c r="DB238" s="253" t="s">
        <v>142</v>
      </c>
      <c r="DC238" s="263">
        <v>3.278688524590164</v>
      </c>
      <c r="DP238" s="149" t="s">
        <v>284</v>
      </c>
      <c r="DQ238" s="331">
        <v>85.9</v>
      </c>
      <c r="DV238" s="253" t="s">
        <v>72</v>
      </c>
      <c r="DW238" s="281">
        <v>1.2054507337526206</v>
      </c>
      <c r="EA238" s="346" t="s">
        <v>192</v>
      </c>
      <c r="EB238" s="353">
        <v>85.1</v>
      </c>
      <c r="EI238" s="346" t="s">
        <v>13</v>
      </c>
      <c r="EJ238" s="362">
        <v>3.3333333333333335</v>
      </c>
      <c r="EQ238" s="346" t="s">
        <v>261</v>
      </c>
      <c r="ER238" s="303">
        <v>86.1</v>
      </c>
      <c r="EU238" s="346" t="s">
        <v>229</v>
      </c>
      <c r="EV238" s="378">
        <v>1.2548262548262548</v>
      </c>
      <c r="FA238" s="346" t="s">
        <v>295</v>
      </c>
      <c r="FB238" s="383">
        <v>85.365853658536579</v>
      </c>
      <c r="FG238" s="346" t="s">
        <v>77</v>
      </c>
      <c r="FH238" s="381">
        <v>86.4</v>
      </c>
      <c r="FK238" s="346" t="s">
        <v>144</v>
      </c>
      <c r="FL238" s="410">
        <v>85.3</v>
      </c>
      <c r="FQ238" s="355" t="s">
        <v>139</v>
      </c>
      <c r="FR238" s="421">
        <v>3.1</v>
      </c>
      <c r="FW238" s="346" t="s">
        <v>131</v>
      </c>
      <c r="FX238" s="410">
        <v>86.6</v>
      </c>
      <c r="FZ238" s="346" t="s">
        <v>261</v>
      </c>
      <c r="GA238" s="437">
        <v>1.2</v>
      </c>
      <c r="GD238" s="462" t="s">
        <v>114</v>
      </c>
      <c r="GE238" s="448">
        <v>85.2</v>
      </c>
      <c r="GJ238" s="346" t="s">
        <v>155</v>
      </c>
      <c r="GK238" s="421">
        <v>3</v>
      </c>
      <c r="GP238" s="462" t="s">
        <v>117</v>
      </c>
      <c r="GQ238" s="503">
        <v>86.7</v>
      </c>
      <c r="GS238" s="346" t="s">
        <v>67</v>
      </c>
      <c r="GT238" s="508">
        <v>0</v>
      </c>
      <c r="GV238" s="462" t="s">
        <v>251</v>
      </c>
      <c r="GW238" s="479">
        <v>85.4</v>
      </c>
      <c r="HB238" s="535" t="s">
        <v>46</v>
      </c>
      <c r="HC238" s="383">
        <v>87</v>
      </c>
      <c r="HG238" s="462" t="s">
        <v>16</v>
      </c>
      <c r="HH238" s="383">
        <v>85.5</v>
      </c>
      <c r="HM238" s="346" t="s">
        <v>137</v>
      </c>
      <c r="HN238" s="421">
        <v>3.7</v>
      </c>
      <c r="HS238" s="535" t="s">
        <v>174</v>
      </c>
      <c r="HT238" s="383">
        <v>87.1</v>
      </c>
      <c r="HV238" s="346" t="s">
        <v>225</v>
      </c>
      <c r="HW238" s="508">
        <v>1.3</v>
      </c>
      <c r="HY238" s="346" t="s">
        <v>296</v>
      </c>
      <c r="HZ238" s="421">
        <v>2.6</v>
      </c>
      <c r="IE238" s="346" t="s">
        <v>198</v>
      </c>
      <c r="IF238" s="508">
        <v>1</v>
      </c>
      <c r="IH238" s="576" t="s">
        <v>378</v>
      </c>
      <c r="II238" s="610">
        <v>84.1</v>
      </c>
      <c r="IN238" s="621" t="s">
        <v>155</v>
      </c>
      <c r="IO238" s="635">
        <v>2</v>
      </c>
      <c r="IT238" s="621" t="s">
        <v>45</v>
      </c>
      <c r="IU238" s="652">
        <v>84</v>
      </c>
      <c r="IW238" s="621" t="s">
        <v>742</v>
      </c>
      <c r="IX238" s="635">
        <v>1</v>
      </c>
      <c r="IZ238" s="576" t="s">
        <v>322</v>
      </c>
      <c r="JA238" s="610">
        <v>83.3</v>
      </c>
      <c r="JF238" s="621" t="s">
        <v>250</v>
      </c>
      <c r="JG238" s="596">
        <v>2.6</v>
      </c>
      <c r="JL238" s="621" t="s">
        <v>60</v>
      </c>
      <c r="JM238" s="596">
        <v>82.6</v>
      </c>
      <c r="JO238" s="621" t="s">
        <v>10</v>
      </c>
      <c r="JP238" s="596">
        <v>1</v>
      </c>
      <c r="JR238" s="576" t="s">
        <v>742</v>
      </c>
      <c r="JS238" s="610">
        <v>84.3</v>
      </c>
      <c r="JX238" s="621" t="s">
        <v>285</v>
      </c>
      <c r="JY238" s="596">
        <v>2.2999999999999998</v>
      </c>
      <c r="KD238" s="621" t="s">
        <v>97</v>
      </c>
      <c r="KE238" s="596">
        <v>82.7</v>
      </c>
      <c r="KG238" s="621" t="s">
        <v>62</v>
      </c>
      <c r="KH238" s="596">
        <v>0.8</v>
      </c>
      <c r="KJ238" s="576" t="s">
        <v>805</v>
      </c>
      <c r="KK238" s="610">
        <v>85.4</v>
      </c>
      <c r="KP238" s="621" t="s">
        <v>21</v>
      </c>
      <c r="KQ238" s="596">
        <v>2.7</v>
      </c>
      <c r="KV238" s="621" t="s">
        <v>315</v>
      </c>
      <c r="KW238" s="596">
        <v>84.6</v>
      </c>
      <c r="KY238" s="621" t="s">
        <v>23</v>
      </c>
      <c r="KZ238" s="596">
        <v>1</v>
      </c>
      <c r="LB238" s="576" t="s">
        <v>225</v>
      </c>
      <c r="LC238" s="610">
        <v>87.2</v>
      </c>
      <c r="LH238" s="621" t="s">
        <v>120</v>
      </c>
      <c r="LI238" s="596">
        <v>86</v>
      </c>
    </row>
    <row r="239" spans="1:321" ht="52.8" x14ac:dyDescent="0.3">
      <c r="A239" s="8" t="s">
        <v>227</v>
      </c>
      <c r="B239" s="15">
        <v>73.333333333333329</v>
      </c>
      <c r="G239" s="29" t="s">
        <v>184</v>
      </c>
      <c r="H239" s="32">
        <v>3.5460992907801421</v>
      </c>
      <c r="M239" s="11" t="s">
        <v>133</v>
      </c>
      <c r="N239" s="15">
        <v>75.626043405676128</v>
      </c>
      <c r="P239" s="29" t="s">
        <v>254</v>
      </c>
      <c r="Q239" s="79">
        <v>1.2838306731436502</v>
      </c>
      <c r="S239" s="8" t="s">
        <v>374</v>
      </c>
      <c r="T239" s="15">
        <v>74.285714285714292</v>
      </c>
      <c r="U239" s="101"/>
      <c r="Y239" s="8" t="s">
        <v>275</v>
      </c>
      <c r="Z239" s="15">
        <v>76.599999999999994</v>
      </c>
      <c r="AC239" s="109" t="s">
        <v>229</v>
      </c>
      <c r="AD239" s="123">
        <v>75.7</v>
      </c>
      <c r="AF239" s="149" t="s">
        <v>186</v>
      </c>
      <c r="AG239" s="137">
        <v>77</v>
      </c>
      <c r="AO239" s="109" t="s">
        <v>196</v>
      </c>
      <c r="AP239" s="146">
        <v>77.5</v>
      </c>
      <c r="AS239" s="149" t="s">
        <v>180</v>
      </c>
      <c r="AT239" s="137">
        <v>78.8</v>
      </c>
      <c r="AX239" s="149" t="s">
        <v>316</v>
      </c>
      <c r="AY239" s="191">
        <v>78.400000000000006</v>
      </c>
      <c r="BD239" s="149" t="s">
        <v>63</v>
      </c>
      <c r="BE239" s="191">
        <v>80.099999999999994</v>
      </c>
      <c r="BG239" s="149" t="s">
        <v>263</v>
      </c>
      <c r="BH239" s="209">
        <v>81.3</v>
      </c>
      <c r="BJ239" s="149" t="s">
        <v>187</v>
      </c>
      <c r="BK239" s="233">
        <v>80.2</v>
      </c>
      <c r="BP239" s="149" t="s">
        <v>305</v>
      </c>
      <c r="BQ239" s="233">
        <v>81.5</v>
      </c>
      <c r="BV239" s="29" t="s">
        <v>340</v>
      </c>
      <c r="BW239" s="263">
        <v>3.6363636363636362</v>
      </c>
      <c r="CB239" s="149" t="s">
        <v>279</v>
      </c>
      <c r="CC239" s="209">
        <v>83.1</v>
      </c>
      <c r="CE239" s="29" t="s">
        <v>337</v>
      </c>
      <c r="CF239" s="281">
        <v>1.1814345991561181</v>
      </c>
      <c r="CI239" s="109" t="s">
        <v>269</v>
      </c>
      <c r="CJ239" s="295">
        <v>83.3</v>
      </c>
      <c r="CO239" s="109" t="s">
        <v>218</v>
      </c>
      <c r="CP239" s="191">
        <v>85.2</v>
      </c>
      <c r="CS239" s="149" t="s">
        <v>73</v>
      </c>
      <c r="CT239" s="331">
        <v>84.1</v>
      </c>
      <c r="DB239" s="253" t="s">
        <v>38</v>
      </c>
      <c r="DC239" s="263">
        <v>3.296703296703297</v>
      </c>
      <c r="DP239" s="149" t="s">
        <v>232</v>
      </c>
      <c r="DQ239" s="331">
        <v>85.9</v>
      </c>
      <c r="DV239" s="253" t="s">
        <v>94</v>
      </c>
      <c r="DW239" s="281">
        <v>1.205895489057615</v>
      </c>
      <c r="EA239" s="346" t="s">
        <v>243</v>
      </c>
      <c r="EB239" s="353">
        <v>85.1</v>
      </c>
      <c r="EI239" s="346" t="s">
        <v>221</v>
      </c>
      <c r="EJ239" s="362">
        <v>3.3333333333333335</v>
      </c>
      <c r="EQ239" s="346" t="s">
        <v>48</v>
      </c>
      <c r="ER239" s="303">
        <v>86</v>
      </c>
      <c r="EU239" s="346" t="s">
        <v>86</v>
      </c>
      <c r="EV239" s="378">
        <v>1.2572205232755691</v>
      </c>
      <c r="FA239" s="346" t="s">
        <v>71</v>
      </c>
      <c r="FB239" s="383">
        <v>85.106382978723403</v>
      </c>
      <c r="FG239" s="346" t="s">
        <v>149</v>
      </c>
      <c r="FH239" s="381">
        <v>86.3</v>
      </c>
      <c r="FK239" s="346" t="s">
        <v>297</v>
      </c>
      <c r="FL239" s="410">
        <v>85.2</v>
      </c>
      <c r="FQ239" s="355" t="s">
        <v>10</v>
      </c>
      <c r="FR239" s="421">
        <v>3.2</v>
      </c>
      <c r="FW239" s="346" t="s">
        <v>190</v>
      </c>
      <c r="FX239" s="410">
        <v>86.6</v>
      </c>
      <c r="FZ239" s="346" t="s">
        <v>238</v>
      </c>
      <c r="GA239" s="437">
        <v>1.2</v>
      </c>
      <c r="GD239" s="462" t="s">
        <v>249</v>
      </c>
      <c r="GE239" s="448">
        <v>85.2</v>
      </c>
      <c r="GJ239" s="346" t="s">
        <v>264</v>
      </c>
      <c r="GK239" s="421">
        <v>3</v>
      </c>
      <c r="GP239" s="462" t="s">
        <v>224</v>
      </c>
      <c r="GQ239" s="503">
        <v>86.6</v>
      </c>
      <c r="GS239" s="346" t="s">
        <v>49</v>
      </c>
      <c r="GT239" s="508">
        <v>1.3274336283185841</v>
      </c>
      <c r="GV239" s="462" t="s">
        <v>158</v>
      </c>
      <c r="GW239" s="479">
        <v>85.4</v>
      </c>
      <c r="HB239" s="535" t="s">
        <v>176</v>
      </c>
      <c r="HC239" s="383">
        <v>86.9</v>
      </c>
      <c r="HG239" s="462" t="s">
        <v>36</v>
      </c>
      <c r="HH239" s="383">
        <v>85.5</v>
      </c>
      <c r="HM239" s="346" t="s">
        <v>79</v>
      </c>
      <c r="HN239" s="421">
        <v>2.5</v>
      </c>
      <c r="HS239" s="535" t="s">
        <v>278</v>
      </c>
      <c r="HT239" s="383">
        <v>87.1</v>
      </c>
      <c r="HV239" s="346" t="s">
        <v>296</v>
      </c>
      <c r="HW239" s="508">
        <v>1.1000000000000001</v>
      </c>
      <c r="HY239" s="346" t="s">
        <v>225</v>
      </c>
      <c r="HZ239" s="421">
        <v>2.6</v>
      </c>
      <c r="IE239" s="346" t="s">
        <v>305</v>
      </c>
      <c r="IF239" s="508">
        <v>1.1000000000000001</v>
      </c>
      <c r="IH239" s="576" t="s">
        <v>97</v>
      </c>
      <c r="II239" s="610">
        <v>83.9</v>
      </c>
      <c r="IN239" s="621" t="s">
        <v>279</v>
      </c>
      <c r="IO239" s="635">
        <v>2</v>
      </c>
      <c r="IT239" s="621" t="s">
        <v>191</v>
      </c>
      <c r="IU239" s="652">
        <v>83.8</v>
      </c>
      <c r="IW239" s="621" t="s">
        <v>62</v>
      </c>
      <c r="IX239" s="635">
        <v>1</v>
      </c>
      <c r="IZ239" s="576" t="s">
        <v>255</v>
      </c>
      <c r="JA239" s="610">
        <v>83.3</v>
      </c>
      <c r="JF239" s="621" t="s">
        <v>326</v>
      </c>
      <c r="JG239" s="596">
        <v>2.6</v>
      </c>
      <c r="JL239" s="621" t="s">
        <v>295</v>
      </c>
      <c r="JM239" s="596">
        <v>82.5</v>
      </c>
      <c r="JO239" s="621" t="s">
        <v>71</v>
      </c>
      <c r="JP239" s="596">
        <v>1</v>
      </c>
      <c r="JR239" s="576" t="s">
        <v>23</v>
      </c>
      <c r="JS239" s="610">
        <v>84.3</v>
      </c>
      <c r="JX239" s="621" t="s">
        <v>89</v>
      </c>
      <c r="JY239" s="596">
        <v>2.2999999999999998</v>
      </c>
      <c r="KD239" s="621" t="s">
        <v>119</v>
      </c>
      <c r="KE239" s="596">
        <v>82.6</v>
      </c>
      <c r="KG239" s="621" t="s">
        <v>339</v>
      </c>
      <c r="KH239" s="596">
        <v>0.9</v>
      </c>
      <c r="KJ239" s="576" t="s">
        <v>379</v>
      </c>
      <c r="KK239" s="610">
        <v>85.3</v>
      </c>
      <c r="KP239" s="621" t="s">
        <v>227</v>
      </c>
      <c r="KQ239" s="596">
        <v>2.8</v>
      </c>
      <c r="KV239" s="621" t="s">
        <v>304</v>
      </c>
      <c r="KW239" s="596">
        <v>84.6</v>
      </c>
      <c r="KY239" s="621" t="s">
        <v>258</v>
      </c>
      <c r="KZ239" s="596">
        <v>1</v>
      </c>
      <c r="LB239" s="576" t="s">
        <v>244</v>
      </c>
      <c r="LC239" s="610">
        <v>86.9</v>
      </c>
      <c r="LH239" s="621" t="s">
        <v>114</v>
      </c>
      <c r="LI239" s="596">
        <v>86</v>
      </c>
    </row>
    <row r="240" spans="1:321" ht="72" x14ac:dyDescent="0.3">
      <c r="A240" s="8" t="s">
        <v>228</v>
      </c>
      <c r="B240" s="15">
        <v>73.275862068965509</v>
      </c>
      <c r="G240" s="29" t="s">
        <v>310</v>
      </c>
      <c r="H240" s="32">
        <v>3.5714285714285712</v>
      </c>
      <c r="M240" s="11" t="s">
        <v>34</v>
      </c>
      <c r="N240" s="15">
        <v>75.548589341692789</v>
      </c>
      <c r="P240" s="29" t="s">
        <v>203</v>
      </c>
      <c r="Q240" s="79">
        <v>1.2842465753424657</v>
      </c>
      <c r="S240" s="8" t="s">
        <v>221</v>
      </c>
      <c r="T240" s="15">
        <v>74.242424242424249</v>
      </c>
      <c r="U240" s="101"/>
      <c r="Y240" s="8" t="s">
        <v>202</v>
      </c>
      <c r="Z240" s="15">
        <v>76.5</v>
      </c>
      <c r="AC240" s="109" t="s">
        <v>244</v>
      </c>
      <c r="AD240" s="123">
        <v>75.7</v>
      </c>
      <c r="AF240" s="149" t="s">
        <v>314</v>
      </c>
      <c r="AG240" s="137">
        <v>76.900000000000006</v>
      </c>
      <c r="AO240" s="109" t="s">
        <v>234</v>
      </c>
      <c r="AP240" s="146">
        <v>77.3</v>
      </c>
      <c r="AS240" s="149" t="s">
        <v>275</v>
      </c>
      <c r="AT240" s="137">
        <v>78.7</v>
      </c>
      <c r="AX240" s="149" t="s">
        <v>202</v>
      </c>
      <c r="AY240" s="191">
        <v>78.3</v>
      </c>
      <c r="BD240" s="149" t="s">
        <v>201</v>
      </c>
      <c r="BE240" s="191">
        <v>80</v>
      </c>
      <c r="BG240" s="149" t="s">
        <v>300</v>
      </c>
      <c r="BH240" s="209">
        <v>81.099999999999994</v>
      </c>
      <c r="BJ240" s="149" t="s">
        <v>318</v>
      </c>
      <c r="BK240" s="233">
        <v>80</v>
      </c>
      <c r="BP240" s="149" t="s">
        <v>161</v>
      </c>
      <c r="BQ240" s="233">
        <v>81.5</v>
      </c>
      <c r="BV240" s="29" t="s">
        <v>294</v>
      </c>
      <c r="BW240" s="263">
        <v>3.75</v>
      </c>
      <c r="CB240" s="149" t="s">
        <v>50</v>
      </c>
      <c r="CC240" s="209">
        <v>83</v>
      </c>
      <c r="CE240" s="29" t="s">
        <v>240</v>
      </c>
      <c r="CF240" s="281">
        <v>1.1827717027449229</v>
      </c>
      <c r="CI240" s="109" t="s">
        <v>323</v>
      </c>
      <c r="CJ240" s="295">
        <v>83.3</v>
      </c>
      <c r="CO240" s="109" t="s">
        <v>224</v>
      </c>
      <c r="CP240" s="191">
        <v>85.1</v>
      </c>
      <c r="CS240" s="149" t="s">
        <v>107</v>
      </c>
      <c r="CT240" s="331">
        <v>84</v>
      </c>
      <c r="DB240" s="253" t="s">
        <v>307</v>
      </c>
      <c r="DC240" s="263">
        <v>3.3333333333333335</v>
      </c>
      <c r="DP240" s="149" t="s">
        <v>312</v>
      </c>
      <c r="DQ240" s="331">
        <v>85.8</v>
      </c>
      <c r="DV240" s="253" t="s">
        <v>100</v>
      </c>
      <c r="DW240" s="281">
        <v>1.2116316639741518</v>
      </c>
      <c r="EA240" s="346" t="s">
        <v>87</v>
      </c>
      <c r="EB240" s="353">
        <v>84.9</v>
      </c>
      <c r="EI240" s="346" t="s">
        <v>238</v>
      </c>
      <c r="EJ240" s="362">
        <v>3.3333333333333335</v>
      </c>
      <c r="EQ240" s="346" t="s">
        <v>78</v>
      </c>
      <c r="ER240" s="303">
        <v>85.9</v>
      </c>
      <c r="EU240" s="346" t="s">
        <v>211</v>
      </c>
      <c r="EV240" s="378">
        <v>1.257861635220126</v>
      </c>
      <c r="FA240" s="346" t="s">
        <v>160</v>
      </c>
      <c r="FB240" s="383">
        <v>84.962406015037601</v>
      </c>
      <c r="FG240" s="346" t="s">
        <v>170</v>
      </c>
      <c r="FH240" s="381">
        <v>86.2</v>
      </c>
      <c r="FK240" s="346" t="s">
        <v>581</v>
      </c>
      <c r="FL240" s="410">
        <v>85</v>
      </c>
      <c r="FQ240" s="355" t="s">
        <v>153</v>
      </c>
      <c r="FR240" s="421">
        <v>3.2</v>
      </c>
      <c r="FW240" s="346" t="s">
        <v>117</v>
      </c>
      <c r="FX240" s="410">
        <v>86.6</v>
      </c>
      <c r="FZ240" s="346" t="s">
        <v>378</v>
      </c>
      <c r="GA240" s="437">
        <v>1.2</v>
      </c>
      <c r="GD240" s="462" t="s">
        <v>160</v>
      </c>
      <c r="GE240" s="448">
        <v>85</v>
      </c>
      <c r="GJ240" s="346" t="s">
        <v>13</v>
      </c>
      <c r="GK240" s="421">
        <v>3</v>
      </c>
      <c r="GP240" s="462" t="s">
        <v>113</v>
      </c>
      <c r="GQ240" s="503">
        <v>86.6</v>
      </c>
      <c r="GS240" s="346" t="s">
        <v>380</v>
      </c>
      <c r="GT240" s="508">
        <v>0.74866310160427807</v>
      </c>
      <c r="GV240" s="462" t="s">
        <v>29</v>
      </c>
      <c r="GW240" s="479">
        <v>85.3</v>
      </c>
      <c r="HB240" s="535" t="s">
        <v>134</v>
      </c>
      <c r="HC240" s="383">
        <v>86.9</v>
      </c>
      <c r="HG240" s="462" t="s">
        <v>197</v>
      </c>
      <c r="HH240" s="383">
        <v>85.5</v>
      </c>
      <c r="HM240" s="346" t="s">
        <v>289</v>
      </c>
      <c r="HN240" s="421">
        <v>2.5</v>
      </c>
      <c r="HS240" s="535" t="s">
        <v>97</v>
      </c>
      <c r="HT240" s="383">
        <v>87</v>
      </c>
      <c r="HV240" s="346" t="s">
        <v>305</v>
      </c>
      <c r="HW240" s="508">
        <v>1.2</v>
      </c>
      <c r="HY240" s="346" t="s">
        <v>190</v>
      </c>
      <c r="HZ240" s="421">
        <v>2.6</v>
      </c>
      <c r="IE240" s="346" t="s">
        <v>268</v>
      </c>
      <c r="IF240" s="508">
        <v>1.1000000000000001</v>
      </c>
      <c r="IH240" s="576" t="s">
        <v>71</v>
      </c>
      <c r="II240" s="610">
        <v>83.8</v>
      </c>
      <c r="IN240" s="621" t="s">
        <v>581</v>
      </c>
      <c r="IO240" s="635">
        <v>2</v>
      </c>
      <c r="IT240" s="621" t="s">
        <v>29</v>
      </c>
      <c r="IU240" s="652">
        <v>83.6</v>
      </c>
      <c r="IW240" s="621" t="s">
        <v>188</v>
      </c>
      <c r="IX240" s="635">
        <v>1</v>
      </c>
      <c r="IZ240" s="576" t="s">
        <v>178</v>
      </c>
      <c r="JA240" s="610">
        <v>83.3</v>
      </c>
      <c r="JF240" s="621" t="s">
        <v>109</v>
      </c>
      <c r="JG240" s="596">
        <v>2.6</v>
      </c>
      <c r="JL240" s="621" t="s">
        <v>178</v>
      </c>
      <c r="JM240" s="596">
        <v>82.5</v>
      </c>
      <c r="JO240" s="621" t="s">
        <v>265</v>
      </c>
      <c r="JP240" s="596">
        <v>1</v>
      </c>
      <c r="JR240" s="576" t="s">
        <v>667</v>
      </c>
      <c r="JS240" s="610">
        <v>84.2</v>
      </c>
      <c r="JX240" s="621" t="s">
        <v>183</v>
      </c>
      <c r="JY240" s="596">
        <v>2.4</v>
      </c>
      <c r="KD240" s="621" t="s">
        <v>283</v>
      </c>
      <c r="KE240" s="596">
        <v>82.6</v>
      </c>
      <c r="KG240" s="621" t="s">
        <v>68</v>
      </c>
      <c r="KH240" s="596">
        <v>0.9</v>
      </c>
      <c r="KJ240" s="576" t="s">
        <v>338</v>
      </c>
      <c r="KK240" s="610">
        <v>85.2</v>
      </c>
      <c r="KP240" s="621" t="s">
        <v>118</v>
      </c>
      <c r="KQ240" s="596">
        <v>2.8</v>
      </c>
      <c r="KV240" s="621" t="s">
        <v>142</v>
      </c>
      <c r="KW240" s="596">
        <v>84.4</v>
      </c>
      <c r="KY240" s="621" t="s">
        <v>207</v>
      </c>
      <c r="KZ240" s="596">
        <v>1</v>
      </c>
      <c r="LB240" s="576" t="s">
        <v>276</v>
      </c>
      <c r="LC240" s="610">
        <v>86.9</v>
      </c>
      <c r="LH240" s="621" t="s">
        <v>199</v>
      </c>
      <c r="LI240" s="596">
        <v>85.8</v>
      </c>
    </row>
    <row r="241" spans="1:321" ht="72" x14ac:dyDescent="0.3">
      <c r="A241" s="8" t="s">
        <v>229</v>
      </c>
      <c r="B241" s="15">
        <v>73.170731707317074</v>
      </c>
      <c r="G241" s="29" t="s">
        <v>145</v>
      </c>
      <c r="H241" s="32">
        <v>3.6144578313253009</v>
      </c>
      <c r="M241" s="11" t="s">
        <v>196</v>
      </c>
      <c r="N241" s="15">
        <v>75.531914893617028</v>
      </c>
      <c r="P241" s="29" t="s">
        <v>166</v>
      </c>
      <c r="Q241" s="79">
        <v>1.2845849802371543</v>
      </c>
      <c r="S241" s="8" t="s">
        <v>253</v>
      </c>
      <c r="T241" s="15">
        <v>74.137931034482762</v>
      </c>
      <c r="U241" s="101"/>
      <c r="Y241" s="8" t="s">
        <v>40</v>
      </c>
      <c r="Z241" s="15">
        <v>76.5</v>
      </c>
      <c r="AC241" s="109" t="s">
        <v>162</v>
      </c>
      <c r="AD241" s="123">
        <v>75.7</v>
      </c>
      <c r="AF241" s="149" t="s">
        <v>213</v>
      </c>
      <c r="AG241" s="137">
        <v>76.900000000000006</v>
      </c>
      <c r="AO241" s="109" t="s">
        <v>286</v>
      </c>
      <c r="AP241" s="146">
        <v>77</v>
      </c>
      <c r="AS241" s="149" t="s">
        <v>323</v>
      </c>
      <c r="AT241" s="137">
        <v>78.7</v>
      </c>
      <c r="AX241" s="149" t="s">
        <v>170</v>
      </c>
      <c r="AY241" s="191">
        <v>78.3</v>
      </c>
      <c r="BD241" s="149" t="s">
        <v>121</v>
      </c>
      <c r="BE241" s="191">
        <v>79.900000000000006</v>
      </c>
      <c r="BG241" s="149" t="s">
        <v>275</v>
      </c>
      <c r="BH241" s="209">
        <v>81</v>
      </c>
      <c r="BJ241" s="149" t="s">
        <v>137</v>
      </c>
      <c r="BK241" s="233">
        <v>80</v>
      </c>
      <c r="BP241" s="149" t="s">
        <v>284</v>
      </c>
      <c r="BQ241" s="233">
        <v>81.400000000000006</v>
      </c>
      <c r="BV241" s="29" t="s">
        <v>323</v>
      </c>
      <c r="BW241" s="263">
        <v>3.75</v>
      </c>
      <c r="CB241" s="149" t="s">
        <v>321</v>
      </c>
      <c r="CC241" s="209">
        <v>82.9</v>
      </c>
      <c r="CE241" s="29" t="s">
        <v>250</v>
      </c>
      <c r="CF241" s="281">
        <v>1.192113709307657</v>
      </c>
      <c r="CI241" s="109" t="s">
        <v>340</v>
      </c>
      <c r="CJ241" s="295">
        <v>83.3</v>
      </c>
      <c r="CO241" s="109" t="s">
        <v>35</v>
      </c>
      <c r="CP241" s="191">
        <v>85.1</v>
      </c>
      <c r="CS241" s="149" t="s">
        <v>284</v>
      </c>
      <c r="CT241" s="331">
        <v>84</v>
      </c>
      <c r="DB241" s="253" t="s">
        <v>140</v>
      </c>
      <c r="DC241" s="263">
        <v>3.3472803347280333</v>
      </c>
      <c r="DP241" s="149" t="s">
        <v>301</v>
      </c>
      <c r="DQ241" s="331">
        <v>85.8</v>
      </c>
      <c r="DV241" s="253" t="s">
        <v>127</v>
      </c>
      <c r="DW241" s="281">
        <v>1.2170385395537524</v>
      </c>
      <c r="EA241" s="346" t="s">
        <v>195</v>
      </c>
      <c r="EB241" s="353">
        <v>84.8</v>
      </c>
      <c r="EI241" s="346" t="s">
        <v>270</v>
      </c>
      <c r="EJ241" s="362">
        <v>3.225806451612903</v>
      </c>
      <c r="EQ241" s="346" t="s">
        <v>238</v>
      </c>
      <c r="ER241" s="303">
        <v>85.9</v>
      </c>
      <c r="EU241" s="346" t="s">
        <v>281</v>
      </c>
      <c r="EV241" s="378">
        <v>1.2693935119887165</v>
      </c>
      <c r="FA241" s="346" t="s">
        <v>322</v>
      </c>
      <c r="FB241" s="383">
        <v>84.905660377358487</v>
      </c>
      <c r="FG241" s="346" t="s">
        <v>183</v>
      </c>
      <c r="FH241" s="381">
        <v>86</v>
      </c>
      <c r="FK241" s="346" t="s">
        <v>47</v>
      </c>
      <c r="FL241" s="410">
        <v>84.9</v>
      </c>
      <c r="FQ241" s="355" t="s">
        <v>197</v>
      </c>
      <c r="FR241" s="421">
        <v>3.2</v>
      </c>
      <c r="FW241" s="346" t="s">
        <v>378</v>
      </c>
      <c r="FX241" s="410">
        <v>86.6</v>
      </c>
      <c r="FZ241" s="346" t="s">
        <v>275</v>
      </c>
      <c r="GA241" s="437">
        <v>1.2</v>
      </c>
      <c r="GD241" s="462" t="s">
        <v>125</v>
      </c>
      <c r="GE241" s="448">
        <v>85</v>
      </c>
      <c r="GJ241" s="346" t="s">
        <v>379</v>
      </c>
      <c r="GK241" s="421">
        <v>3</v>
      </c>
      <c r="GP241" s="462" t="s">
        <v>176</v>
      </c>
      <c r="GQ241" s="503">
        <v>86.6</v>
      </c>
      <c r="GS241" s="346" t="s">
        <v>50</v>
      </c>
      <c r="GT241" s="508">
        <v>0.69095477386934678</v>
      </c>
      <c r="GV241" s="462" t="s">
        <v>130</v>
      </c>
      <c r="GW241" s="479">
        <v>85.2</v>
      </c>
      <c r="HB241" s="535" t="s">
        <v>125</v>
      </c>
      <c r="HC241" s="383">
        <v>86.8</v>
      </c>
      <c r="HG241" s="462" t="s">
        <v>38</v>
      </c>
      <c r="HH241" s="383">
        <v>85.4</v>
      </c>
      <c r="HM241" s="346" t="s">
        <v>180</v>
      </c>
      <c r="HN241" s="421">
        <v>2.5</v>
      </c>
      <c r="HS241" s="535" t="s">
        <v>154</v>
      </c>
      <c r="HT241" s="383">
        <v>86.9</v>
      </c>
      <c r="HV241" s="346" t="s">
        <v>272</v>
      </c>
      <c r="HW241" s="508">
        <v>1.1000000000000001</v>
      </c>
      <c r="HY241" s="346" t="s">
        <v>276</v>
      </c>
      <c r="HZ241" s="421">
        <v>2.6</v>
      </c>
      <c r="IE241" s="346" t="s">
        <v>254</v>
      </c>
      <c r="IF241" s="508">
        <v>1.1000000000000001</v>
      </c>
      <c r="IH241" s="576" t="s">
        <v>45</v>
      </c>
      <c r="II241" s="610">
        <v>83.8</v>
      </c>
      <c r="IN241" s="621" t="s">
        <v>40</v>
      </c>
      <c r="IO241" s="635">
        <v>2</v>
      </c>
      <c r="IT241" s="621" t="s">
        <v>140</v>
      </c>
      <c r="IU241" s="652">
        <v>83.5</v>
      </c>
      <c r="IW241" s="621" t="s">
        <v>118</v>
      </c>
      <c r="IX241" s="635">
        <v>1</v>
      </c>
      <c r="IZ241" s="576" t="s">
        <v>667</v>
      </c>
      <c r="JA241" s="610">
        <v>83.2</v>
      </c>
      <c r="JF241" s="621" t="s">
        <v>65</v>
      </c>
      <c r="JG241" s="596">
        <v>2.6</v>
      </c>
      <c r="JL241" s="621" t="s">
        <v>54</v>
      </c>
      <c r="JM241" s="596">
        <v>82.4</v>
      </c>
      <c r="JO241" s="621" t="s">
        <v>174</v>
      </c>
      <c r="JP241" s="596">
        <v>1</v>
      </c>
      <c r="JR241" s="576" t="s">
        <v>9</v>
      </c>
      <c r="JS241" s="610">
        <v>84</v>
      </c>
      <c r="JX241" s="621" t="s">
        <v>326</v>
      </c>
      <c r="JY241" s="596">
        <v>2.4</v>
      </c>
      <c r="KD241" s="621" t="s">
        <v>37</v>
      </c>
      <c r="KE241" s="596">
        <v>82.5</v>
      </c>
      <c r="KG241" s="621" t="s">
        <v>260</v>
      </c>
      <c r="KH241" s="596">
        <v>0.8</v>
      </c>
      <c r="KJ241" s="576" t="s">
        <v>322</v>
      </c>
      <c r="KK241" s="610">
        <v>85</v>
      </c>
      <c r="KP241" s="621" t="s">
        <v>377</v>
      </c>
      <c r="KQ241" s="596">
        <v>2.9</v>
      </c>
      <c r="KV241" s="621" t="s">
        <v>66</v>
      </c>
      <c r="KW241" s="596">
        <v>84.4</v>
      </c>
      <c r="KY241" s="621" t="s">
        <v>205</v>
      </c>
      <c r="KZ241" s="596">
        <v>1.1000000000000001</v>
      </c>
      <c r="LB241" s="576" t="s">
        <v>107</v>
      </c>
      <c r="LC241" s="610">
        <v>86.9</v>
      </c>
      <c r="LH241" s="621" t="s">
        <v>55</v>
      </c>
      <c r="LI241" s="596">
        <v>85.8</v>
      </c>
    </row>
    <row r="242" spans="1:321" ht="66" x14ac:dyDescent="0.3">
      <c r="A242" s="8" t="s">
        <v>230</v>
      </c>
      <c r="B242" s="15">
        <v>73.076923076923066</v>
      </c>
      <c r="G242" s="29" t="s">
        <v>258</v>
      </c>
      <c r="H242" s="32">
        <v>3.6231884057971016</v>
      </c>
      <c r="M242" s="11" t="s">
        <v>240</v>
      </c>
      <c r="N242" s="15">
        <v>75.443097014925371</v>
      </c>
      <c r="P242" s="29" t="s">
        <v>247</v>
      </c>
      <c r="Q242" s="79">
        <v>1.2861736334405145</v>
      </c>
      <c r="S242" s="8" t="s">
        <v>225</v>
      </c>
      <c r="T242" s="15">
        <v>73.846153846153854</v>
      </c>
      <c r="U242" s="101"/>
      <c r="Y242" s="8" t="s">
        <v>115</v>
      </c>
      <c r="Z242" s="15">
        <v>76.3</v>
      </c>
      <c r="AC242" s="109" t="s">
        <v>216</v>
      </c>
      <c r="AD242" s="123">
        <v>75.400000000000006</v>
      </c>
      <c r="AF242" s="149" t="s">
        <v>241</v>
      </c>
      <c r="AG242" s="137">
        <v>76.7</v>
      </c>
      <c r="AO242" s="109" t="s">
        <v>40</v>
      </c>
      <c r="AP242" s="146">
        <v>76.900000000000006</v>
      </c>
      <c r="AS242" s="149" t="s">
        <v>58</v>
      </c>
      <c r="AT242" s="137">
        <v>78.400000000000006</v>
      </c>
      <c r="AX242" s="149" t="s">
        <v>377</v>
      </c>
      <c r="AY242" s="191">
        <v>78.3</v>
      </c>
      <c r="BD242" s="149" t="s">
        <v>46</v>
      </c>
      <c r="BE242" s="191">
        <v>79.7</v>
      </c>
      <c r="BG242" s="149" t="s">
        <v>148</v>
      </c>
      <c r="BH242" s="209">
        <v>80.8</v>
      </c>
      <c r="BJ242" s="149" t="s">
        <v>133</v>
      </c>
      <c r="BK242" s="233">
        <v>80</v>
      </c>
      <c r="BP242" s="149" t="s">
        <v>373</v>
      </c>
      <c r="BQ242" s="233">
        <v>81.400000000000006</v>
      </c>
      <c r="BV242" s="29" t="s">
        <v>145</v>
      </c>
      <c r="BW242" s="263">
        <v>3.75</v>
      </c>
      <c r="CB242" s="149" t="s">
        <v>133</v>
      </c>
      <c r="CC242" s="209">
        <v>82.8</v>
      </c>
      <c r="CE242" s="29" t="s">
        <v>187</v>
      </c>
      <c r="CF242" s="281">
        <v>1.1952191235059761</v>
      </c>
      <c r="CI242" s="109" t="s">
        <v>183</v>
      </c>
      <c r="CJ242" s="295">
        <v>83.2</v>
      </c>
      <c r="CO242" s="109" t="s">
        <v>14</v>
      </c>
      <c r="CP242" s="191">
        <v>85.1</v>
      </c>
      <c r="CS242" s="149" t="s">
        <v>290</v>
      </c>
      <c r="CT242" s="331">
        <v>83.9</v>
      </c>
      <c r="DB242" s="253" t="s">
        <v>200</v>
      </c>
      <c r="DC242" s="263">
        <v>3.3613445378151261</v>
      </c>
      <c r="DP242" s="149" t="s">
        <v>137</v>
      </c>
      <c r="DQ242" s="331">
        <v>85.8</v>
      </c>
      <c r="DV242" s="253" t="s">
        <v>33</v>
      </c>
      <c r="DW242" s="281">
        <v>1.2290045063498567</v>
      </c>
      <c r="EA242" s="346" t="s">
        <v>286</v>
      </c>
      <c r="EB242" s="353">
        <v>84.6</v>
      </c>
      <c r="EI242" s="346" t="s">
        <v>86</v>
      </c>
      <c r="EJ242" s="362">
        <v>3.278688524590164</v>
      </c>
      <c r="EQ242" s="346" t="s">
        <v>51</v>
      </c>
      <c r="ER242" s="303">
        <v>85.9</v>
      </c>
      <c r="EU242" s="346" t="s">
        <v>324</v>
      </c>
      <c r="EV242" s="378">
        <v>1.2838801711840229</v>
      </c>
      <c r="FA242" s="346" t="s">
        <v>187</v>
      </c>
      <c r="FB242" s="383">
        <v>84.78964401294499</v>
      </c>
      <c r="FG242" s="346" t="s">
        <v>269</v>
      </c>
      <c r="FH242" s="381">
        <v>86</v>
      </c>
      <c r="FK242" s="346" t="s">
        <v>192</v>
      </c>
      <c r="FL242" s="410">
        <v>84.8</v>
      </c>
      <c r="FQ242" s="355" t="s">
        <v>210</v>
      </c>
      <c r="FR242" s="421">
        <v>3.2</v>
      </c>
      <c r="FW242" s="346" t="s">
        <v>58</v>
      </c>
      <c r="FX242" s="410">
        <v>86.5</v>
      </c>
      <c r="FZ242" s="346" t="s">
        <v>36</v>
      </c>
      <c r="GA242" s="437">
        <v>1.2</v>
      </c>
      <c r="GD242" s="462" t="s">
        <v>268</v>
      </c>
      <c r="GE242" s="448">
        <v>84.9</v>
      </c>
      <c r="GJ242" s="346" t="s">
        <v>59</v>
      </c>
      <c r="GK242" s="421">
        <v>3</v>
      </c>
      <c r="GP242" s="462" t="s">
        <v>72</v>
      </c>
      <c r="GQ242" s="503">
        <v>86.6</v>
      </c>
      <c r="GS242" s="346" t="s">
        <v>144</v>
      </c>
      <c r="GT242" s="508">
        <v>0.36997885835095135</v>
      </c>
      <c r="GV242" s="462" t="s">
        <v>262</v>
      </c>
      <c r="GW242" s="479">
        <v>85.2</v>
      </c>
      <c r="HB242" s="535" t="s">
        <v>202</v>
      </c>
      <c r="HC242" s="383">
        <v>86.7</v>
      </c>
      <c r="HG242" s="462" t="s">
        <v>20</v>
      </c>
      <c r="HH242" s="383">
        <v>85.1</v>
      </c>
      <c r="HM242" s="346" t="s">
        <v>76</v>
      </c>
      <c r="HN242" s="421">
        <v>2.5</v>
      </c>
      <c r="HS242" s="535" t="s">
        <v>170</v>
      </c>
      <c r="HT242" s="383">
        <v>86.9</v>
      </c>
      <c r="HV242" s="346" t="s">
        <v>268</v>
      </c>
      <c r="HW242" s="508">
        <v>1.2</v>
      </c>
      <c r="HY242" s="346" t="s">
        <v>218</v>
      </c>
      <c r="HZ242" s="421">
        <v>2.7</v>
      </c>
      <c r="IE242" s="346" t="s">
        <v>195</v>
      </c>
      <c r="IF242" s="508">
        <v>1.1000000000000001</v>
      </c>
      <c r="IH242" s="576" t="s">
        <v>63</v>
      </c>
      <c r="II242" s="610">
        <v>83.7</v>
      </c>
      <c r="IN242" s="621" t="s">
        <v>22</v>
      </c>
      <c r="IO242" s="635">
        <v>2</v>
      </c>
      <c r="IT242" s="621" t="s">
        <v>283</v>
      </c>
      <c r="IU242" s="652">
        <v>83.4</v>
      </c>
      <c r="IW242" s="621" t="s">
        <v>239</v>
      </c>
      <c r="IX242" s="635">
        <v>1</v>
      </c>
      <c r="IZ242" s="576" t="s">
        <v>261</v>
      </c>
      <c r="JA242" s="610">
        <v>82.9</v>
      </c>
      <c r="JF242" s="621" t="s">
        <v>246</v>
      </c>
      <c r="JG242" s="596">
        <v>2.6</v>
      </c>
      <c r="JL242" s="621" t="s">
        <v>301</v>
      </c>
      <c r="JM242" s="596">
        <v>82.3</v>
      </c>
      <c r="JO242" s="621" t="s">
        <v>289</v>
      </c>
      <c r="JP242" s="596">
        <v>1</v>
      </c>
      <c r="JR242" s="576" t="s">
        <v>581</v>
      </c>
      <c r="JS242" s="610">
        <v>83.9</v>
      </c>
      <c r="JX242" s="621" t="s">
        <v>51</v>
      </c>
      <c r="JY242" s="596">
        <v>2.4</v>
      </c>
      <c r="KD242" s="621" t="s">
        <v>242</v>
      </c>
      <c r="KE242" s="596">
        <v>82.3</v>
      </c>
      <c r="KG242" s="621" t="s">
        <v>41</v>
      </c>
      <c r="KH242" s="596">
        <v>0.9</v>
      </c>
      <c r="KJ242" s="576" t="s">
        <v>37</v>
      </c>
      <c r="KK242" s="610">
        <v>85</v>
      </c>
      <c r="KP242" s="621" t="s">
        <v>61</v>
      </c>
      <c r="KQ242" s="596">
        <v>2.9</v>
      </c>
      <c r="KV242" s="621" t="s">
        <v>266</v>
      </c>
      <c r="KW242" s="596">
        <v>84.3</v>
      </c>
      <c r="KY242" s="621" t="s">
        <v>667</v>
      </c>
      <c r="KZ242" s="596">
        <v>1.1000000000000001</v>
      </c>
      <c r="LB242" s="576" t="s">
        <v>306</v>
      </c>
      <c r="LC242" s="610">
        <v>86.8</v>
      </c>
      <c r="LH242" s="621" t="s">
        <v>71</v>
      </c>
      <c r="LI242" s="596">
        <v>85.7</v>
      </c>
    </row>
    <row r="243" spans="1:321" ht="39.6" x14ac:dyDescent="0.3">
      <c r="A243" s="8" t="s">
        <v>231</v>
      </c>
      <c r="B243" s="15">
        <v>72.972972972972968</v>
      </c>
      <c r="G243" s="29" t="s">
        <v>40</v>
      </c>
      <c r="H243" s="32">
        <v>3.6363636363636362</v>
      </c>
      <c r="M243" s="11" t="s">
        <v>210</v>
      </c>
      <c r="N243" s="15">
        <v>75.427872860635688</v>
      </c>
      <c r="P243" s="29" t="s">
        <v>324</v>
      </c>
      <c r="Q243" s="79">
        <v>1.2934518997574778</v>
      </c>
      <c r="S243" s="8" t="s">
        <v>339</v>
      </c>
      <c r="T243" s="15">
        <v>73.68421052631578</v>
      </c>
      <c r="U243" s="101"/>
      <c r="Y243" s="8" t="s">
        <v>310</v>
      </c>
      <c r="Z243" s="15">
        <v>76.099999999999994</v>
      </c>
      <c r="AC243" s="109" t="s">
        <v>225</v>
      </c>
      <c r="AD243" s="123">
        <v>75.400000000000006</v>
      </c>
      <c r="AF243" s="149" t="s">
        <v>202</v>
      </c>
      <c r="AG243" s="137">
        <v>76.599999999999994</v>
      </c>
      <c r="AO243" s="109" t="s">
        <v>65</v>
      </c>
      <c r="AP243" s="146">
        <v>76.900000000000006</v>
      </c>
      <c r="AS243" s="149" t="s">
        <v>40</v>
      </c>
      <c r="AT243" s="137">
        <v>78.400000000000006</v>
      </c>
      <c r="AX243" s="149" t="s">
        <v>205</v>
      </c>
      <c r="AY243" s="191">
        <v>78.099999999999994</v>
      </c>
      <c r="BD243" s="149" t="s">
        <v>61</v>
      </c>
      <c r="BE243" s="191">
        <v>79.7</v>
      </c>
      <c r="BG243" s="149" t="s">
        <v>205</v>
      </c>
      <c r="BH243" s="209">
        <v>80.7</v>
      </c>
      <c r="BJ243" s="149" t="s">
        <v>284</v>
      </c>
      <c r="BK243" s="233">
        <v>80</v>
      </c>
      <c r="BP243" s="149" t="s">
        <v>113</v>
      </c>
      <c r="BQ243" s="233">
        <v>81.099999999999994</v>
      </c>
      <c r="BV243" s="29" t="s">
        <v>250</v>
      </c>
      <c r="BW243" s="263">
        <v>3.79746835443038</v>
      </c>
      <c r="CB243" s="149" t="s">
        <v>137</v>
      </c>
      <c r="CC243" s="209">
        <v>82.7</v>
      </c>
      <c r="CE243" s="29" t="s">
        <v>191</v>
      </c>
      <c r="CF243" s="281">
        <v>1.2024048096192386</v>
      </c>
      <c r="CI243" s="109" t="s">
        <v>291</v>
      </c>
      <c r="CJ243" s="295">
        <v>83.2</v>
      </c>
      <c r="CO243" s="109" t="s">
        <v>198</v>
      </c>
      <c r="CP243" s="191">
        <v>85</v>
      </c>
      <c r="CS243" s="149" t="s">
        <v>138</v>
      </c>
      <c r="CT243" s="331">
        <v>83.9</v>
      </c>
      <c r="DB243" s="253" t="s">
        <v>196</v>
      </c>
      <c r="DC243" s="263">
        <v>3.3898305084745761</v>
      </c>
      <c r="DP243" s="149" t="s">
        <v>170</v>
      </c>
      <c r="DQ243" s="331">
        <v>85.8</v>
      </c>
      <c r="DV243" s="253" t="s">
        <v>378</v>
      </c>
      <c r="DW243" s="281">
        <v>1.2340237990304099</v>
      </c>
      <c r="EA243" s="346" t="s">
        <v>254</v>
      </c>
      <c r="EB243" s="353">
        <v>84.5</v>
      </c>
      <c r="EI243" s="346" t="s">
        <v>201</v>
      </c>
      <c r="EJ243" s="362">
        <v>3.4482758620689653</v>
      </c>
      <c r="EQ243" s="346" t="s">
        <v>110</v>
      </c>
      <c r="ER243" s="303">
        <v>85.9</v>
      </c>
      <c r="EU243" s="346" t="s">
        <v>375</v>
      </c>
      <c r="EV243" s="378">
        <v>1.2842465753424657</v>
      </c>
      <c r="FA243" s="346" t="s">
        <v>87</v>
      </c>
      <c r="FB243" s="383">
        <v>84.615384615384613</v>
      </c>
      <c r="FG243" s="346" t="s">
        <v>187</v>
      </c>
      <c r="FH243" s="381">
        <v>86</v>
      </c>
      <c r="FK243" s="346" t="s">
        <v>124</v>
      </c>
      <c r="FL243" s="410">
        <v>84.8</v>
      </c>
      <c r="FQ243" s="355" t="s">
        <v>266</v>
      </c>
      <c r="FR243" s="421">
        <v>3.3</v>
      </c>
      <c r="FW243" s="346" t="s">
        <v>273</v>
      </c>
      <c r="FX243" s="410">
        <v>86.5</v>
      </c>
      <c r="FZ243" s="346" t="s">
        <v>233</v>
      </c>
      <c r="GA243" s="437">
        <v>1.2</v>
      </c>
      <c r="GD243" s="462" t="s">
        <v>39</v>
      </c>
      <c r="GE243" s="448">
        <v>84.9</v>
      </c>
      <c r="GJ243" s="346" t="s">
        <v>99</v>
      </c>
      <c r="GK243" s="421">
        <v>3</v>
      </c>
      <c r="GP243" s="462" t="s">
        <v>262</v>
      </c>
      <c r="GQ243" s="503">
        <v>86.6</v>
      </c>
      <c r="GS243" s="346" t="s">
        <v>112</v>
      </c>
      <c r="GT243" s="508">
        <v>0.60344827586206895</v>
      </c>
      <c r="GV243" s="462" t="s">
        <v>53</v>
      </c>
      <c r="GW243" s="479">
        <v>85</v>
      </c>
      <c r="HB243" s="535" t="s">
        <v>113</v>
      </c>
      <c r="HC243" s="383">
        <v>86.7</v>
      </c>
      <c r="HG243" s="462" t="s">
        <v>158</v>
      </c>
      <c r="HH243" s="383">
        <v>84.9</v>
      </c>
      <c r="HM243" s="346" t="s">
        <v>284</v>
      </c>
      <c r="HN243" s="421">
        <v>2.6</v>
      </c>
      <c r="HS243" s="535" t="s">
        <v>90</v>
      </c>
      <c r="HT243" s="383">
        <v>86.9</v>
      </c>
      <c r="HV243" s="346" t="s">
        <v>73</v>
      </c>
      <c r="HW243" s="508">
        <v>1.3</v>
      </c>
      <c r="HY243" s="346" t="s">
        <v>63</v>
      </c>
      <c r="HZ243" s="421">
        <v>2.7</v>
      </c>
      <c r="IE243" s="346" t="s">
        <v>46</v>
      </c>
      <c r="IF243" s="508">
        <v>1.1000000000000001</v>
      </c>
      <c r="IH243" s="576" t="s">
        <v>186</v>
      </c>
      <c r="II243" s="610">
        <v>83.7</v>
      </c>
      <c r="IN243" s="621" t="s">
        <v>284</v>
      </c>
      <c r="IO243" s="635">
        <v>2</v>
      </c>
      <c r="IT243" s="621" t="s">
        <v>187</v>
      </c>
      <c r="IU243" s="652">
        <v>83.3</v>
      </c>
      <c r="IW243" s="621" t="s">
        <v>91</v>
      </c>
      <c r="IX243" s="635">
        <v>1</v>
      </c>
      <c r="IZ243" s="576" t="s">
        <v>199</v>
      </c>
      <c r="JA243" s="610">
        <v>82.8</v>
      </c>
      <c r="JF243" s="621" t="s">
        <v>86</v>
      </c>
      <c r="JG243" s="596">
        <v>2.7</v>
      </c>
      <c r="JL243" s="621" t="s">
        <v>227</v>
      </c>
      <c r="JM243" s="596">
        <v>82.2</v>
      </c>
      <c r="JO243" s="621" t="s">
        <v>135</v>
      </c>
      <c r="JP243" s="596">
        <v>1</v>
      </c>
      <c r="JR243" s="576" t="s">
        <v>379</v>
      </c>
      <c r="JS243" s="610">
        <v>83.9</v>
      </c>
      <c r="JX243" s="621" t="s">
        <v>18</v>
      </c>
      <c r="JY243" s="596">
        <v>2.4</v>
      </c>
      <c r="KD243" s="621" t="s">
        <v>56</v>
      </c>
      <c r="KE243" s="596">
        <v>82.3</v>
      </c>
      <c r="KG243" s="621" t="s">
        <v>67</v>
      </c>
      <c r="KH243" s="596">
        <v>0.8</v>
      </c>
      <c r="KJ243" s="576" t="s">
        <v>29</v>
      </c>
      <c r="KK243" s="610">
        <v>84.9</v>
      </c>
      <c r="KP243" s="621" t="s">
        <v>284</v>
      </c>
      <c r="KQ243" s="596">
        <v>2.9</v>
      </c>
      <c r="KV243" s="621" t="s">
        <v>35</v>
      </c>
      <c r="KW243" s="596">
        <v>84.3</v>
      </c>
      <c r="KY243" s="621" t="s">
        <v>200</v>
      </c>
      <c r="KZ243" s="596">
        <v>1.1000000000000001</v>
      </c>
      <c r="LB243" s="576" t="s">
        <v>128</v>
      </c>
      <c r="LC243" s="610">
        <v>86.7</v>
      </c>
      <c r="LH243" s="621" t="s">
        <v>224</v>
      </c>
      <c r="LI243" s="596">
        <v>85.6</v>
      </c>
    </row>
    <row r="244" spans="1:321" ht="57.6" x14ac:dyDescent="0.3">
      <c r="A244" s="8" t="s">
        <v>232</v>
      </c>
      <c r="B244" s="15">
        <v>72.941176470588232</v>
      </c>
      <c r="G244" s="29" t="s">
        <v>35</v>
      </c>
      <c r="H244" s="32">
        <v>3.6885245901639343</v>
      </c>
      <c r="M244" s="11" t="s">
        <v>168</v>
      </c>
      <c r="N244" s="15">
        <v>75.318655851680177</v>
      </c>
      <c r="P244" s="29" t="s">
        <v>277</v>
      </c>
      <c r="Q244" s="79">
        <v>1.2962962962962963</v>
      </c>
      <c r="S244" s="8" t="s">
        <v>264</v>
      </c>
      <c r="T244" s="15">
        <v>73.529411764705884</v>
      </c>
      <c r="U244" s="101"/>
      <c r="Y244" s="8" t="s">
        <v>196</v>
      </c>
      <c r="Z244" s="15">
        <v>76.099999999999994</v>
      </c>
      <c r="AC244" s="109" t="s">
        <v>233</v>
      </c>
      <c r="AD244" s="123">
        <v>75.2</v>
      </c>
      <c r="AF244" s="149" t="s">
        <v>260</v>
      </c>
      <c r="AG244" s="137">
        <v>76.5</v>
      </c>
      <c r="AO244" s="109" t="s">
        <v>220</v>
      </c>
      <c r="AP244" s="146">
        <v>76.8</v>
      </c>
      <c r="AS244" s="149" t="s">
        <v>290</v>
      </c>
      <c r="AT244" s="137">
        <v>78.354297693920344</v>
      </c>
      <c r="AX244" s="149" t="s">
        <v>167</v>
      </c>
      <c r="AY244" s="191">
        <v>78</v>
      </c>
      <c r="BD244" s="149" t="s">
        <v>378</v>
      </c>
      <c r="BE244" s="191">
        <v>79.599999999999994</v>
      </c>
      <c r="BG244" s="149" t="s">
        <v>238</v>
      </c>
      <c r="BH244" s="209">
        <v>80.7</v>
      </c>
      <c r="BJ244" s="149" t="s">
        <v>144</v>
      </c>
      <c r="BK244" s="233">
        <v>79.8</v>
      </c>
      <c r="BP244" s="149" t="s">
        <v>201</v>
      </c>
      <c r="BQ244" s="233">
        <v>81</v>
      </c>
      <c r="BV244" s="29" t="s">
        <v>31</v>
      </c>
      <c r="BW244" s="263">
        <v>3.8461538461538463</v>
      </c>
      <c r="CB244" s="149" t="s">
        <v>300</v>
      </c>
      <c r="CC244" s="209">
        <v>82.7</v>
      </c>
      <c r="CE244" s="29" t="s">
        <v>241</v>
      </c>
      <c r="CF244" s="281">
        <v>1.2055455093429777</v>
      </c>
      <c r="CI244" s="109" t="s">
        <v>201</v>
      </c>
      <c r="CJ244" s="295">
        <v>83</v>
      </c>
      <c r="CO244" s="109" t="s">
        <v>192</v>
      </c>
      <c r="CP244" s="191">
        <v>84.8</v>
      </c>
      <c r="CS244" s="149" t="s">
        <v>158</v>
      </c>
      <c r="CT244" s="331">
        <v>83.9</v>
      </c>
      <c r="DB244" s="253" t="s">
        <v>135</v>
      </c>
      <c r="DC244" s="263">
        <v>3.4482758620689653</v>
      </c>
      <c r="DP244" s="149" t="s">
        <v>89</v>
      </c>
      <c r="DQ244" s="331">
        <v>85.8</v>
      </c>
      <c r="DV244" s="253" t="s">
        <v>297</v>
      </c>
      <c r="DW244" s="281">
        <v>1.2393336042259244</v>
      </c>
      <c r="EA244" s="346" t="s">
        <v>217</v>
      </c>
      <c r="EB244" s="353">
        <v>84.5</v>
      </c>
      <c r="EI244" s="346" t="s">
        <v>167</v>
      </c>
      <c r="EJ244" s="362">
        <v>3.4482758620689653</v>
      </c>
      <c r="EQ244" s="346" t="s">
        <v>35</v>
      </c>
      <c r="ER244" s="303">
        <v>85.8</v>
      </c>
      <c r="EU244" s="346" t="s">
        <v>21</v>
      </c>
      <c r="EV244" s="378">
        <v>1.2897282358360203</v>
      </c>
      <c r="FA244" s="346" t="s">
        <v>221</v>
      </c>
      <c r="FB244" s="383">
        <v>84.615384615384613</v>
      </c>
      <c r="FG244" s="346" t="s">
        <v>221</v>
      </c>
      <c r="FH244" s="381">
        <v>86</v>
      </c>
      <c r="FK244" s="346" t="s">
        <v>284</v>
      </c>
      <c r="FL244" s="410">
        <v>84.6</v>
      </c>
      <c r="FQ244" s="355" t="s">
        <v>77</v>
      </c>
      <c r="FR244" s="421">
        <v>3.3</v>
      </c>
      <c r="FW244" s="356" t="s">
        <v>426</v>
      </c>
      <c r="FX244" s="384">
        <v>86.4</v>
      </c>
      <c r="FZ244" s="346" t="s">
        <v>304</v>
      </c>
      <c r="GA244" s="437">
        <v>1.2</v>
      </c>
      <c r="GD244" s="462" t="s">
        <v>284</v>
      </c>
      <c r="GE244" s="448">
        <v>84.9</v>
      </c>
      <c r="GJ244" s="346" t="s">
        <v>250</v>
      </c>
      <c r="GK244" s="421">
        <v>3.1</v>
      </c>
      <c r="GP244" s="462" t="s">
        <v>51</v>
      </c>
      <c r="GQ244" s="503">
        <v>86.3</v>
      </c>
      <c r="GS244" s="346" t="s">
        <v>22</v>
      </c>
      <c r="GT244" s="508">
        <v>0.63897763578274758</v>
      </c>
      <c r="GV244" s="462" t="s">
        <v>216</v>
      </c>
      <c r="GW244" s="479">
        <v>84.5</v>
      </c>
      <c r="HB244" s="535" t="s">
        <v>142</v>
      </c>
      <c r="HC244" s="383">
        <v>86.6</v>
      </c>
      <c r="HG244" s="462" t="s">
        <v>667</v>
      </c>
      <c r="HH244" s="383">
        <v>84.8</v>
      </c>
      <c r="HM244" s="346" t="s">
        <v>36</v>
      </c>
      <c r="HN244" s="421">
        <v>2.6</v>
      </c>
      <c r="HS244" s="535" t="s">
        <v>131</v>
      </c>
      <c r="HT244" s="383">
        <v>86.7</v>
      </c>
      <c r="HV244" s="346" t="s">
        <v>328</v>
      </c>
      <c r="HW244" s="508">
        <v>1.2</v>
      </c>
      <c r="HY244" s="346" t="s">
        <v>236</v>
      </c>
      <c r="HZ244" s="421">
        <v>2.7</v>
      </c>
      <c r="IE244" s="346" t="s">
        <v>173</v>
      </c>
      <c r="IF244" s="508">
        <v>1.1000000000000001</v>
      </c>
      <c r="IH244" s="576" t="s">
        <v>740</v>
      </c>
      <c r="II244" s="610">
        <v>83.6</v>
      </c>
      <c r="IN244" s="621" t="s">
        <v>180</v>
      </c>
      <c r="IO244" s="635">
        <v>2</v>
      </c>
      <c r="IT244" s="621" t="s">
        <v>101</v>
      </c>
      <c r="IU244" s="652">
        <v>83.1</v>
      </c>
      <c r="IW244" s="621" t="s">
        <v>300</v>
      </c>
      <c r="IX244" s="635">
        <v>1</v>
      </c>
      <c r="IZ244" s="576" t="s">
        <v>226</v>
      </c>
      <c r="JA244" s="610">
        <v>82.6</v>
      </c>
      <c r="JF244" s="621" t="s">
        <v>92</v>
      </c>
      <c r="JG244" s="596">
        <v>2.7</v>
      </c>
      <c r="JL244" s="621" t="s">
        <v>145</v>
      </c>
      <c r="JM244" s="596">
        <v>82.2</v>
      </c>
      <c r="JO244" s="621" t="s">
        <v>13</v>
      </c>
      <c r="JP244" s="596">
        <v>1</v>
      </c>
      <c r="JR244" s="576" t="s">
        <v>307</v>
      </c>
      <c r="JS244" s="610">
        <v>83.8</v>
      </c>
      <c r="JX244" s="621" t="s">
        <v>168</v>
      </c>
      <c r="JY244" s="596">
        <v>2.4</v>
      </c>
      <c r="KD244" s="621" t="s">
        <v>314</v>
      </c>
      <c r="KE244" s="596">
        <v>82.2</v>
      </c>
      <c r="KG244" s="621" t="s">
        <v>328</v>
      </c>
      <c r="KH244" s="596">
        <v>0.8</v>
      </c>
      <c r="KJ244" s="576" t="s">
        <v>39</v>
      </c>
      <c r="KK244" s="610">
        <v>84.8</v>
      </c>
      <c r="KP244" s="621" t="s">
        <v>170</v>
      </c>
      <c r="KQ244" s="596">
        <v>2.9</v>
      </c>
      <c r="KV244" s="621" t="s">
        <v>238</v>
      </c>
      <c r="KW244" s="596">
        <v>84.2</v>
      </c>
      <c r="KY244" s="621" t="s">
        <v>174</v>
      </c>
      <c r="KZ244" s="596">
        <v>1.1000000000000001</v>
      </c>
      <c r="LB244" s="576" t="s">
        <v>38</v>
      </c>
      <c r="LC244" s="610">
        <v>86.2</v>
      </c>
      <c r="LH244" s="621" t="s">
        <v>65</v>
      </c>
      <c r="LI244" s="596">
        <v>85.6</v>
      </c>
    </row>
    <row r="245" spans="1:321" ht="66" x14ac:dyDescent="0.3">
      <c r="A245" s="8" t="s">
        <v>233</v>
      </c>
      <c r="B245" s="15">
        <v>72.727272727272734</v>
      </c>
      <c r="G245" s="29" t="s">
        <v>205</v>
      </c>
      <c r="H245" s="32">
        <v>3.7037037037037033</v>
      </c>
      <c r="M245" s="11" t="s">
        <v>99</v>
      </c>
      <c r="N245" s="15">
        <v>75.196078431372541</v>
      </c>
      <c r="P245" s="29" t="s">
        <v>272</v>
      </c>
      <c r="Q245" s="79">
        <v>1.3074484944532487</v>
      </c>
      <c r="S245" s="8" t="s">
        <v>215</v>
      </c>
      <c r="T245" s="15">
        <v>73.333333333333329</v>
      </c>
      <c r="U245" s="101"/>
      <c r="Y245" s="8" t="s">
        <v>229</v>
      </c>
      <c r="Z245" s="15">
        <v>76</v>
      </c>
      <c r="AC245" s="109" t="s">
        <v>230</v>
      </c>
      <c r="AD245" s="123">
        <v>75</v>
      </c>
      <c r="AF245" s="149" t="s">
        <v>242</v>
      </c>
      <c r="AG245" s="137">
        <v>76.3</v>
      </c>
      <c r="AO245" s="109" t="s">
        <v>179</v>
      </c>
      <c r="AP245" s="146">
        <v>76.8</v>
      </c>
      <c r="AS245" s="149" t="s">
        <v>138</v>
      </c>
      <c r="AT245" s="137">
        <v>78.3</v>
      </c>
      <c r="AX245" s="149" t="s">
        <v>161</v>
      </c>
      <c r="AY245" s="191">
        <v>77.8</v>
      </c>
      <c r="BD245" s="149" t="s">
        <v>183</v>
      </c>
      <c r="BE245" s="191">
        <v>79.400000000000006</v>
      </c>
      <c r="BG245" s="149" t="s">
        <v>141</v>
      </c>
      <c r="BH245" s="209">
        <v>80.599999999999994</v>
      </c>
      <c r="BJ245" s="149" t="s">
        <v>148</v>
      </c>
      <c r="BK245" s="233">
        <v>79.7</v>
      </c>
      <c r="BP245" s="149" t="s">
        <v>152</v>
      </c>
      <c r="BQ245" s="233">
        <v>81</v>
      </c>
      <c r="BV245" s="29" t="s">
        <v>127</v>
      </c>
      <c r="BW245" s="263">
        <v>3.8461538461538463</v>
      </c>
      <c r="CB245" s="149" t="s">
        <v>157</v>
      </c>
      <c r="CC245" s="209">
        <v>82.7</v>
      </c>
      <c r="CE245" s="29" t="s">
        <v>212</v>
      </c>
      <c r="CF245" s="281">
        <v>1.2082853855005753</v>
      </c>
      <c r="CI245" s="109" t="s">
        <v>216</v>
      </c>
      <c r="CJ245" s="295">
        <v>82.7</v>
      </c>
      <c r="CO245" s="109" t="s">
        <v>137</v>
      </c>
      <c r="CP245" s="191">
        <v>84.7</v>
      </c>
      <c r="CS245" s="149" t="s">
        <v>254</v>
      </c>
      <c r="CT245" s="331">
        <v>83.8</v>
      </c>
      <c r="DB245" s="253" t="s">
        <v>277</v>
      </c>
      <c r="DC245" s="263">
        <v>3.4482758620689653</v>
      </c>
      <c r="DP245" s="149" t="s">
        <v>264</v>
      </c>
      <c r="DQ245" s="331">
        <v>85.7</v>
      </c>
      <c r="DV245" s="253" t="s">
        <v>133</v>
      </c>
      <c r="DW245" s="281">
        <v>1.2408347433728144</v>
      </c>
      <c r="EA245" s="346" t="s">
        <v>112</v>
      </c>
      <c r="EB245" s="353">
        <v>84.2</v>
      </c>
      <c r="EI245" s="346" t="s">
        <v>239</v>
      </c>
      <c r="EJ245" s="362">
        <v>3.3898305084745761</v>
      </c>
      <c r="EQ245" s="346" t="s">
        <v>378</v>
      </c>
      <c r="ER245" s="303">
        <v>85.8</v>
      </c>
      <c r="EU245" s="346" t="s">
        <v>33</v>
      </c>
      <c r="EV245" s="378">
        <v>1.2906769188521214</v>
      </c>
      <c r="FA245" s="346" t="s">
        <v>310</v>
      </c>
      <c r="FB245" s="383">
        <v>84.507042253521121</v>
      </c>
      <c r="FG245" s="346" t="s">
        <v>378</v>
      </c>
      <c r="FH245" s="381">
        <v>86</v>
      </c>
      <c r="FK245" s="346" t="s">
        <v>152</v>
      </c>
      <c r="FL245" s="410">
        <v>84.4</v>
      </c>
      <c r="FQ245" s="355" t="s">
        <v>290</v>
      </c>
      <c r="FR245" s="421">
        <v>3.3</v>
      </c>
      <c r="FW245" s="346" t="s">
        <v>72</v>
      </c>
      <c r="FX245" s="410">
        <v>86.4</v>
      </c>
      <c r="FZ245" s="346" t="s">
        <v>257</v>
      </c>
      <c r="GA245" s="437">
        <v>1.2</v>
      </c>
      <c r="GD245" s="462" t="s">
        <v>255</v>
      </c>
      <c r="GE245" s="448">
        <v>84.8</v>
      </c>
      <c r="GJ245" s="346" t="s">
        <v>92</v>
      </c>
      <c r="GK245" s="421">
        <v>3.1</v>
      </c>
      <c r="GP245" s="462" t="s">
        <v>202</v>
      </c>
      <c r="GQ245" s="503">
        <v>86.2</v>
      </c>
      <c r="GS245" s="346" t="s">
        <v>325</v>
      </c>
      <c r="GT245" s="508">
        <v>0.49896049896049899</v>
      </c>
      <c r="GV245" s="462" t="s">
        <v>307</v>
      </c>
      <c r="GW245" s="479">
        <v>84.4</v>
      </c>
      <c r="HB245" s="535" t="s">
        <v>154</v>
      </c>
      <c r="HC245" s="383">
        <v>86.6</v>
      </c>
      <c r="HG245" s="462" t="s">
        <v>277</v>
      </c>
      <c r="HH245" s="383">
        <v>84.8</v>
      </c>
      <c r="HM245" s="346" t="s">
        <v>206</v>
      </c>
      <c r="HN245" s="421">
        <v>2.6</v>
      </c>
      <c r="HS245" s="535" t="s">
        <v>63</v>
      </c>
      <c r="HT245" s="383">
        <v>86.6</v>
      </c>
      <c r="HV245" s="346" t="s">
        <v>295</v>
      </c>
      <c r="HW245" s="508">
        <v>1.3</v>
      </c>
      <c r="HY245" s="346" t="s">
        <v>376</v>
      </c>
      <c r="HZ245" s="421">
        <v>2.7</v>
      </c>
      <c r="IE245" s="346" t="s">
        <v>105</v>
      </c>
      <c r="IF245" s="508">
        <v>1.1000000000000001</v>
      </c>
      <c r="IH245" s="576" t="s">
        <v>165</v>
      </c>
      <c r="II245" s="610">
        <v>83.5</v>
      </c>
      <c r="IN245" s="621" t="s">
        <v>257</v>
      </c>
      <c r="IO245" s="635">
        <v>2</v>
      </c>
      <c r="IT245" s="621" t="s">
        <v>171</v>
      </c>
      <c r="IU245" s="652">
        <v>83.1</v>
      </c>
      <c r="IW245" s="621" t="s">
        <v>167</v>
      </c>
      <c r="IX245" s="635">
        <v>1</v>
      </c>
      <c r="IZ245" s="576" t="s">
        <v>80</v>
      </c>
      <c r="JA245" s="610">
        <v>82.2</v>
      </c>
      <c r="JF245" s="621" t="s">
        <v>72</v>
      </c>
      <c r="JG245" s="596">
        <v>2.7</v>
      </c>
      <c r="JL245" s="621" t="s">
        <v>15</v>
      </c>
      <c r="JM245" s="596">
        <v>82.1</v>
      </c>
      <c r="JO245" s="621" t="s">
        <v>33</v>
      </c>
      <c r="JP245" s="596">
        <v>1</v>
      </c>
      <c r="JR245" s="576" t="s">
        <v>197</v>
      </c>
      <c r="JS245" s="610">
        <v>83.5</v>
      </c>
      <c r="JX245" s="621" t="s">
        <v>275</v>
      </c>
      <c r="JY245" s="596">
        <v>2.4</v>
      </c>
      <c r="KD245" s="621" t="s">
        <v>71</v>
      </c>
      <c r="KE245" s="596">
        <v>82.1</v>
      </c>
      <c r="KG245" s="621" t="s">
        <v>284</v>
      </c>
      <c r="KH245" s="596">
        <v>0.8</v>
      </c>
      <c r="KJ245" s="576" t="s">
        <v>275</v>
      </c>
      <c r="KK245" s="610">
        <v>84.8</v>
      </c>
      <c r="KP245" s="621" t="s">
        <v>312</v>
      </c>
      <c r="KQ245" s="596">
        <v>3</v>
      </c>
      <c r="KV245" s="621" t="s">
        <v>51</v>
      </c>
      <c r="KW245" s="596">
        <v>84.1</v>
      </c>
      <c r="KY245" s="621" t="s">
        <v>277</v>
      </c>
      <c r="KZ245" s="596">
        <v>1.1000000000000001</v>
      </c>
      <c r="LB245" s="576" t="s">
        <v>242</v>
      </c>
      <c r="LC245" s="610">
        <v>86.2</v>
      </c>
      <c r="LH245" s="621" t="s">
        <v>263</v>
      </c>
      <c r="LI245" s="596">
        <v>85.5</v>
      </c>
    </row>
    <row r="246" spans="1:321" ht="39.6" x14ac:dyDescent="0.3">
      <c r="A246" s="8" t="s">
        <v>234</v>
      </c>
      <c r="B246" s="15">
        <v>72.727272727272734</v>
      </c>
      <c r="G246" s="29" t="s">
        <v>92</v>
      </c>
      <c r="H246" s="32">
        <v>3.7037037037037033</v>
      </c>
      <c r="M246" s="11" t="s">
        <v>202</v>
      </c>
      <c r="N246" s="15">
        <v>75.18549051937346</v>
      </c>
      <c r="P246" s="29" t="s">
        <v>109</v>
      </c>
      <c r="Q246" s="79">
        <v>1.3093289689034371</v>
      </c>
      <c r="S246" s="8" t="s">
        <v>230</v>
      </c>
      <c r="T246" s="15">
        <v>73.076923076923066</v>
      </c>
      <c r="U246" s="101"/>
      <c r="Y246" s="8" t="s">
        <v>199</v>
      </c>
      <c r="Z246" s="15">
        <v>75.8</v>
      </c>
      <c r="AC246" s="109" t="s">
        <v>166</v>
      </c>
      <c r="AD246" s="123">
        <v>75</v>
      </c>
      <c r="AF246" s="149" t="s">
        <v>200</v>
      </c>
      <c r="AG246" s="137">
        <v>76</v>
      </c>
      <c r="AO246" s="109" t="s">
        <v>173</v>
      </c>
      <c r="AP246" s="146">
        <v>76.599999999999994</v>
      </c>
      <c r="AS246" s="149" t="s">
        <v>201</v>
      </c>
      <c r="AT246" s="137">
        <v>78.3</v>
      </c>
      <c r="AX246" s="149" t="s">
        <v>230</v>
      </c>
      <c r="AY246" s="191">
        <v>77.8</v>
      </c>
      <c r="BD246" s="149" t="s">
        <v>106</v>
      </c>
      <c r="BE246" s="191">
        <v>79.400000000000006</v>
      </c>
      <c r="BG246" s="149" t="s">
        <v>201</v>
      </c>
      <c r="BH246" s="209">
        <v>80.599999999999994</v>
      </c>
      <c r="BJ246" s="149" t="s">
        <v>377</v>
      </c>
      <c r="BK246" s="233">
        <v>79.7</v>
      </c>
      <c r="BP246" s="149" t="s">
        <v>187</v>
      </c>
      <c r="BQ246" s="233">
        <v>81</v>
      </c>
      <c r="BV246" s="29" t="s">
        <v>379</v>
      </c>
      <c r="BW246" s="263">
        <v>3.8461538461538463</v>
      </c>
      <c r="CB246" s="149" t="s">
        <v>34</v>
      </c>
      <c r="CC246" s="209">
        <v>82.6</v>
      </c>
      <c r="CE246" s="29" t="s">
        <v>273</v>
      </c>
      <c r="CF246" s="281">
        <v>1.2155591572123177</v>
      </c>
      <c r="CI246" s="109" t="s">
        <v>325</v>
      </c>
      <c r="CJ246" s="295">
        <v>82.6</v>
      </c>
      <c r="CO246" s="109" t="s">
        <v>243</v>
      </c>
      <c r="CP246" s="191">
        <v>84.6</v>
      </c>
      <c r="CS246" s="149" t="s">
        <v>192</v>
      </c>
      <c r="CT246" s="331">
        <v>83.8</v>
      </c>
      <c r="DB246" s="253" t="s">
        <v>270</v>
      </c>
      <c r="DC246" s="263">
        <v>3.4482758620689653</v>
      </c>
      <c r="DP246" s="149" t="s">
        <v>159</v>
      </c>
      <c r="DQ246" s="331">
        <v>85.7</v>
      </c>
      <c r="DV246" s="253" t="s">
        <v>73</v>
      </c>
      <c r="DW246" s="281">
        <v>1.2490815576781777</v>
      </c>
      <c r="EA246" s="346" t="s">
        <v>310</v>
      </c>
      <c r="EB246" s="353">
        <v>84.2</v>
      </c>
      <c r="EI246" s="346" t="s">
        <v>98</v>
      </c>
      <c r="EJ246" s="362">
        <v>3.3707865168539324</v>
      </c>
      <c r="EQ246" s="346" t="s">
        <v>151</v>
      </c>
      <c r="ER246" s="303">
        <v>85.7</v>
      </c>
      <c r="EU246" s="346" t="s">
        <v>147</v>
      </c>
      <c r="EV246" s="378">
        <v>1.2931034482758621</v>
      </c>
      <c r="FA246" s="346" t="s">
        <v>63</v>
      </c>
      <c r="FB246" s="383">
        <v>84.507042253521121</v>
      </c>
      <c r="FG246" s="346" t="s">
        <v>132</v>
      </c>
      <c r="FH246" s="381">
        <v>86</v>
      </c>
      <c r="FK246" s="346" t="s">
        <v>233</v>
      </c>
      <c r="FL246" s="410">
        <v>84.4</v>
      </c>
      <c r="FQ246" s="355" t="s">
        <v>165</v>
      </c>
      <c r="FR246" s="421">
        <v>3.3</v>
      </c>
      <c r="FW246" s="346" t="s">
        <v>164</v>
      </c>
      <c r="FX246" s="410">
        <v>86.4</v>
      </c>
      <c r="FZ246" s="346" t="s">
        <v>248</v>
      </c>
      <c r="GA246" s="437">
        <v>1.2</v>
      </c>
      <c r="GD246" s="462" t="s">
        <v>165</v>
      </c>
      <c r="GE246" s="448">
        <v>84.8</v>
      </c>
      <c r="GJ246" s="346" t="s">
        <v>316</v>
      </c>
      <c r="GK246" s="421">
        <v>3.1</v>
      </c>
      <c r="GP246" s="462" t="s">
        <v>159</v>
      </c>
      <c r="GQ246" s="503">
        <v>86.2</v>
      </c>
      <c r="GS246" s="346" t="s">
        <v>273</v>
      </c>
      <c r="GT246" s="508">
        <v>1.3382899628252789</v>
      </c>
      <c r="GV246" s="462" t="s">
        <v>39</v>
      </c>
      <c r="GW246" s="479">
        <v>84.1</v>
      </c>
      <c r="HB246" s="535" t="s">
        <v>147</v>
      </c>
      <c r="HC246" s="383">
        <v>86.6</v>
      </c>
      <c r="HG246" s="462" t="s">
        <v>325</v>
      </c>
      <c r="HH246" s="383">
        <v>84.8</v>
      </c>
      <c r="HM246" s="346" t="s">
        <v>98</v>
      </c>
      <c r="HN246" s="421">
        <v>4</v>
      </c>
      <c r="HS246" s="537" t="s">
        <v>667</v>
      </c>
      <c r="HT246" s="383">
        <v>86.5</v>
      </c>
      <c r="HV246" s="346" t="s">
        <v>307</v>
      </c>
      <c r="HW246" s="508">
        <v>1.2</v>
      </c>
      <c r="HY246" s="346" t="s">
        <v>180</v>
      </c>
      <c r="HZ246" s="421">
        <v>2.7</v>
      </c>
      <c r="IE246" s="346" t="s">
        <v>15</v>
      </c>
      <c r="IF246" s="508">
        <v>1.1000000000000001</v>
      </c>
      <c r="IH246" s="576" t="s">
        <v>116</v>
      </c>
      <c r="II246" s="610">
        <v>83.4</v>
      </c>
      <c r="IN246" s="621" t="s">
        <v>183</v>
      </c>
      <c r="IO246" s="635">
        <v>2.1</v>
      </c>
      <c r="IT246" s="621" t="s">
        <v>51</v>
      </c>
      <c r="IU246" s="652">
        <v>82.8</v>
      </c>
      <c r="IW246" s="621" t="s">
        <v>125</v>
      </c>
      <c r="IX246" s="635">
        <v>1</v>
      </c>
      <c r="IZ246" s="576" t="s">
        <v>148</v>
      </c>
      <c r="JA246" s="610">
        <v>82.2</v>
      </c>
      <c r="JF246" s="621" t="s">
        <v>207</v>
      </c>
      <c r="JG246" s="596">
        <v>2.7</v>
      </c>
      <c r="JL246" s="621" t="s">
        <v>326</v>
      </c>
      <c r="JM246" s="596">
        <v>81.900000000000006</v>
      </c>
      <c r="JO246" s="621" t="s">
        <v>261</v>
      </c>
      <c r="JP246" s="596">
        <v>1</v>
      </c>
      <c r="JR246" s="576" t="s">
        <v>311</v>
      </c>
      <c r="JS246" s="610">
        <v>83.3</v>
      </c>
      <c r="JX246" s="621" t="s">
        <v>21</v>
      </c>
      <c r="JY246" s="596">
        <v>2.4</v>
      </c>
      <c r="KD246" s="621" t="s">
        <v>293</v>
      </c>
      <c r="KE246" s="596">
        <v>82</v>
      </c>
      <c r="KG246" s="621" t="s">
        <v>7</v>
      </c>
      <c r="KH246" s="596">
        <v>0.9</v>
      </c>
      <c r="KJ246" s="576" t="s">
        <v>288</v>
      </c>
      <c r="KK246" s="610">
        <v>84.6</v>
      </c>
      <c r="KP246" s="621" t="s">
        <v>230</v>
      </c>
      <c r="KQ246" s="596">
        <v>3</v>
      </c>
      <c r="KV246" s="621" t="s">
        <v>294</v>
      </c>
      <c r="KW246" s="596">
        <v>84.1</v>
      </c>
      <c r="KY246" s="621" t="s">
        <v>33</v>
      </c>
      <c r="KZ246" s="596">
        <v>1.1000000000000001</v>
      </c>
      <c r="LB246" s="576" t="s">
        <v>379</v>
      </c>
      <c r="LC246" s="610">
        <v>86.2</v>
      </c>
      <c r="LH246" s="621" t="s">
        <v>183</v>
      </c>
      <c r="LI246" s="596">
        <v>85.4</v>
      </c>
    </row>
    <row r="247" spans="1:321" ht="52.8" x14ac:dyDescent="0.3">
      <c r="A247" s="8" t="s">
        <v>235</v>
      </c>
      <c r="B247" s="15">
        <v>72.58064516129032</v>
      </c>
      <c r="G247" s="29" t="s">
        <v>28</v>
      </c>
      <c r="H247" s="32">
        <v>3.75</v>
      </c>
      <c r="M247" s="11" t="s">
        <v>201</v>
      </c>
      <c r="N247" s="15">
        <v>74.967907573812582</v>
      </c>
      <c r="P247" s="29" t="s">
        <v>303</v>
      </c>
      <c r="Q247" s="79">
        <v>1.3138948884089274</v>
      </c>
      <c r="S247" s="8" t="s">
        <v>214</v>
      </c>
      <c r="T247" s="15">
        <v>73.076923076923066</v>
      </c>
      <c r="U247" s="101"/>
      <c r="Y247" s="8" t="s">
        <v>219</v>
      </c>
      <c r="Z247" s="15">
        <v>75.7</v>
      </c>
      <c r="AC247" s="109" t="s">
        <v>200</v>
      </c>
      <c r="AD247" s="123">
        <v>74.7</v>
      </c>
      <c r="AF247" s="149" t="s">
        <v>214</v>
      </c>
      <c r="AG247" s="137">
        <v>76</v>
      </c>
      <c r="AO247" s="109" t="s">
        <v>63</v>
      </c>
      <c r="AP247" s="146">
        <v>76.599999999999994</v>
      </c>
      <c r="AS247" s="149" t="s">
        <v>339</v>
      </c>
      <c r="AT247" s="137">
        <v>78.3</v>
      </c>
      <c r="AX247" s="149" t="s">
        <v>137</v>
      </c>
      <c r="AY247" s="191">
        <v>77.7</v>
      </c>
      <c r="BD247" s="149" t="s">
        <v>192</v>
      </c>
      <c r="BE247" s="191">
        <v>79.3</v>
      </c>
      <c r="BG247" s="149" t="s">
        <v>378</v>
      </c>
      <c r="BH247" s="209">
        <v>80.599999999999994</v>
      </c>
      <c r="BJ247" s="149" t="s">
        <v>283</v>
      </c>
      <c r="BK247" s="233">
        <v>79.599999999999994</v>
      </c>
      <c r="BP247" s="149" t="s">
        <v>326</v>
      </c>
      <c r="BQ247" s="233">
        <v>80.900000000000006</v>
      </c>
      <c r="BV247" s="29" t="s">
        <v>281</v>
      </c>
      <c r="BW247" s="263">
        <v>3.9215686274509802</v>
      </c>
      <c r="CB247" s="149" t="s">
        <v>139</v>
      </c>
      <c r="CC247" s="209">
        <v>82.2</v>
      </c>
      <c r="CE247" s="29" t="s">
        <v>73</v>
      </c>
      <c r="CF247" s="281">
        <v>1.2185833968012185</v>
      </c>
      <c r="CI247" s="109" t="s">
        <v>192</v>
      </c>
      <c r="CJ247" s="295">
        <v>82.6</v>
      </c>
      <c r="CO247" s="109" t="s">
        <v>226</v>
      </c>
      <c r="CP247" s="191">
        <v>84.6</v>
      </c>
      <c r="CS247" s="149" t="s">
        <v>300</v>
      </c>
      <c r="CT247" s="331">
        <v>83.8</v>
      </c>
      <c r="DB247" s="253" t="s">
        <v>86</v>
      </c>
      <c r="DC247" s="263">
        <v>3.4782608695652173</v>
      </c>
      <c r="DP247" s="149" t="s">
        <v>166</v>
      </c>
      <c r="DQ247" s="331">
        <v>85.7</v>
      </c>
      <c r="DV247" s="253" t="s">
        <v>274</v>
      </c>
      <c r="DW247" s="281">
        <v>1.25</v>
      </c>
      <c r="EA247" s="346" t="s">
        <v>319</v>
      </c>
      <c r="EB247" s="353">
        <v>84.1</v>
      </c>
      <c r="EI247" s="346" t="s">
        <v>35</v>
      </c>
      <c r="EJ247" s="362">
        <v>3.3898305084745761</v>
      </c>
      <c r="EQ247" s="346" t="s">
        <v>80</v>
      </c>
      <c r="ER247" s="303">
        <v>85.6</v>
      </c>
      <c r="EU247" s="346" t="s">
        <v>238</v>
      </c>
      <c r="EV247" s="378">
        <v>1.2941176470588236</v>
      </c>
      <c r="FA247" s="346" t="s">
        <v>284</v>
      </c>
      <c r="FB247" s="383">
        <v>84.375</v>
      </c>
      <c r="FG247" s="346" t="s">
        <v>58</v>
      </c>
      <c r="FH247" s="381">
        <v>85.9</v>
      </c>
      <c r="FK247" s="346" t="s">
        <v>230</v>
      </c>
      <c r="FL247" s="410">
        <v>84.4</v>
      </c>
      <c r="FQ247" s="355" t="s">
        <v>325</v>
      </c>
      <c r="FR247" s="421">
        <v>3.3</v>
      </c>
      <c r="FW247" s="346" t="s">
        <v>233</v>
      </c>
      <c r="FX247" s="410">
        <v>86.4</v>
      </c>
      <c r="FZ247" s="346" t="s">
        <v>73</v>
      </c>
      <c r="GA247" s="437">
        <v>1.3</v>
      </c>
      <c r="GD247" s="462" t="s">
        <v>262</v>
      </c>
      <c r="GE247" s="448">
        <v>84.8</v>
      </c>
      <c r="GJ247" s="346" t="s">
        <v>192</v>
      </c>
      <c r="GK247" s="421">
        <v>3.2</v>
      </c>
      <c r="GP247" s="462" t="s">
        <v>194</v>
      </c>
      <c r="GQ247" s="503">
        <v>86.1</v>
      </c>
      <c r="GS247" s="346" t="s">
        <v>53</v>
      </c>
      <c r="GT247" s="508">
        <v>1.837007348029392</v>
      </c>
      <c r="GV247" s="462" t="s">
        <v>12</v>
      </c>
      <c r="GW247" s="479">
        <v>84.1</v>
      </c>
      <c r="HB247" s="535" t="s">
        <v>84</v>
      </c>
      <c r="HC247" s="383">
        <v>86.5</v>
      </c>
      <c r="HG247" s="462" t="s">
        <v>265</v>
      </c>
      <c r="HH247" s="383">
        <v>84.6</v>
      </c>
      <c r="HM247" s="346" t="s">
        <v>219</v>
      </c>
      <c r="HN247" s="421">
        <v>2.7</v>
      </c>
      <c r="HS247" s="535" t="s">
        <v>127</v>
      </c>
      <c r="HT247" s="383">
        <v>86.5</v>
      </c>
      <c r="HV247" s="346" t="s">
        <v>254</v>
      </c>
      <c r="HW247" s="508">
        <v>1.2</v>
      </c>
      <c r="HY247" s="346" t="s">
        <v>314</v>
      </c>
      <c r="HZ247" s="421">
        <v>2.7</v>
      </c>
      <c r="IE247" s="346" t="s">
        <v>201</v>
      </c>
      <c r="IF247" s="508">
        <v>1.1000000000000001</v>
      </c>
      <c r="IH247" s="576" t="s">
        <v>84</v>
      </c>
      <c r="II247" s="610">
        <v>83.3</v>
      </c>
      <c r="IN247" s="621" t="s">
        <v>78</v>
      </c>
      <c r="IO247" s="635">
        <v>2.1</v>
      </c>
      <c r="IT247" s="621" t="s">
        <v>338</v>
      </c>
      <c r="IU247" s="652">
        <v>82.7</v>
      </c>
      <c r="IW247" s="621" t="s">
        <v>224</v>
      </c>
      <c r="IX247" s="635">
        <v>1.1000000000000001</v>
      </c>
      <c r="IZ247" s="576" t="s">
        <v>183</v>
      </c>
      <c r="JA247" s="610">
        <v>82.1</v>
      </c>
      <c r="JF247" s="621" t="s">
        <v>13</v>
      </c>
      <c r="JG247" s="596">
        <v>2.8</v>
      </c>
      <c r="JL247" s="621" t="s">
        <v>50</v>
      </c>
      <c r="JM247" s="596">
        <v>81.400000000000006</v>
      </c>
      <c r="JO247" s="621" t="s">
        <v>291</v>
      </c>
      <c r="JP247" s="596">
        <v>1</v>
      </c>
      <c r="JR247" s="576" t="s">
        <v>267</v>
      </c>
      <c r="JS247" s="610">
        <v>83</v>
      </c>
      <c r="JX247" s="621" t="s">
        <v>264</v>
      </c>
      <c r="JY247" s="596">
        <v>2.5</v>
      </c>
      <c r="KD247" s="621" t="s">
        <v>178</v>
      </c>
      <c r="KE247" s="596">
        <v>82</v>
      </c>
      <c r="KG247" s="621" t="s">
        <v>184</v>
      </c>
      <c r="KH247" s="596">
        <v>0.9</v>
      </c>
      <c r="KJ247" s="576" t="s">
        <v>191</v>
      </c>
      <c r="KK247" s="610">
        <v>84.6</v>
      </c>
      <c r="KP247" s="621" t="s">
        <v>154</v>
      </c>
      <c r="KQ247" s="596">
        <v>3</v>
      </c>
      <c r="KV247" s="621" t="s">
        <v>741</v>
      </c>
      <c r="KW247" s="596">
        <v>83.9</v>
      </c>
      <c r="KY247" s="621" t="s">
        <v>261</v>
      </c>
      <c r="KZ247" s="596">
        <v>1.1000000000000001</v>
      </c>
      <c r="LB247" s="576" t="s">
        <v>37</v>
      </c>
      <c r="LC247" s="610">
        <v>86.2</v>
      </c>
      <c r="LH247" s="621" t="s">
        <v>309</v>
      </c>
      <c r="LI247" s="596">
        <v>85.4</v>
      </c>
    </row>
    <row r="248" spans="1:321" ht="72" x14ac:dyDescent="0.3">
      <c r="A248" s="8" t="s">
        <v>236</v>
      </c>
      <c r="B248" s="15">
        <v>72.307692307692307</v>
      </c>
      <c r="G248" s="29" t="s">
        <v>38</v>
      </c>
      <c r="H248" s="32">
        <v>3.79746835443038</v>
      </c>
      <c r="M248" s="11" t="s">
        <v>115</v>
      </c>
      <c r="N248" s="15">
        <v>74.967686342093913</v>
      </c>
      <c r="P248" s="29" t="s">
        <v>297</v>
      </c>
      <c r="Q248" s="79">
        <v>1.3167520117044622</v>
      </c>
      <c r="S248" s="8" t="s">
        <v>337</v>
      </c>
      <c r="T248" s="15">
        <v>72.972972972972968</v>
      </c>
      <c r="U248" s="101"/>
      <c r="Y248" s="8" t="s">
        <v>268</v>
      </c>
      <c r="Z248" s="15">
        <v>75.2</v>
      </c>
      <c r="AC248" s="109" t="s">
        <v>217</v>
      </c>
      <c r="AD248" s="123">
        <v>74.7</v>
      </c>
      <c r="AF248" s="149" t="s">
        <v>179</v>
      </c>
      <c r="AG248" s="137">
        <v>75.900000000000006</v>
      </c>
      <c r="AO248" s="109" t="s">
        <v>201</v>
      </c>
      <c r="AP248" s="146">
        <v>76.599999999999994</v>
      </c>
      <c r="AS248" s="149" t="s">
        <v>36</v>
      </c>
      <c r="AT248" s="137">
        <v>78.3</v>
      </c>
      <c r="AX248" s="149" t="s">
        <v>247</v>
      </c>
      <c r="AY248" s="191">
        <v>77.599999999999994</v>
      </c>
      <c r="BD248" s="149" t="s">
        <v>187</v>
      </c>
      <c r="BE248" s="191">
        <v>79.3</v>
      </c>
      <c r="BG248" s="149" t="s">
        <v>175</v>
      </c>
      <c r="BH248" s="209">
        <v>80.5</v>
      </c>
      <c r="BJ248" s="149" t="s">
        <v>269</v>
      </c>
      <c r="BK248" s="233">
        <v>79.5</v>
      </c>
      <c r="BP248" s="149" t="s">
        <v>293</v>
      </c>
      <c r="BQ248" s="233">
        <v>80.900000000000006</v>
      </c>
      <c r="BV248" s="29" t="s">
        <v>49</v>
      </c>
      <c r="BW248" s="263">
        <v>3.9473684210526314</v>
      </c>
      <c r="CB248" s="149" t="s">
        <v>272</v>
      </c>
      <c r="CC248" s="209">
        <v>82.2</v>
      </c>
      <c r="CE248" s="29" t="s">
        <v>239</v>
      </c>
      <c r="CF248" s="281">
        <v>1.2189812799303439</v>
      </c>
      <c r="CI248" s="109" t="s">
        <v>154</v>
      </c>
      <c r="CJ248" s="295">
        <v>82.5</v>
      </c>
      <c r="CO248" s="110" t="s">
        <v>443</v>
      </c>
      <c r="CP248" s="168">
        <v>84.5</v>
      </c>
      <c r="CS248" s="149" t="s">
        <v>340</v>
      </c>
      <c r="CT248" s="331">
        <v>83.7</v>
      </c>
      <c r="DB248" s="253" t="s">
        <v>15</v>
      </c>
      <c r="DC248" s="263">
        <v>3.5294117647058822</v>
      </c>
      <c r="DP248" s="149" t="s">
        <v>94</v>
      </c>
      <c r="DQ248" s="331">
        <v>85.6</v>
      </c>
      <c r="DV248" s="253" t="s">
        <v>102</v>
      </c>
      <c r="DW248" s="281">
        <v>1.25</v>
      </c>
      <c r="EA248" s="346" t="s">
        <v>107</v>
      </c>
      <c r="EB248" s="353">
        <v>84</v>
      </c>
      <c r="EI248" s="346" t="s">
        <v>108</v>
      </c>
      <c r="EJ248" s="362">
        <v>3.4482758620689653</v>
      </c>
      <c r="EQ248" s="346" t="s">
        <v>46</v>
      </c>
      <c r="ER248" s="303">
        <v>85.6</v>
      </c>
      <c r="EU248" s="346" t="s">
        <v>322</v>
      </c>
      <c r="EV248" s="378">
        <v>1.3064779531845399</v>
      </c>
      <c r="FA248" s="346" t="s">
        <v>29</v>
      </c>
      <c r="FB248" s="383">
        <v>84.403669724770651</v>
      </c>
      <c r="FG248" s="346" t="s">
        <v>107</v>
      </c>
      <c r="FH248" s="381">
        <v>85.9</v>
      </c>
      <c r="FK248" s="346" t="s">
        <v>157</v>
      </c>
      <c r="FL248" s="410">
        <v>84.4</v>
      </c>
      <c r="FQ248" s="355" t="s">
        <v>284</v>
      </c>
      <c r="FR248" s="421">
        <v>3.3</v>
      </c>
      <c r="FW248" s="346" t="s">
        <v>113</v>
      </c>
      <c r="FX248" s="410">
        <v>86.2</v>
      </c>
      <c r="FZ248" s="346" t="s">
        <v>120</v>
      </c>
      <c r="GA248" s="437">
        <v>1.3</v>
      </c>
      <c r="GD248" s="462" t="s">
        <v>326</v>
      </c>
      <c r="GE248" s="448">
        <v>84.7</v>
      </c>
      <c r="GJ248" s="346" t="s">
        <v>139</v>
      </c>
      <c r="GK248" s="421">
        <v>3.2</v>
      </c>
      <c r="GP248" s="462" t="s">
        <v>147</v>
      </c>
      <c r="GQ248" s="503">
        <v>86.1</v>
      </c>
      <c r="GS248" s="346" t="s">
        <v>107</v>
      </c>
      <c r="GT248" s="508">
        <v>0.43175821539937637</v>
      </c>
      <c r="GV248" s="462" t="s">
        <v>667</v>
      </c>
      <c r="GW248" s="479">
        <v>84</v>
      </c>
      <c r="HB248" s="535" t="s">
        <v>159</v>
      </c>
      <c r="HC248" s="383">
        <v>86.4</v>
      </c>
      <c r="HG248" s="462" t="s">
        <v>307</v>
      </c>
      <c r="HH248" s="383">
        <v>84.6</v>
      </c>
      <c r="HM248" s="346" t="s">
        <v>287</v>
      </c>
      <c r="HN248" s="421">
        <v>3.6</v>
      </c>
      <c r="HS248" s="535" t="s">
        <v>5</v>
      </c>
      <c r="HT248" s="383">
        <v>86.5</v>
      </c>
      <c r="HV248" s="346" t="s">
        <v>102</v>
      </c>
      <c r="HW248" s="508">
        <v>1.3</v>
      </c>
      <c r="HY248" s="346" t="s">
        <v>313</v>
      </c>
      <c r="HZ248" s="421">
        <v>2.8</v>
      </c>
      <c r="IE248" s="346" t="s">
        <v>68</v>
      </c>
      <c r="IF248" s="508">
        <v>1.1000000000000001</v>
      </c>
      <c r="IH248" s="576" t="s">
        <v>285</v>
      </c>
      <c r="II248" s="610">
        <v>83.2</v>
      </c>
      <c r="IN248" s="621" t="s">
        <v>127</v>
      </c>
      <c r="IO248" s="635">
        <v>2.1</v>
      </c>
      <c r="IT248" s="621" t="s">
        <v>239</v>
      </c>
      <c r="IU248" s="652">
        <v>82.7</v>
      </c>
      <c r="IW248" s="621" t="s">
        <v>71</v>
      </c>
      <c r="IX248" s="635">
        <v>1.1000000000000001</v>
      </c>
      <c r="IZ248" s="576" t="s">
        <v>191</v>
      </c>
      <c r="JA248" s="610">
        <v>82.1</v>
      </c>
      <c r="JF248" s="621" t="s">
        <v>163</v>
      </c>
      <c r="JG248" s="596">
        <v>2.8</v>
      </c>
      <c r="JL248" s="621" t="s">
        <v>303</v>
      </c>
      <c r="JM248" s="596">
        <v>81.3</v>
      </c>
      <c r="JO248" s="621" t="s">
        <v>137</v>
      </c>
      <c r="JP248" s="596">
        <v>1</v>
      </c>
      <c r="JR248" s="576" t="s">
        <v>196</v>
      </c>
      <c r="JS248" s="610">
        <v>83</v>
      </c>
      <c r="JX248" s="621" t="s">
        <v>289</v>
      </c>
      <c r="JY248" s="596">
        <v>2.5</v>
      </c>
      <c r="KD248" s="621" t="s">
        <v>303</v>
      </c>
      <c r="KE248" s="596">
        <v>81.900000000000006</v>
      </c>
      <c r="KG248" s="621" t="s">
        <v>21</v>
      </c>
      <c r="KH248" s="596">
        <v>0.8</v>
      </c>
      <c r="KJ248" s="576" t="s">
        <v>667</v>
      </c>
      <c r="KK248" s="610">
        <v>84.5</v>
      </c>
      <c r="KP248" s="621" t="s">
        <v>58</v>
      </c>
      <c r="KQ248" s="596">
        <v>3</v>
      </c>
      <c r="KV248" s="621" t="s">
        <v>242</v>
      </c>
      <c r="KW248" s="596">
        <v>83.8</v>
      </c>
      <c r="KY248" s="621" t="s">
        <v>290</v>
      </c>
      <c r="KZ248" s="596">
        <v>1.1000000000000001</v>
      </c>
      <c r="LB248" s="576" t="s">
        <v>60</v>
      </c>
      <c r="LC248" s="610">
        <v>86.2</v>
      </c>
      <c r="LH248" s="621" t="s">
        <v>142</v>
      </c>
      <c r="LI248" s="596">
        <v>85.4</v>
      </c>
    </row>
    <row r="249" spans="1:321" ht="52.8" x14ac:dyDescent="0.3">
      <c r="A249" s="8" t="s">
        <v>237</v>
      </c>
      <c r="B249" s="15">
        <v>72.289156626506028</v>
      </c>
      <c r="G249" s="29" t="s">
        <v>85</v>
      </c>
      <c r="H249" s="32">
        <v>3.8095238095238098</v>
      </c>
      <c r="M249" s="11" t="s">
        <v>40</v>
      </c>
      <c r="N249" s="15">
        <v>74.845542806707854</v>
      </c>
      <c r="P249" s="29" t="s">
        <v>57</v>
      </c>
      <c r="Q249" s="79">
        <v>1.3171759747102214</v>
      </c>
      <c r="S249" s="8" t="s">
        <v>258</v>
      </c>
      <c r="T249" s="15">
        <v>72.89719626168224</v>
      </c>
      <c r="U249" s="101"/>
      <c r="Y249" s="8" t="s">
        <v>201</v>
      </c>
      <c r="Z249" s="15">
        <v>75.2</v>
      </c>
      <c r="AC249" s="109" t="s">
        <v>224</v>
      </c>
      <c r="AD249" s="123">
        <v>74.3</v>
      </c>
      <c r="AF249" s="149" t="s">
        <v>153</v>
      </c>
      <c r="AG249" s="137">
        <v>75.900000000000006</v>
      </c>
      <c r="AO249" s="109" t="s">
        <v>215</v>
      </c>
      <c r="AP249" s="146">
        <v>76.599999999999994</v>
      </c>
      <c r="AS249" s="149" t="s">
        <v>268</v>
      </c>
      <c r="AT249" s="137">
        <v>78.099999999999994</v>
      </c>
      <c r="AX249" s="149" t="s">
        <v>269</v>
      </c>
      <c r="AY249" s="191">
        <v>77.5</v>
      </c>
      <c r="BD249" s="149" t="s">
        <v>275</v>
      </c>
      <c r="BE249" s="191">
        <v>79.3</v>
      </c>
      <c r="BG249" s="149" t="s">
        <v>272</v>
      </c>
      <c r="BH249" s="209">
        <v>80.5</v>
      </c>
      <c r="BJ249" s="149" t="s">
        <v>58</v>
      </c>
      <c r="BK249" s="233">
        <v>79.5</v>
      </c>
      <c r="BP249" s="149" t="s">
        <v>260</v>
      </c>
      <c r="BQ249" s="233">
        <v>80.599999999999994</v>
      </c>
      <c r="BV249" s="29" t="s">
        <v>29</v>
      </c>
      <c r="BW249" s="263">
        <v>3.9603960396039604</v>
      </c>
      <c r="CB249" s="149" t="s">
        <v>229</v>
      </c>
      <c r="CC249" s="209">
        <v>82.1</v>
      </c>
      <c r="CE249" s="29" t="s">
        <v>303</v>
      </c>
      <c r="CF249" s="281">
        <v>1.2203389830508475</v>
      </c>
      <c r="CI249" s="109" t="s">
        <v>118</v>
      </c>
      <c r="CJ249" s="295">
        <v>82.3</v>
      </c>
      <c r="CO249" s="109" t="s">
        <v>246</v>
      </c>
      <c r="CP249" s="191">
        <v>84.5</v>
      </c>
      <c r="CS249" s="149" t="s">
        <v>292</v>
      </c>
      <c r="CT249" s="331">
        <v>83.7</v>
      </c>
      <c r="DB249" s="253" t="s">
        <v>245</v>
      </c>
      <c r="DC249" s="263">
        <v>3.5714285714285712</v>
      </c>
      <c r="DP249" s="149" t="s">
        <v>233</v>
      </c>
      <c r="DQ249" s="331">
        <v>85.6</v>
      </c>
      <c r="DV249" s="253" t="s">
        <v>188</v>
      </c>
      <c r="DW249" s="281">
        <v>1.2555391432791729</v>
      </c>
      <c r="EA249" s="346" t="s">
        <v>63</v>
      </c>
      <c r="EB249" s="353">
        <v>84</v>
      </c>
      <c r="EI249" s="346" t="s">
        <v>78</v>
      </c>
      <c r="EJ249" s="362">
        <v>3.4782608695652173</v>
      </c>
      <c r="EQ249" s="346" t="s">
        <v>125</v>
      </c>
      <c r="ER249" s="303">
        <v>85.6</v>
      </c>
      <c r="EU249" s="346" t="s">
        <v>305</v>
      </c>
      <c r="EV249" s="378">
        <v>1.3075313807531379</v>
      </c>
      <c r="FA249" s="346" t="s">
        <v>297</v>
      </c>
      <c r="FB249" s="383">
        <v>84.166666666666671</v>
      </c>
      <c r="FG249" s="346" t="s">
        <v>224</v>
      </c>
      <c r="FH249" s="381">
        <v>85.8</v>
      </c>
      <c r="FK249" s="346" t="s">
        <v>187</v>
      </c>
      <c r="FL249" s="410">
        <v>84.4</v>
      </c>
      <c r="FQ249" s="355" t="s">
        <v>120</v>
      </c>
      <c r="FR249" s="421">
        <v>3.4</v>
      </c>
      <c r="FW249" s="346" t="s">
        <v>71</v>
      </c>
      <c r="FX249" s="410">
        <v>86.1</v>
      </c>
      <c r="FZ249" s="346" t="s">
        <v>156</v>
      </c>
      <c r="GA249" s="437">
        <v>1.3</v>
      </c>
      <c r="GD249" s="462" t="s">
        <v>198</v>
      </c>
      <c r="GE249" s="448">
        <v>84.5</v>
      </c>
      <c r="GJ249" s="346" t="s">
        <v>327</v>
      </c>
      <c r="GK249" s="421">
        <v>3.2</v>
      </c>
      <c r="GP249" s="462" t="s">
        <v>195</v>
      </c>
      <c r="GQ249" s="503">
        <v>86</v>
      </c>
      <c r="GS249" s="346" t="s">
        <v>581</v>
      </c>
      <c r="GT249" s="508">
        <v>0.61307901907356954</v>
      </c>
      <c r="GV249" s="462" t="s">
        <v>230</v>
      </c>
      <c r="GW249" s="479">
        <v>84</v>
      </c>
      <c r="HB249" s="535" t="s">
        <v>290</v>
      </c>
      <c r="HC249" s="383">
        <v>86.4</v>
      </c>
      <c r="HG249" s="462" t="s">
        <v>326</v>
      </c>
      <c r="HH249" s="383">
        <v>84.5</v>
      </c>
      <c r="HM249" s="346" t="s">
        <v>117</v>
      </c>
      <c r="HN249" s="421">
        <v>2.7</v>
      </c>
      <c r="HS249" s="535" t="s">
        <v>46</v>
      </c>
      <c r="HT249" s="383">
        <v>86.4</v>
      </c>
      <c r="HV249" s="346" t="s">
        <v>197</v>
      </c>
      <c r="HW249" s="508">
        <v>1.3</v>
      </c>
      <c r="HY249" s="346" t="s">
        <v>108</v>
      </c>
      <c r="HZ249" s="421">
        <v>2.8</v>
      </c>
      <c r="IE249" s="346" t="s">
        <v>256</v>
      </c>
      <c r="IF249" s="508">
        <v>1.1000000000000001</v>
      </c>
      <c r="IH249" s="576" t="s">
        <v>60</v>
      </c>
      <c r="II249" s="610">
        <v>83.1</v>
      </c>
      <c r="IN249" s="621" t="s">
        <v>176</v>
      </c>
      <c r="IO249" s="635">
        <v>2.1</v>
      </c>
      <c r="IT249" s="621" t="s">
        <v>291</v>
      </c>
      <c r="IU249" s="652">
        <v>82.7</v>
      </c>
      <c r="IW249" s="621" t="s">
        <v>9</v>
      </c>
      <c r="IX249" s="635">
        <v>1.1000000000000001</v>
      </c>
      <c r="IZ249" s="576" t="s">
        <v>249</v>
      </c>
      <c r="JA249" s="610">
        <v>82.1</v>
      </c>
      <c r="JF249" s="621" t="s">
        <v>45</v>
      </c>
      <c r="JG249" s="596">
        <v>2.8</v>
      </c>
      <c r="JL249" s="621" t="s">
        <v>71</v>
      </c>
      <c r="JM249" s="596">
        <v>81.3</v>
      </c>
      <c r="JO249" s="621" t="s">
        <v>118</v>
      </c>
      <c r="JP249" s="596">
        <v>1</v>
      </c>
      <c r="JR249" s="576" t="s">
        <v>113</v>
      </c>
      <c r="JS249" s="610">
        <v>82.6</v>
      </c>
      <c r="JX249" s="621" t="s">
        <v>236</v>
      </c>
      <c r="JY249" s="596">
        <v>2.5</v>
      </c>
      <c r="KD249" s="621" t="s">
        <v>211</v>
      </c>
      <c r="KE249" s="596">
        <v>81.900000000000006</v>
      </c>
      <c r="KG249" s="621" t="s">
        <v>28</v>
      </c>
      <c r="KH249" s="596">
        <v>0.9</v>
      </c>
      <c r="KJ249" s="576" t="s">
        <v>97</v>
      </c>
      <c r="KK249" s="610">
        <v>84.4</v>
      </c>
      <c r="KP249" s="621" t="s">
        <v>153</v>
      </c>
      <c r="KQ249" s="596">
        <v>3</v>
      </c>
      <c r="KV249" s="621" t="s">
        <v>257</v>
      </c>
      <c r="KW249" s="596">
        <v>83.8</v>
      </c>
      <c r="KY249" s="621" t="s">
        <v>55</v>
      </c>
      <c r="KZ249" s="596">
        <v>1.1000000000000001</v>
      </c>
      <c r="LB249" s="576" t="s">
        <v>216</v>
      </c>
      <c r="LC249" s="610">
        <v>86</v>
      </c>
      <c r="LH249" s="621" t="s">
        <v>148</v>
      </c>
      <c r="LI249" s="596">
        <v>85.2</v>
      </c>
    </row>
    <row r="250" spans="1:321" ht="57.6" x14ac:dyDescent="0.3">
      <c r="A250" s="8" t="s">
        <v>238</v>
      </c>
      <c r="B250" s="15">
        <v>72.093023255813947</v>
      </c>
      <c r="G250" s="29" t="s">
        <v>253</v>
      </c>
      <c r="H250" s="32">
        <v>3.8461538461538463</v>
      </c>
      <c r="M250" s="11" t="s">
        <v>204</v>
      </c>
      <c r="N250" s="15">
        <v>74.84143763213531</v>
      </c>
      <c r="P250" s="29" t="s">
        <v>192</v>
      </c>
      <c r="Q250" s="79">
        <v>1.3429413691451031</v>
      </c>
      <c r="S250" s="8" t="s">
        <v>196</v>
      </c>
      <c r="T250" s="15">
        <v>72.727272727272734</v>
      </c>
      <c r="U250" s="101"/>
      <c r="Y250" s="8" t="s">
        <v>72</v>
      </c>
      <c r="Z250" s="15">
        <v>74.900000000000006</v>
      </c>
      <c r="AC250" s="109" t="s">
        <v>284</v>
      </c>
      <c r="AD250" s="123">
        <v>74.2</v>
      </c>
      <c r="AF250" s="149" t="s">
        <v>225</v>
      </c>
      <c r="AG250" s="137">
        <v>75.7</v>
      </c>
      <c r="AO250" s="109" t="s">
        <v>307</v>
      </c>
      <c r="AP250" s="146">
        <v>76.599999999999994</v>
      </c>
      <c r="AS250" s="149" t="s">
        <v>10</v>
      </c>
      <c r="AT250" s="137">
        <v>78.099999999999994</v>
      </c>
      <c r="AX250" s="149" t="s">
        <v>184</v>
      </c>
      <c r="AY250" s="191">
        <v>77.3</v>
      </c>
      <c r="BD250" s="149" t="s">
        <v>5</v>
      </c>
      <c r="BE250" s="191">
        <v>79.2</v>
      </c>
      <c r="BG250" s="149" t="s">
        <v>192</v>
      </c>
      <c r="BH250" s="209">
        <v>80.400000000000006</v>
      </c>
      <c r="BJ250" s="149" t="s">
        <v>317</v>
      </c>
      <c r="BK250" s="233">
        <v>79.2</v>
      </c>
      <c r="BP250" s="149" t="s">
        <v>254</v>
      </c>
      <c r="BQ250" s="233">
        <v>80.599999999999994</v>
      </c>
      <c r="BV250" s="29" t="s">
        <v>252</v>
      </c>
      <c r="BW250" s="263">
        <v>3.9682539682539679</v>
      </c>
      <c r="CB250" s="149" t="s">
        <v>306</v>
      </c>
      <c r="CC250" s="209">
        <v>82.1</v>
      </c>
      <c r="CE250" s="29" t="s">
        <v>202</v>
      </c>
      <c r="CF250" s="281">
        <v>1.233616037008481</v>
      </c>
      <c r="CI250" s="109" t="s">
        <v>50</v>
      </c>
      <c r="CJ250" s="295">
        <v>82.1</v>
      </c>
      <c r="CO250" s="109" t="s">
        <v>46</v>
      </c>
      <c r="CP250" s="191">
        <v>84.4</v>
      </c>
      <c r="CS250" s="149" t="s">
        <v>379</v>
      </c>
      <c r="CT250" s="331">
        <v>83.6</v>
      </c>
      <c r="DB250" s="253" t="s">
        <v>89</v>
      </c>
      <c r="DC250" s="263">
        <v>3.5714285714285712</v>
      </c>
      <c r="DP250" s="149" t="s">
        <v>224</v>
      </c>
      <c r="DQ250" s="331">
        <v>85.5</v>
      </c>
      <c r="DV250" s="253" t="s">
        <v>327</v>
      </c>
      <c r="DW250" s="281">
        <v>1.2571428571428571</v>
      </c>
      <c r="EA250" s="346" t="s">
        <v>297</v>
      </c>
      <c r="EB250" s="353">
        <v>84</v>
      </c>
      <c r="EI250" s="346" t="s">
        <v>293</v>
      </c>
      <c r="EJ250" s="362">
        <v>3.4482758620689653</v>
      </c>
      <c r="EQ250" s="346" t="s">
        <v>61</v>
      </c>
      <c r="ER250" s="303">
        <v>85.3</v>
      </c>
      <c r="EU250" s="346" t="s">
        <v>55</v>
      </c>
      <c r="EV250" s="378">
        <v>1.308139534883721</v>
      </c>
      <c r="FA250" s="346" t="s">
        <v>254</v>
      </c>
      <c r="FB250" s="383">
        <v>84.112149532710276</v>
      </c>
      <c r="FG250" s="346" t="s">
        <v>71</v>
      </c>
      <c r="FH250" s="381">
        <v>85.8</v>
      </c>
      <c r="FK250" s="346" t="s">
        <v>160</v>
      </c>
      <c r="FL250" s="410">
        <v>84.3</v>
      </c>
      <c r="FQ250" s="355" t="s">
        <v>173</v>
      </c>
      <c r="FR250" s="421">
        <v>3.4</v>
      </c>
      <c r="FW250" s="346" t="s">
        <v>159</v>
      </c>
      <c r="FX250" s="410">
        <v>86.1</v>
      </c>
      <c r="FZ250" s="346" t="s">
        <v>231</v>
      </c>
      <c r="GA250" s="437">
        <v>1.3</v>
      </c>
      <c r="GD250" s="462" t="s">
        <v>120</v>
      </c>
      <c r="GE250" s="448">
        <v>84.4</v>
      </c>
      <c r="GJ250" s="346" t="s">
        <v>284</v>
      </c>
      <c r="GK250" s="421">
        <v>3.2</v>
      </c>
      <c r="GP250" s="462" t="s">
        <v>146</v>
      </c>
      <c r="GQ250" s="503">
        <v>86</v>
      </c>
      <c r="GS250" s="346" t="s">
        <v>215</v>
      </c>
      <c r="GT250" s="508">
        <v>0.35055350553505532</v>
      </c>
      <c r="GV250" s="462" t="s">
        <v>260</v>
      </c>
      <c r="GW250" s="479">
        <v>84</v>
      </c>
      <c r="HB250" s="535" t="s">
        <v>233</v>
      </c>
      <c r="HC250" s="383">
        <v>86.4</v>
      </c>
      <c r="HG250" s="462" t="s">
        <v>216</v>
      </c>
      <c r="HH250" s="383">
        <v>84.5</v>
      </c>
      <c r="HM250" s="346" t="s">
        <v>155</v>
      </c>
      <c r="HN250" s="421">
        <v>2.8</v>
      </c>
      <c r="HS250" s="535" t="s">
        <v>302</v>
      </c>
      <c r="HT250" s="383">
        <v>86.3</v>
      </c>
      <c r="HV250" s="346" t="s">
        <v>256</v>
      </c>
      <c r="HW250" s="508">
        <v>1.2</v>
      </c>
      <c r="HY250" s="346" t="s">
        <v>293</v>
      </c>
      <c r="HZ250" s="421">
        <v>2.8</v>
      </c>
      <c r="IE250" s="346" t="s">
        <v>247</v>
      </c>
      <c r="IF250" s="508">
        <v>1.1000000000000001</v>
      </c>
      <c r="IH250" s="576" t="s">
        <v>12</v>
      </c>
      <c r="II250" s="610">
        <v>83</v>
      </c>
      <c r="IN250" s="621" t="s">
        <v>72</v>
      </c>
      <c r="IO250" s="635">
        <v>2.1</v>
      </c>
      <c r="IT250" s="621" t="s">
        <v>258</v>
      </c>
      <c r="IU250" s="652">
        <v>82.6</v>
      </c>
      <c r="IW250" s="621" t="s">
        <v>242</v>
      </c>
      <c r="IX250" s="635">
        <v>1.1000000000000001</v>
      </c>
      <c r="IZ250" s="576" t="s">
        <v>196</v>
      </c>
      <c r="JA250" s="610">
        <v>82</v>
      </c>
      <c r="JF250" s="621" t="s">
        <v>222</v>
      </c>
      <c r="JG250" s="596">
        <v>2.9</v>
      </c>
      <c r="JL250" s="621" t="s">
        <v>33</v>
      </c>
      <c r="JM250" s="596">
        <v>80.900000000000006</v>
      </c>
      <c r="JO250" s="621" t="s">
        <v>339</v>
      </c>
      <c r="JP250" s="596">
        <v>1</v>
      </c>
      <c r="JR250" s="576" t="s">
        <v>373</v>
      </c>
      <c r="JS250" s="610">
        <v>82.4</v>
      </c>
      <c r="JX250" s="621" t="s">
        <v>131</v>
      </c>
      <c r="JY250" s="596">
        <v>2.5</v>
      </c>
      <c r="KD250" s="621" t="s">
        <v>221</v>
      </c>
      <c r="KE250" s="596">
        <v>81.599999999999994</v>
      </c>
      <c r="KG250" s="621" t="s">
        <v>177</v>
      </c>
      <c r="KH250" s="596">
        <v>0.9</v>
      </c>
      <c r="KJ250" s="576" t="s">
        <v>300</v>
      </c>
      <c r="KK250" s="610">
        <v>84.4</v>
      </c>
      <c r="KP250" s="621" t="s">
        <v>254</v>
      </c>
      <c r="KQ250" s="596">
        <v>3.1</v>
      </c>
      <c r="KV250" s="621" t="s">
        <v>207</v>
      </c>
      <c r="KW250" s="596">
        <v>83.8</v>
      </c>
      <c r="KY250" s="621" t="s">
        <v>68</v>
      </c>
      <c r="KZ250" s="596">
        <v>1.1000000000000001</v>
      </c>
      <c r="LB250" s="576" t="s">
        <v>92</v>
      </c>
      <c r="LC250" s="610">
        <v>85.9</v>
      </c>
      <c r="LH250" s="621" t="s">
        <v>807</v>
      </c>
      <c r="LI250" s="596">
        <v>85.2</v>
      </c>
    </row>
    <row r="251" spans="1:321" ht="57.6" x14ac:dyDescent="0.3">
      <c r="A251" s="8" t="s">
        <v>239</v>
      </c>
      <c r="B251" s="15">
        <v>72.093023255813947</v>
      </c>
      <c r="G251" s="29" t="s">
        <v>36</v>
      </c>
      <c r="H251" s="32">
        <v>3.8461538461538463</v>
      </c>
      <c r="M251" s="11" t="s">
        <v>215</v>
      </c>
      <c r="N251" s="15">
        <v>74.746219183758029</v>
      </c>
      <c r="P251" s="29" t="s">
        <v>322</v>
      </c>
      <c r="Q251" s="79">
        <v>1.3494318181818181</v>
      </c>
      <c r="S251" s="8" t="s">
        <v>281</v>
      </c>
      <c r="T251" s="15">
        <v>72.549019607843135</v>
      </c>
      <c r="U251" s="101"/>
      <c r="Y251" s="8" t="s">
        <v>318</v>
      </c>
      <c r="Z251" s="15">
        <v>74.8</v>
      </c>
      <c r="AC251" s="109" t="s">
        <v>288</v>
      </c>
      <c r="AD251" s="123">
        <v>74</v>
      </c>
      <c r="AF251" s="149" t="s">
        <v>166</v>
      </c>
      <c r="AG251" s="137">
        <v>75.400000000000006</v>
      </c>
      <c r="AO251" s="109" t="s">
        <v>378</v>
      </c>
      <c r="AP251" s="146">
        <v>76.5</v>
      </c>
      <c r="AS251" s="149" t="s">
        <v>378</v>
      </c>
      <c r="AT251" s="137">
        <v>78.099999999999994</v>
      </c>
      <c r="AX251" s="149" t="s">
        <v>139</v>
      </c>
      <c r="AY251" s="191">
        <v>77.3</v>
      </c>
      <c r="BD251" s="149" t="s">
        <v>138</v>
      </c>
      <c r="BE251" s="191">
        <v>79.099999999999994</v>
      </c>
      <c r="BG251" s="149" t="s">
        <v>375</v>
      </c>
      <c r="BH251" s="209">
        <v>80.400000000000006</v>
      </c>
      <c r="BJ251" s="149" t="s">
        <v>287</v>
      </c>
      <c r="BK251" s="233">
        <v>79.099999999999994</v>
      </c>
      <c r="BP251" s="149" t="s">
        <v>283</v>
      </c>
      <c r="BQ251" s="233">
        <v>80.400000000000006</v>
      </c>
      <c r="BV251" s="29" t="s">
        <v>214</v>
      </c>
      <c r="BW251" s="263">
        <v>4</v>
      </c>
      <c r="CB251" s="149" t="s">
        <v>227</v>
      </c>
      <c r="CC251" s="209">
        <v>82</v>
      </c>
      <c r="CE251" s="29" t="s">
        <v>290</v>
      </c>
      <c r="CF251" s="281">
        <v>1.24123043712898</v>
      </c>
      <c r="CI251" s="109" t="s">
        <v>189</v>
      </c>
      <c r="CJ251" s="295">
        <v>81.8</v>
      </c>
      <c r="CO251" s="109" t="s">
        <v>68</v>
      </c>
      <c r="CP251" s="191">
        <v>84.4</v>
      </c>
      <c r="CS251" s="149" t="s">
        <v>87</v>
      </c>
      <c r="CT251" s="331">
        <v>83.3</v>
      </c>
      <c r="DB251" s="253" t="s">
        <v>278</v>
      </c>
      <c r="DC251" s="263">
        <v>3.5714285714285712</v>
      </c>
      <c r="DP251" s="149" t="s">
        <v>131</v>
      </c>
      <c r="DQ251" s="331">
        <v>85.5</v>
      </c>
      <c r="DV251" s="253" t="s">
        <v>126</v>
      </c>
      <c r="DW251" s="281">
        <v>1.2624584717607974</v>
      </c>
      <c r="EA251" s="346" t="s">
        <v>143</v>
      </c>
      <c r="EB251" s="353">
        <v>83.9</v>
      </c>
      <c r="EI251" s="346" t="s">
        <v>382</v>
      </c>
      <c r="EJ251" s="362">
        <v>3.5714285714285712</v>
      </c>
      <c r="EQ251" s="346" t="s">
        <v>284</v>
      </c>
      <c r="ER251" s="303">
        <v>85.3</v>
      </c>
      <c r="EU251" s="346" t="s">
        <v>12</v>
      </c>
      <c r="EV251" s="378">
        <v>1.3098236775818639</v>
      </c>
      <c r="FA251" s="346" t="s">
        <v>107</v>
      </c>
      <c r="FB251" s="383">
        <v>84.108527131782949</v>
      </c>
      <c r="FG251" s="346" t="s">
        <v>80</v>
      </c>
      <c r="FH251" s="381">
        <v>85.8</v>
      </c>
      <c r="FK251" s="346" t="s">
        <v>260</v>
      </c>
      <c r="FL251" s="410">
        <v>84.3</v>
      </c>
      <c r="FQ251" s="355" t="s">
        <v>190</v>
      </c>
      <c r="FR251" s="421">
        <v>3.4</v>
      </c>
      <c r="FW251" s="346" t="s">
        <v>90</v>
      </c>
      <c r="FX251" s="410">
        <v>86.1</v>
      </c>
      <c r="FZ251" s="346" t="s">
        <v>63</v>
      </c>
      <c r="GA251" s="437">
        <v>1.3</v>
      </c>
      <c r="GD251" s="462" t="s">
        <v>379</v>
      </c>
      <c r="GE251" s="448">
        <v>84.4</v>
      </c>
      <c r="GJ251" s="346" t="s">
        <v>120</v>
      </c>
      <c r="GK251" s="421">
        <v>3.3</v>
      </c>
      <c r="GP251" s="462" t="s">
        <v>37</v>
      </c>
      <c r="GQ251" s="503">
        <v>86</v>
      </c>
      <c r="GS251" s="346" t="s">
        <v>256</v>
      </c>
      <c r="GT251" s="508">
        <v>1.3990672884743505</v>
      </c>
      <c r="GV251" s="462" t="s">
        <v>118</v>
      </c>
      <c r="GW251" s="479">
        <v>83.9</v>
      </c>
      <c r="HB251" s="535" t="s">
        <v>287</v>
      </c>
      <c r="HC251" s="383">
        <v>86.2</v>
      </c>
      <c r="HG251" s="462" t="s">
        <v>192</v>
      </c>
      <c r="HH251" s="383">
        <v>84.3</v>
      </c>
      <c r="HM251" s="346" t="s">
        <v>48</v>
      </c>
      <c r="HN251" s="421">
        <v>2.8</v>
      </c>
      <c r="HS251" s="535" t="s">
        <v>167</v>
      </c>
      <c r="HT251" s="383">
        <v>86.3</v>
      </c>
      <c r="HV251" s="346" t="s">
        <v>246</v>
      </c>
      <c r="HW251" s="508">
        <v>1.3</v>
      </c>
      <c r="HY251" s="346" t="s">
        <v>209</v>
      </c>
      <c r="HZ251" s="421">
        <v>2.8</v>
      </c>
      <c r="IE251" s="346" t="s">
        <v>329</v>
      </c>
      <c r="IF251" s="508">
        <v>1.1000000000000001</v>
      </c>
      <c r="IH251" s="576" t="s">
        <v>120</v>
      </c>
      <c r="II251" s="610">
        <v>82.8</v>
      </c>
      <c r="IN251" s="621" t="s">
        <v>75</v>
      </c>
      <c r="IO251" s="635">
        <v>2.2000000000000002</v>
      </c>
      <c r="IT251" s="621" t="s">
        <v>136</v>
      </c>
      <c r="IU251" s="652">
        <v>82.5</v>
      </c>
      <c r="IW251" s="621" t="s">
        <v>83</v>
      </c>
      <c r="IX251" s="635">
        <v>1.1000000000000001</v>
      </c>
      <c r="IZ251" s="576" t="s">
        <v>49</v>
      </c>
      <c r="JA251" s="610">
        <v>82</v>
      </c>
      <c r="JF251" s="621" t="s">
        <v>201</v>
      </c>
      <c r="JG251" s="596">
        <v>2.9</v>
      </c>
      <c r="JL251" s="621" t="s">
        <v>29</v>
      </c>
      <c r="JM251" s="596">
        <v>80.8</v>
      </c>
      <c r="JO251" s="621" t="s">
        <v>190</v>
      </c>
      <c r="JP251" s="596">
        <v>1</v>
      </c>
      <c r="JR251" s="576" t="s">
        <v>175</v>
      </c>
      <c r="JS251" s="610">
        <v>82.4</v>
      </c>
      <c r="JX251" s="621" t="s">
        <v>65</v>
      </c>
      <c r="JY251" s="596">
        <v>2.5</v>
      </c>
      <c r="KD251" s="621" t="s">
        <v>120</v>
      </c>
      <c r="KE251" s="596">
        <v>81.5</v>
      </c>
      <c r="KG251" s="621" t="s">
        <v>295</v>
      </c>
      <c r="KH251" s="596">
        <v>1</v>
      </c>
      <c r="KJ251" s="576" t="s">
        <v>741</v>
      </c>
      <c r="KK251" s="610">
        <v>84.3</v>
      </c>
      <c r="KP251" s="621" t="s">
        <v>200</v>
      </c>
      <c r="KQ251" s="596">
        <v>3.1</v>
      </c>
      <c r="KV251" s="621" t="s">
        <v>161</v>
      </c>
      <c r="KW251" s="596">
        <v>83.8</v>
      </c>
      <c r="KY251" s="621" t="s">
        <v>245</v>
      </c>
      <c r="KZ251" s="596">
        <v>1.1000000000000001</v>
      </c>
      <c r="LB251" s="576" t="s">
        <v>290</v>
      </c>
      <c r="LC251" s="610">
        <v>85.7</v>
      </c>
      <c r="LH251" s="621" t="s">
        <v>116</v>
      </c>
      <c r="LI251" s="596">
        <v>85</v>
      </c>
    </row>
    <row r="252" spans="1:321" ht="52.8" x14ac:dyDescent="0.3">
      <c r="A252" s="8" t="s">
        <v>240</v>
      </c>
      <c r="B252" s="15">
        <v>71.823204419889507</v>
      </c>
      <c r="G252" s="29" t="s">
        <v>101</v>
      </c>
      <c r="H252" s="32">
        <v>3.8461538461538463</v>
      </c>
      <c r="M252" s="11" t="s">
        <v>255</v>
      </c>
      <c r="N252" s="15">
        <v>74.605353466026088</v>
      </c>
      <c r="P252" s="29" t="s">
        <v>6</v>
      </c>
      <c r="Q252" s="79">
        <v>1.3605442176870748</v>
      </c>
      <c r="S252" s="8" t="s">
        <v>298</v>
      </c>
      <c r="T252" s="15">
        <v>72.5</v>
      </c>
      <c r="U252" s="101"/>
      <c r="Y252" s="8" t="s">
        <v>307</v>
      </c>
      <c r="Z252" s="15">
        <v>74.8</v>
      </c>
      <c r="AC252" s="109" t="s">
        <v>154</v>
      </c>
      <c r="AD252" s="123">
        <v>73.8</v>
      </c>
      <c r="AF252" s="149" t="s">
        <v>261</v>
      </c>
      <c r="AG252" s="137">
        <v>75.400000000000006</v>
      </c>
      <c r="AO252" s="109" t="s">
        <v>275</v>
      </c>
      <c r="AP252" s="146">
        <v>76.5</v>
      </c>
      <c r="AS252" s="149" t="s">
        <v>51</v>
      </c>
      <c r="AT252" s="137">
        <v>78.099999999999994</v>
      </c>
      <c r="AX252" s="149" t="s">
        <v>34</v>
      </c>
      <c r="AY252" s="191">
        <v>76.900000000000006</v>
      </c>
      <c r="BD252" s="149" t="s">
        <v>175</v>
      </c>
      <c r="BE252" s="191">
        <v>79.099999999999994</v>
      </c>
      <c r="BG252" s="149" t="s">
        <v>183</v>
      </c>
      <c r="BH252" s="209">
        <v>80.3</v>
      </c>
      <c r="BJ252" s="149" t="s">
        <v>195</v>
      </c>
      <c r="BK252" s="233">
        <v>78.900000000000006</v>
      </c>
      <c r="BP252" s="149" t="s">
        <v>164</v>
      </c>
      <c r="BQ252" s="233">
        <v>80.2</v>
      </c>
      <c r="BV252" s="29" t="s">
        <v>133</v>
      </c>
      <c r="BW252" s="263">
        <v>4.0540540540540544</v>
      </c>
      <c r="CB252" s="149" t="s">
        <v>192</v>
      </c>
      <c r="CC252" s="209">
        <v>82</v>
      </c>
      <c r="CE252" s="29" t="s">
        <v>53</v>
      </c>
      <c r="CF252" s="281">
        <v>1.2435233160621761</v>
      </c>
      <c r="CI252" s="109" t="s">
        <v>87</v>
      </c>
      <c r="CJ252" s="295">
        <v>81.7</v>
      </c>
      <c r="CO252" s="109" t="s">
        <v>273</v>
      </c>
      <c r="CP252" s="191">
        <v>84.4</v>
      </c>
      <c r="CS252" s="149" t="s">
        <v>46</v>
      </c>
      <c r="CT252" s="331">
        <v>83.3</v>
      </c>
      <c r="DB252" s="253" t="s">
        <v>261</v>
      </c>
      <c r="DC252" s="263">
        <v>3.6363636363636362</v>
      </c>
      <c r="DP252" s="149" t="s">
        <v>157</v>
      </c>
      <c r="DQ252" s="331">
        <v>85.5</v>
      </c>
      <c r="DV252" s="253" t="s">
        <v>319</v>
      </c>
      <c r="DW252" s="281">
        <v>1.267710663683818</v>
      </c>
      <c r="EA252" s="346" t="s">
        <v>290</v>
      </c>
      <c r="EB252" s="353">
        <v>83.9</v>
      </c>
      <c r="EI252" s="346" t="s">
        <v>56</v>
      </c>
      <c r="EJ252" s="362">
        <v>3.6363636363636362</v>
      </c>
      <c r="EQ252" s="346" t="s">
        <v>259</v>
      </c>
      <c r="ER252" s="303">
        <v>85.3</v>
      </c>
      <c r="EU252" s="346" t="s">
        <v>51</v>
      </c>
      <c r="EV252" s="378">
        <v>1.3157894736842104</v>
      </c>
      <c r="FA252" s="346" t="s">
        <v>134</v>
      </c>
      <c r="FB252" s="383">
        <v>84.105960264900659</v>
      </c>
      <c r="FG252" s="346" t="s">
        <v>87</v>
      </c>
      <c r="FH252" s="381">
        <v>85.8</v>
      </c>
      <c r="FK252" s="346" t="s">
        <v>273</v>
      </c>
      <c r="FL252" s="410">
        <v>84.2</v>
      </c>
      <c r="FQ252" s="355" t="s">
        <v>60</v>
      </c>
      <c r="FR252" s="421">
        <v>3.4</v>
      </c>
      <c r="FW252" s="346" t="s">
        <v>189</v>
      </c>
      <c r="FX252" s="410">
        <v>86.1</v>
      </c>
      <c r="FZ252" s="346" t="s">
        <v>178</v>
      </c>
      <c r="GA252" s="437">
        <v>1.3</v>
      </c>
      <c r="GD252" s="462" t="s">
        <v>218</v>
      </c>
      <c r="GE252" s="448">
        <v>84.3</v>
      </c>
      <c r="GJ252" s="346" t="s">
        <v>10</v>
      </c>
      <c r="GK252" s="421">
        <v>3.3</v>
      </c>
      <c r="GP252" s="462" t="s">
        <v>125</v>
      </c>
      <c r="GQ252" s="503">
        <v>86</v>
      </c>
      <c r="GS252" s="346" t="s">
        <v>182</v>
      </c>
      <c r="GT252" s="508">
        <v>0.55248618784530379</v>
      </c>
      <c r="GV252" s="462" t="s">
        <v>69</v>
      </c>
      <c r="GW252" s="479">
        <v>83.8</v>
      </c>
      <c r="HB252" s="535" t="s">
        <v>167</v>
      </c>
      <c r="HC252" s="383">
        <v>86.1</v>
      </c>
      <c r="HG252" s="462" t="s">
        <v>29</v>
      </c>
      <c r="HH252" s="383">
        <v>84.2</v>
      </c>
      <c r="HM252" s="346" t="s">
        <v>190</v>
      </c>
      <c r="HN252" s="421">
        <v>2.8</v>
      </c>
      <c r="HS252" s="535" t="s">
        <v>66</v>
      </c>
      <c r="HT252" s="383">
        <v>86.2</v>
      </c>
      <c r="HV252" s="346" t="s">
        <v>174</v>
      </c>
      <c r="HW252" s="508">
        <v>1.2</v>
      </c>
      <c r="HY252" s="346" t="s">
        <v>247</v>
      </c>
      <c r="HZ252" s="421">
        <v>2.8</v>
      </c>
      <c r="IE252" s="346" t="s">
        <v>183</v>
      </c>
      <c r="IF252" s="508">
        <v>1.2</v>
      </c>
      <c r="IH252" s="576" t="s">
        <v>29</v>
      </c>
      <c r="II252" s="610">
        <v>82.8</v>
      </c>
      <c r="IN252" s="621" t="s">
        <v>199</v>
      </c>
      <c r="IO252" s="635">
        <v>2.2000000000000002</v>
      </c>
      <c r="IT252" s="621" t="s">
        <v>246</v>
      </c>
      <c r="IU252" s="652">
        <v>82.4</v>
      </c>
      <c r="IW252" s="621" t="s">
        <v>63</v>
      </c>
      <c r="IX252" s="635">
        <v>1.1000000000000001</v>
      </c>
      <c r="IZ252" s="576" t="s">
        <v>159</v>
      </c>
      <c r="JA252" s="610">
        <v>81.8</v>
      </c>
      <c r="JF252" s="621" t="s">
        <v>59</v>
      </c>
      <c r="JG252" s="596">
        <v>2.9</v>
      </c>
      <c r="JL252" s="621" t="s">
        <v>339</v>
      </c>
      <c r="JM252" s="596">
        <v>80.7</v>
      </c>
      <c r="JO252" s="621" t="s">
        <v>41</v>
      </c>
      <c r="JP252" s="596">
        <v>1</v>
      </c>
      <c r="JR252" s="576" t="s">
        <v>339</v>
      </c>
      <c r="JS252" s="610">
        <v>82.4</v>
      </c>
      <c r="JX252" s="621" t="s">
        <v>75</v>
      </c>
      <c r="JY252" s="596">
        <v>2.6</v>
      </c>
      <c r="KD252" s="621" t="s">
        <v>301</v>
      </c>
      <c r="KE252" s="596">
        <v>81.5</v>
      </c>
      <c r="KG252" s="621" t="s">
        <v>250</v>
      </c>
      <c r="KH252" s="596">
        <v>1</v>
      </c>
      <c r="KJ252" s="576" t="s">
        <v>807</v>
      </c>
      <c r="KK252" s="610">
        <v>83.8</v>
      </c>
      <c r="KP252" s="621" t="s">
        <v>201</v>
      </c>
      <c r="KQ252" s="596">
        <v>3.1</v>
      </c>
      <c r="KV252" s="621" t="s">
        <v>120</v>
      </c>
      <c r="KW252" s="596">
        <v>83.7</v>
      </c>
      <c r="KY252" s="621" t="s">
        <v>284</v>
      </c>
      <c r="KZ252" s="596">
        <v>1.1000000000000001</v>
      </c>
      <c r="LB252" s="576" t="s">
        <v>273</v>
      </c>
      <c r="LC252" s="610">
        <v>85.7</v>
      </c>
      <c r="LH252" s="621" t="s">
        <v>191</v>
      </c>
      <c r="LI252" s="596">
        <v>84.8</v>
      </c>
    </row>
    <row r="253" spans="1:321" ht="28.8" x14ac:dyDescent="0.3">
      <c r="A253" s="8" t="s">
        <v>241</v>
      </c>
      <c r="B253" s="15">
        <v>71.681415929203538</v>
      </c>
      <c r="G253" s="29" t="s">
        <v>121</v>
      </c>
      <c r="H253" s="32">
        <v>3.9215686274509802</v>
      </c>
      <c r="M253" s="11" t="s">
        <v>310</v>
      </c>
      <c r="N253" s="15">
        <v>74.585635359116026</v>
      </c>
      <c r="P253" s="29" t="s">
        <v>320</v>
      </c>
      <c r="Q253" s="79">
        <v>1.3612565445026177</v>
      </c>
      <c r="S253" s="8" t="s">
        <v>209</v>
      </c>
      <c r="T253" s="15">
        <v>72.41379310344827</v>
      </c>
      <c r="U253" s="101"/>
      <c r="Y253" s="8" t="s">
        <v>255</v>
      </c>
      <c r="Z253" s="15">
        <v>74.7</v>
      </c>
      <c r="AC253" s="109" t="s">
        <v>258</v>
      </c>
      <c r="AD253" s="123">
        <v>73.3</v>
      </c>
      <c r="AF253" s="149" t="s">
        <v>294</v>
      </c>
      <c r="AG253" s="137">
        <v>75.3</v>
      </c>
      <c r="AO253" s="109" t="s">
        <v>268</v>
      </c>
      <c r="AP253" s="146">
        <v>76.099999999999994</v>
      </c>
      <c r="AS253" s="149" t="s">
        <v>175</v>
      </c>
      <c r="AT253" s="137">
        <v>78</v>
      </c>
      <c r="AX253" s="149" t="s">
        <v>242</v>
      </c>
      <c r="AY253" s="191">
        <v>76.8</v>
      </c>
      <c r="BD253" s="149" t="s">
        <v>268</v>
      </c>
      <c r="BE253" s="191">
        <v>78.900000000000006</v>
      </c>
      <c r="BG253" s="149" t="s">
        <v>187</v>
      </c>
      <c r="BH253" s="209">
        <v>80.099999999999994</v>
      </c>
      <c r="BJ253" s="149" t="s">
        <v>224</v>
      </c>
      <c r="BK253" s="233">
        <v>78.8</v>
      </c>
      <c r="BP253" s="149" t="s">
        <v>55</v>
      </c>
      <c r="BQ253" s="233">
        <v>80</v>
      </c>
      <c r="BV253" s="29" t="s">
        <v>254</v>
      </c>
      <c r="BW253" s="263">
        <v>4.0650406504065035</v>
      </c>
      <c r="CB253" s="149" t="s">
        <v>275</v>
      </c>
      <c r="CC253" s="209">
        <v>82</v>
      </c>
      <c r="CE253" s="29" t="s">
        <v>327</v>
      </c>
      <c r="CF253" s="281">
        <v>1.245753114382786</v>
      </c>
      <c r="CI253" s="109" t="s">
        <v>240</v>
      </c>
      <c r="CJ253" s="295">
        <v>81.599999999999994</v>
      </c>
      <c r="CO253" s="109" t="s">
        <v>216</v>
      </c>
      <c r="CP253" s="191">
        <v>84.3</v>
      </c>
      <c r="CS253" s="149" t="s">
        <v>162</v>
      </c>
      <c r="CT253" s="331">
        <v>83.3</v>
      </c>
      <c r="DB253" s="253" t="s">
        <v>16</v>
      </c>
      <c r="DC253" s="263">
        <v>3.7037037037037033</v>
      </c>
      <c r="DP253" s="149" t="s">
        <v>246</v>
      </c>
      <c r="DQ253" s="331">
        <v>85.5</v>
      </c>
      <c r="DV253" s="253" t="s">
        <v>275</v>
      </c>
      <c r="DW253" s="281">
        <v>1.2742718446601942</v>
      </c>
      <c r="EA253" s="346" t="s">
        <v>257</v>
      </c>
      <c r="EB253" s="353">
        <v>83.8</v>
      </c>
      <c r="EI253" s="346" t="s">
        <v>15</v>
      </c>
      <c r="EJ253" s="362">
        <v>3.6144578313253009</v>
      </c>
      <c r="EQ253" s="346" t="s">
        <v>218</v>
      </c>
      <c r="ER253" s="303">
        <v>85.2</v>
      </c>
      <c r="EU253" s="346" t="s">
        <v>174</v>
      </c>
      <c r="EV253" s="378">
        <v>1.3181019332161688</v>
      </c>
      <c r="FA253" s="346" t="s">
        <v>242</v>
      </c>
      <c r="FB253" s="383">
        <v>84.090909090909093</v>
      </c>
      <c r="FG253" s="356" t="s">
        <v>426</v>
      </c>
      <c r="FH253" s="398">
        <v>85.7</v>
      </c>
      <c r="FK253" s="346" t="s">
        <v>270</v>
      </c>
      <c r="FL253" s="410">
        <v>84</v>
      </c>
      <c r="FQ253" s="355" t="s">
        <v>338</v>
      </c>
      <c r="FR253" s="421">
        <v>3.5</v>
      </c>
      <c r="FW253" s="346" t="s">
        <v>380</v>
      </c>
      <c r="FX253" s="410">
        <v>86</v>
      </c>
      <c r="FZ253" s="346" t="s">
        <v>274</v>
      </c>
      <c r="GA253" s="437">
        <v>1.3</v>
      </c>
      <c r="GD253" s="462" t="s">
        <v>221</v>
      </c>
      <c r="GE253" s="448">
        <v>84.3</v>
      </c>
      <c r="GJ253" s="346" t="s">
        <v>174</v>
      </c>
      <c r="GK253" s="421">
        <v>3.3</v>
      </c>
      <c r="GP253" s="462" t="s">
        <v>87</v>
      </c>
      <c r="GQ253" s="503">
        <v>85.8</v>
      </c>
      <c r="GS253" s="346" t="s">
        <v>42</v>
      </c>
      <c r="GT253" s="508">
        <v>1.3495864170657379</v>
      </c>
      <c r="GV253" s="462" t="s">
        <v>144</v>
      </c>
      <c r="GW253" s="479">
        <v>83.8</v>
      </c>
      <c r="HB253" s="535" t="s">
        <v>72</v>
      </c>
      <c r="HC253" s="383">
        <v>86</v>
      </c>
      <c r="HG253" s="462" t="s">
        <v>161</v>
      </c>
      <c r="HH253" s="383">
        <v>83.9</v>
      </c>
      <c r="HM253" s="346" t="s">
        <v>63</v>
      </c>
      <c r="HN253" s="421">
        <v>2.8</v>
      </c>
      <c r="HS253" s="535" t="s">
        <v>291</v>
      </c>
      <c r="HT253" s="383">
        <v>86.1</v>
      </c>
      <c r="HV253" s="346" t="s">
        <v>277</v>
      </c>
      <c r="HW253" s="508">
        <v>1.3</v>
      </c>
      <c r="HY253" s="346" t="s">
        <v>289</v>
      </c>
      <c r="HZ253" s="421">
        <v>2.9</v>
      </c>
      <c r="IE253" s="346" t="s">
        <v>71</v>
      </c>
      <c r="IF253" s="508">
        <v>1.2</v>
      </c>
      <c r="IH253" s="576" t="s">
        <v>39</v>
      </c>
      <c r="II253" s="610">
        <v>82.6</v>
      </c>
      <c r="IN253" s="621" t="s">
        <v>92</v>
      </c>
      <c r="IO253" s="635">
        <v>2.2000000000000002</v>
      </c>
      <c r="IT253" s="621" t="s">
        <v>182</v>
      </c>
      <c r="IU253" s="652">
        <v>82.2</v>
      </c>
      <c r="IW253" s="621" t="s">
        <v>225</v>
      </c>
      <c r="IX253" s="635">
        <v>1.1000000000000001</v>
      </c>
      <c r="IZ253" s="576" t="s">
        <v>143</v>
      </c>
      <c r="JA253" s="610">
        <v>81.8</v>
      </c>
      <c r="JF253" s="621" t="s">
        <v>68</v>
      </c>
      <c r="JG253" s="596">
        <v>2.9</v>
      </c>
      <c r="JL253" s="621" t="s">
        <v>293</v>
      </c>
      <c r="JM253" s="596">
        <v>80.7</v>
      </c>
      <c r="JO253" s="621" t="s">
        <v>273</v>
      </c>
      <c r="JP253" s="596">
        <v>1</v>
      </c>
      <c r="JR253" s="576" t="s">
        <v>287</v>
      </c>
      <c r="JS253" s="610">
        <v>82.2</v>
      </c>
      <c r="JX253" s="621" t="s">
        <v>229</v>
      </c>
      <c r="JY253" s="596">
        <v>2.6</v>
      </c>
      <c r="KD253" s="621" t="s">
        <v>21</v>
      </c>
      <c r="KE253" s="596">
        <v>81.5</v>
      </c>
      <c r="KG253" s="621" t="s">
        <v>229</v>
      </c>
      <c r="KH253" s="596">
        <v>1</v>
      </c>
      <c r="KJ253" s="576" t="s">
        <v>243</v>
      </c>
      <c r="KK253" s="610">
        <v>83.7</v>
      </c>
      <c r="KP253" s="621" t="s">
        <v>48</v>
      </c>
      <c r="KQ253" s="596">
        <v>3.2</v>
      </c>
      <c r="KV253" s="621" t="s">
        <v>287</v>
      </c>
      <c r="KW253" s="596">
        <v>83.7</v>
      </c>
      <c r="KY253" s="621" t="s">
        <v>95</v>
      </c>
      <c r="KZ253" s="596">
        <v>1.1000000000000001</v>
      </c>
      <c r="LB253" s="576" t="s">
        <v>158</v>
      </c>
      <c r="LC253" s="610">
        <v>85.5</v>
      </c>
      <c r="LH253" s="621" t="s">
        <v>79</v>
      </c>
      <c r="LI253" s="596">
        <v>84.8</v>
      </c>
    </row>
    <row r="254" spans="1:321" ht="39.6" x14ac:dyDescent="0.3">
      <c r="A254" s="8" t="s">
        <v>242</v>
      </c>
      <c r="B254" s="15">
        <v>71.641791044776113</v>
      </c>
      <c r="G254" s="29" t="s">
        <v>247</v>
      </c>
      <c r="H254" s="32">
        <v>3.9735099337748347</v>
      </c>
      <c r="M254" s="11" t="s">
        <v>268</v>
      </c>
      <c r="N254" s="15">
        <v>74.534883720930239</v>
      </c>
      <c r="P254" s="29" t="s">
        <v>152</v>
      </c>
      <c r="Q254" s="79">
        <v>1.362281822051937</v>
      </c>
      <c r="S254" s="8" t="s">
        <v>227</v>
      </c>
      <c r="T254" s="15">
        <v>72.41379310344827</v>
      </c>
      <c r="U254" s="101"/>
      <c r="Y254" s="8" t="s">
        <v>281</v>
      </c>
      <c r="Z254" s="15">
        <v>74.7</v>
      </c>
      <c r="AC254" s="109" t="s">
        <v>227</v>
      </c>
      <c r="AD254" s="123">
        <v>73.3</v>
      </c>
      <c r="AF254" s="149" t="s">
        <v>279</v>
      </c>
      <c r="AG254" s="137">
        <v>75.3</v>
      </c>
      <c r="AO254" s="109" t="s">
        <v>293</v>
      </c>
      <c r="AP254" s="146">
        <v>75.900000000000006</v>
      </c>
      <c r="AS254" s="149" t="s">
        <v>196</v>
      </c>
      <c r="AT254" s="137">
        <v>78</v>
      </c>
      <c r="AX254" s="149" t="s">
        <v>293</v>
      </c>
      <c r="AY254" s="191">
        <v>76.8</v>
      </c>
      <c r="BD254" s="149" t="s">
        <v>58</v>
      </c>
      <c r="BE254" s="191">
        <v>78.900000000000006</v>
      </c>
      <c r="BG254" s="149" t="s">
        <v>233</v>
      </c>
      <c r="BH254" s="209">
        <v>80.099999999999994</v>
      </c>
      <c r="BJ254" s="149" t="s">
        <v>247</v>
      </c>
      <c r="BK254" s="233">
        <v>78.599999999999994</v>
      </c>
      <c r="BP254" s="149" t="s">
        <v>25</v>
      </c>
      <c r="BQ254" s="233">
        <v>80</v>
      </c>
      <c r="BV254" s="29" t="s">
        <v>76</v>
      </c>
      <c r="BW254" s="263">
        <v>4.10958904109589</v>
      </c>
      <c r="CB254" s="149" t="s">
        <v>46</v>
      </c>
      <c r="CC254" s="209">
        <v>81.900000000000006</v>
      </c>
      <c r="CE254" s="29" t="s">
        <v>102</v>
      </c>
      <c r="CF254" s="281">
        <v>1.2527634487840826</v>
      </c>
      <c r="CI254" s="109" t="s">
        <v>207</v>
      </c>
      <c r="CJ254" s="295">
        <v>81.5</v>
      </c>
      <c r="CO254" s="109" t="s">
        <v>175</v>
      </c>
      <c r="CP254" s="191">
        <v>84.3</v>
      </c>
      <c r="CS254" s="149" t="s">
        <v>207</v>
      </c>
      <c r="CT254" s="331">
        <v>83.2</v>
      </c>
      <c r="DB254" s="253" t="s">
        <v>55</v>
      </c>
      <c r="DC254" s="263">
        <v>3.7037037037037033</v>
      </c>
      <c r="DP254" s="149" t="s">
        <v>259</v>
      </c>
      <c r="DQ254" s="331">
        <v>85.5</v>
      </c>
      <c r="DV254" s="253" t="s">
        <v>120</v>
      </c>
      <c r="DW254" s="281">
        <v>1.2763241863433312</v>
      </c>
      <c r="EA254" s="346" t="s">
        <v>246</v>
      </c>
      <c r="EB254" s="353">
        <v>83.7</v>
      </c>
      <c r="EI254" s="346" t="s">
        <v>157</v>
      </c>
      <c r="EJ254" s="362">
        <v>3.5714285714285712</v>
      </c>
      <c r="EQ254" s="346" t="s">
        <v>72</v>
      </c>
      <c r="ER254" s="303">
        <v>85.2</v>
      </c>
      <c r="EU254" s="346" t="s">
        <v>49</v>
      </c>
      <c r="EV254" s="378">
        <v>1.3392857142857142</v>
      </c>
      <c r="FA254" s="346" t="s">
        <v>96</v>
      </c>
      <c r="FB254" s="383">
        <v>84.065934065934073</v>
      </c>
      <c r="FG254" s="346" t="s">
        <v>64</v>
      </c>
      <c r="FH254" s="381">
        <v>85.7</v>
      </c>
      <c r="FK254" s="346" t="s">
        <v>326</v>
      </c>
      <c r="FL254" s="410">
        <v>83.9</v>
      </c>
      <c r="FQ254" s="355" t="s">
        <v>174</v>
      </c>
      <c r="FR254" s="421">
        <v>3.5</v>
      </c>
      <c r="FW254" s="346" t="s">
        <v>255</v>
      </c>
      <c r="FX254" s="410">
        <v>85.8</v>
      </c>
      <c r="FZ254" s="346" t="s">
        <v>203</v>
      </c>
      <c r="GA254" s="437">
        <v>1.3</v>
      </c>
      <c r="GD254" s="462" t="s">
        <v>187</v>
      </c>
      <c r="GE254" s="448">
        <v>84.2</v>
      </c>
      <c r="GJ254" s="346" t="s">
        <v>77</v>
      </c>
      <c r="GK254" s="421">
        <v>3.3</v>
      </c>
      <c r="GP254" s="462" t="s">
        <v>90</v>
      </c>
      <c r="GQ254" s="503">
        <v>85.8</v>
      </c>
      <c r="GS254" s="346" t="s">
        <v>328</v>
      </c>
      <c r="GT254" s="508">
        <v>1.4235909355026146</v>
      </c>
      <c r="GV254" s="462" t="s">
        <v>192</v>
      </c>
      <c r="GW254" s="479">
        <v>83.7</v>
      </c>
      <c r="HB254" s="535" t="s">
        <v>174</v>
      </c>
      <c r="HC254" s="383">
        <v>85.9</v>
      </c>
      <c r="HG254" s="462" t="s">
        <v>212</v>
      </c>
      <c r="HH254" s="383">
        <v>83.8</v>
      </c>
      <c r="HM254" s="346" t="s">
        <v>327</v>
      </c>
      <c r="HN254" s="421">
        <v>2.8</v>
      </c>
      <c r="HS254" s="535" t="s">
        <v>176</v>
      </c>
      <c r="HT254" s="383">
        <v>86.1</v>
      </c>
      <c r="HV254" s="346" t="s">
        <v>291</v>
      </c>
      <c r="HW254" s="508">
        <v>1.2</v>
      </c>
      <c r="HY254" s="346" t="s">
        <v>219</v>
      </c>
      <c r="HZ254" s="421">
        <v>2.9</v>
      </c>
      <c r="IE254" s="346" t="s">
        <v>16</v>
      </c>
      <c r="IF254" s="508">
        <v>1.2</v>
      </c>
      <c r="IH254" s="576" t="s">
        <v>145</v>
      </c>
      <c r="II254" s="610">
        <v>82.5</v>
      </c>
      <c r="IN254" s="621" t="s">
        <v>184</v>
      </c>
      <c r="IO254" s="635">
        <v>2.2000000000000002</v>
      </c>
      <c r="IT254" s="621" t="s">
        <v>175</v>
      </c>
      <c r="IU254" s="652">
        <v>82.1</v>
      </c>
      <c r="IW254" s="621" t="s">
        <v>130</v>
      </c>
      <c r="IX254" s="635">
        <v>1.1000000000000001</v>
      </c>
      <c r="IZ254" s="576" t="s">
        <v>211</v>
      </c>
      <c r="JA254" s="610">
        <v>81.8</v>
      </c>
      <c r="JF254" s="621" t="s">
        <v>245</v>
      </c>
      <c r="JG254" s="596">
        <v>2.9</v>
      </c>
      <c r="JL254" s="621" t="s">
        <v>273</v>
      </c>
      <c r="JM254" s="596">
        <v>80.599999999999994</v>
      </c>
      <c r="JO254" s="621" t="s">
        <v>228</v>
      </c>
      <c r="JP254" s="596">
        <v>1</v>
      </c>
      <c r="JR254" s="576" t="s">
        <v>49</v>
      </c>
      <c r="JS254" s="610">
        <v>82</v>
      </c>
      <c r="JX254" s="621" t="s">
        <v>373</v>
      </c>
      <c r="JY254" s="596">
        <v>2.6</v>
      </c>
      <c r="KD254" s="621" t="s">
        <v>128</v>
      </c>
      <c r="KE254" s="596">
        <v>81.400000000000006</v>
      </c>
      <c r="KG254" s="621" t="s">
        <v>303</v>
      </c>
      <c r="KH254" s="596">
        <v>1</v>
      </c>
      <c r="KJ254" s="576" t="s">
        <v>154</v>
      </c>
      <c r="KK254" s="610">
        <v>83.3</v>
      </c>
      <c r="KP254" s="621" t="s">
        <v>13</v>
      </c>
      <c r="KQ254" s="596">
        <v>3.2</v>
      </c>
      <c r="KV254" s="621" t="s">
        <v>249</v>
      </c>
      <c r="KW254" s="596">
        <v>83.7</v>
      </c>
      <c r="KY254" s="621" t="s">
        <v>228</v>
      </c>
      <c r="KZ254" s="596">
        <v>1.1000000000000001</v>
      </c>
      <c r="LB254" s="576" t="s">
        <v>190</v>
      </c>
      <c r="LC254" s="610">
        <v>85.3</v>
      </c>
      <c r="LH254" s="621" t="s">
        <v>287</v>
      </c>
      <c r="LI254" s="596">
        <v>84.7</v>
      </c>
    </row>
    <row r="255" spans="1:321" ht="43.2" x14ac:dyDescent="0.3">
      <c r="A255" s="8" t="s">
        <v>243</v>
      </c>
      <c r="B255" s="15">
        <v>71.276595744680847</v>
      </c>
      <c r="G255" s="29" t="s">
        <v>254</v>
      </c>
      <c r="H255" s="32">
        <v>4</v>
      </c>
      <c r="M255" s="11" t="s">
        <v>48</v>
      </c>
      <c r="N255" s="15">
        <v>74.240719910011251</v>
      </c>
      <c r="P255" s="29" t="s">
        <v>20</v>
      </c>
      <c r="Q255" s="79">
        <v>1.3651877133105803</v>
      </c>
      <c r="S255" s="8" t="s">
        <v>220</v>
      </c>
      <c r="T255" s="15">
        <v>72.033898305084747</v>
      </c>
      <c r="U255" s="101"/>
      <c r="Y255" s="8" t="s">
        <v>181</v>
      </c>
      <c r="Z255" s="15">
        <v>74.5</v>
      </c>
      <c r="AC255" s="109" t="s">
        <v>272</v>
      </c>
      <c r="AD255" s="123">
        <v>72.900000000000006</v>
      </c>
      <c r="AF255" s="149" t="s">
        <v>183</v>
      </c>
      <c r="AG255" s="137">
        <v>75.2</v>
      </c>
      <c r="AO255" s="109" t="s">
        <v>235</v>
      </c>
      <c r="AP255" s="146">
        <v>75.8</v>
      </c>
      <c r="AS255" s="149" t="s">
        <v>271</v>
      </c>
      <c r="AT255" s="137">
        <v>77.8</v>
      </c>
      <c r="AX255" s="149" t="s">
        <v>284</v>
      </c>
      <c r="AY255" s="191">
        <v>76.400000000000006</v>
      </c>
      <c r="BD255" s="149" t="s">
        <v>339</v>
      </c>
      <c r="BE255" s="191">
        <v>78.900000000000006</v>
      </c>
      <c r="BG255" s="149" t="s">
        <v>227</v>
      </c>
      <c r="BH255" s="209">
        <v>79.900000000000006</v>
      </c>
      <c r="BJ255" s="149" t="s">
        <v>161</v>
      </c>
      <c r="BK255" s="233">
        <v>78.599999999999994</v>
      </c>
      <c r="BP255" s="149" t="s">
        <v>207</v>
      </c>
      <c r="BQ255" s="233">
        <v>80</v>
      </c>
      <c r="BV255" s="29" t="s">
        <v>228</v>
      </c>
      <c r="BW255" s="263">
        <v>4.1666666666666661</v>
      </c>
      <c r="CB255" s="149" t="s">
        <v>183</v>
      </c>
      <c r="CC255" s="209">
        <v>81.8</v>
      </c>
      <c r="CE255" s="29" t="s">
        <v>69</v>
      </c>
      <c r="CF255" s="281">
        <v>1.2557077625570776</v>
      </c>
      <c r="CI255" s="109" t="s">
        <v>133</v>
      </c>
      <c r="CJ255" s="295">
        <v>81.400000000000006</v>
      </c>
      <c r="CO255" s="109" t="s">
        <v>256</v>
      </c>
      <c r="CP255" s="191">
        <v>84.3</v>
      </c>
      <c r="CS255" s="149" t="s">
        <v>112</v>
      </c>
      <c r="CT255" s="331">
        <v>83.1</v>
      </c>
      <c r="DB255" s="253" t="s">
        <v>192</v>
      </c>
      <c r="DC255" s="263">
        <v>3.7037037037037033</v>
      </c>
      <c r="DP255" s="149" t="s">
        <v>35</v>
      </c>
      <c r="DQ255" s="331">
        <v>85.3</v>
      </c>
      <c r="DV255" s="253" t="s">
        <v>238</v>
      </c>
      <c r="DW255" s="281">
        <v>1.2835472578763127</v>
      </c>
      <c r="EA255" s="346" t="s">
        <v>118</v>
      </c>
      <c r="EB255" s="353">
        <v>83.6</v>
      </c>
      <c r="EI255" s="346" t="s">
        <v>31</v>
      </c>
      <c r="EJ255" s="362">
        <v>3.7037037037037033</v>
      </c>
      <c r="EQ255" s="346" t="s">
        <v>170</v>
      </c>
      <c r="ER255" s="303">
        <v>85.1</v>
      </c>
      <c r="EU255" s="346" t="s">
        <v>156</v>
      </c>
      <c r="EV255" s="378">
        <v>1.3477088948787064</v>
      </c>
      <c r="FA255" s="346" t="s">
        <v>216</v>
      </c>
      <c r="FB255" s="383">
        <v>84.033613445378151</v>
      </c>
      <c r="FG255" s="346" t="s">
        <v>190</v>
      </c>
      <c r="FH255" s="381">
        <v>85.7</v>
      </c>
      <c r="FK255" s="346" t="s">
        <v>304</v>
      </c>
      <c r="FL255" s="410">
        <v>83.8</v>
      </c>
      <c r="FQ255" s="355" t="s">
        <v>15</v>
      </c>
      <c r="FR255" s="421">
        <v>3.6</v>
      </c>
      <c r="FW255" s="346" t="s">
        <v>327</v>
      </c>
      <c r="FX255" s="410">
        <v>85.8</v>
      </c>
      <c r="FZ255" s="346" t="s">
        <v>256</v>
      </c>
      <c r="GA255" s="437">
        <v>1.3</v>
      </c>
      <c r="GD255" s="462" t="s">
        <v>47</v>
      </c>
      <c r="GE255" s="448">
        <v>84.1</v>
      </c>
      <c r="GJ255" s="346" t="s">
        <v>118</v>
      </c>
      <c r="GK255" s="421">
        <v>3.3</v>
      </c>
      <c r="GP255" s="462" t="s">
        <v>33</v>
      </c>
      <c r="GQ255" s="503">
        <v>85.7</v>
      </c>
      <c r="GS255" s="346" t="s">
        <v>92</v>
      </c>
      <c r="GT255" s="508">
        <v>0.69881201956673655</v>
      </c>
      <c r="GV255" s="462" t="s">
        <v>277</v>
      </c>
      <c r="GW255" s="479">
        <v>83.6</v>
      </c>
      <c r="HB255" s="535" t="s">
        <v>37</v>
      </c>
      <c r="HC255" s="383">
        <v>85.9</v>
      </c>
      <c r="HG255" s="462" t="s">
        <v>114</v>
      </c>
      <c r="HH255" s="383">
        <v>83.8</v>
      </c>
      <c r="HM255" s="346" t="s">
        <v>23</v>
      </c>
      <c r="HN255" s="421">
        <v>2.8</v>
      </c>
      <c r="HS255" s="535" t="s">
        <v>58</v>
      </c>
      <c r="HT255" s="383">
        <v>85.9</v>
      </c>
      <c r="HV255" s="346" t="s">
        <v>262</v>
      </c>
      <c r="HW255" s="508">
        <v>1.3</v>
      </c>
      <c r="HY255" s="346" t="s">
        <v>261</v>
      </c>
      <c r="HZ255" s="421">
        <v>2.9</v>
      </c>
      <c r="IE255" s="346" t="s">
        <v>63</v>
      </c>
      <c r="IF255" s="508">
        <v>1.2</v>
      </c>
      <c r="IH255" s="576" t="s">
        <v>103</v>
      </c>
      <c r="II255" s="610">
        <v>82.2</v>
      </c>
      <c r="IN255" s="621" t="s">
        <v>23</v>
      </c>
      <c r="IO255" s="635">
        <v>2.2000000000000002</v>
      </c>
      <c r="IT255" s="621" t="s">
        <v>50</v>
      </c>
      <c r="IU255" s="652">
        <v>82.1</v>
      </c>
      <c r="IW255" s="621" t="s">
        <v>154</v>
      </c>
      <c r="IX255" s="635">
        <v>1.1000000000000001</v>
      </c>
      <c r="IZ255" s="576" t="s">
        <v>103</v>
      </c>
      <c r="JA255" s="610">
        <v>81.8</v>
      </c>
      <c r="JF255" s="621" t="s">
        <v>323</v>
      </c>
      <c r="JG255" s="596">
        <v>2.9</v>
      </c>
      <c r="JL255" s="621" t="s">
        <v>215</v>
      </c>
      <c r="JM255" s="596">
        <v>80.599999999999994</v>
      </c>
      <c r="JO255" s="621" t="s">
        <v>28</v>
      </c>
      <c r="JP255" s="596">
        <v>1</v>
      </c>
      <c r="JR255" s="576" t="s">
        <v>741</v>
      </c>
      <c r="JS255" s="610">
        <v>81.900000000000006</v>
      </c>
      <c r="JX255" s="621" t="s">
        <v>663</v>
      </c>
      <c r="JY255" s="596">
        <v>2.6</v>
      </c>
      <c r="KD255" s="621" t="s">
        <v>205</v>
      </c>
      <c r="KE255" s="596">
        <v>81.400000000000006</v>
      </c>
      <c r="KG255" s="621" t="s">
        <v>289</v>
      </c>
      <c r="KH255" s="596">
        <v>1</v>
      </c>
      <c r="KJ255" s="576" t="s">
        <v>127</v>
      </c>
      <c r="KK255" s="610">
        <v>83.3</v>
      </c>
      <c r="KP255" s="621" t="s">
        <v>120</v>
      </c>
      <c r="KQ255" s="596">
        <v>3.3</v>
      </c>
      <c r="KV255" s="621" t="s">
        <v>193</v>
      </c>
      <c r="KW255" s="596">
        <v>83.5</v>
      </c>
      <c r="KY255" s="621" t="s">
        <v>87</v>
      </c>
      <c r="KZ255" s="596">
        <v>1.1000000000000001</v>
      </c>
      <c r="LB255" s="576" t="s">
        <v>123</v>
      </c>
      <c r="LC255" s="610">
        <v>85.2</v>
      </c>
      <c r="LH255" s="621" t="s">
        <v>247</v>
      </c>
      <c r="LI255" s="596">
        <v>84.7</v>
      </c>
    </row>
    <row r="256" spans="1:321" ht="43.2" x14ac:dyDescent="0.3">
      <c r="A256" s="8" t="s">
        <v>244</v>
      </c>
      <c r="B256" s="15">
        <v>71.25</v>
      </c>
      <c r="G256" s="29" t="s">
        <v>130</v>
      </c>
      <c r="H256" s="32">
        <v>4</v>
      </c>
      <c r="M256" s="11" t="s">
        <v>273</v>
      </c>
      <c r="N256" s="15">
        <v>74.054982817869416</v>
      </c>
      <c r="P256" s="29" t="s">
        <v>72</v>
      </c>
      <c r="Q256" s="79">
        <v>1.368421052631579</v>
      </c>
      <c r="S256" s="8" t="s">
        <v>248</v>
      </c>
      <c r="T256" s="15">
        <v>71.910112359550567</v>
      </c>
      <c r="U256" s="101"/>
      <c r="Y256" s="8" t="s">
        <v>34</v>
      </c>
      <c r="Z256" s="15">
        <v>74.5</v>
      </c>
      <c r="AC256" s="109" t="s">
        <v>373</v>
      </c>
      <c r="AD256" s="123">
        <v>72.900000000000006</v>
      </c>
      <c r="AF256" s="149" t="s">
        <v>284</v>
      </c>
      <c r="AG256" s="137">
        <v>75.2</v>
      </c>
      <c r="AO256" s="109" t="s">
        <v>20</v>
      </c>
      <c r="AP256" s="146">
        <v>75.7</v>
      </c>
      <c r="AS256" s="149" t="s">
        <v>54</v>
      </c>
      <c r="AT256" s="137">
        <v>77.5</v>
      </c>
      <c r="AX256" s="149" t="s">
        <v>248</v>
      </c>
      <c r="AY256" s="191">
        <v>76.400000000000006</v>
      </c>
      <c r="BD256" s="149" t="s">
        <v>51</v>
      </c>
      <c r="BE256" s="191">
        <v>78.7</v>
      </c>
      <c r="BG256" s="149" t="s">
        <v>267</v>
      </c>
      <c r="BH256" s="209">
        <v>79.8</v>
      </c>
      <c r="BJ256" s="149" t="s">
        <v>274</v>
      </c>
      <c r="BK256" s="233">
        <v>78.3</v>
      </c>
      <c r="BP256" s="149" t="s">
        <v>144</v>
      </c>
      <c r="BQ256" s="233">
        <v>79.8</v>
      </c>
      <c r="BV256" s="29" t="s">
        <v>225</v>
      </c>
      <c r="BW256" s="263">
        <v>4.225352112676056</v>
      </c>
      <c r="CB256" s="149" t="s">
        <v>130</v>
      </c>
      <c r="CC256" s="209">
        <v>81.8</v>
      </c>
      <c r="CE256" s="29" t="s">
        <v>281</v>
      </c>
      <c r="CF256" s="281">
        <v>1.257861635220126</v>
      </c>
      <c r="CI256" s="109" t="s">
        <v>233</v>
      </c>
      <c r="CJ256" s="295">
        <v>81.3</v>
      </c>
      <c r="CO256" s="109" t="s">
        <v>214</v>
      </c>
      <c r="CP256" s="191">
        <v>84.3</v>
      </c>
      <c r="CS256" s="149" t="s">
        <v>325</v>
      </c>
      <c r="CT256" s="331">
        <v>83</v>
      </c>
      <c r="DB256" s="253" t="s">
        <v>286</v>
      </c>
      <c r="DC256" s="263">
        <v>3.7037037037037033</v>
      </c>
      <c r="DP256" s="149" t="s">
        <v>216</v>
      </c>
      <c r="DQ256" s="331">
        <v>85</v>
      </c>
      <c r="DV256" s="253" t="s">
        <v>214</v>
      </c>
      <c r="DW256" s="281">
        <v>1.2847965738758029</v>
      </c>
      <c r="EA256" s="346" t="s">
        <v>378</v>
      </c>
      <c r="EB256" s="353">
        <v>83.6</v>
      </c>
      <c r="EI256" s="346" t="s">
        <v>305</v>
      </c>
      <c r="EJ256" s="362">
        <v>3.7037037037037033</v>
      </c>
      <c r="EQ256" s="346" t="s">
        <v>136</v>
      </c>
      <c r="ER256" s="303">
        <v>85.1</v>
      </c>
      <c r="EU256" s="346" t="s">
        <v>275</v>
      </c>
      <c r="EV256" s="378">
        <v>1.3538461538461539</v>
      </c>
      <c r="FA256" s="346" t="s">
        <v>240</v>
      </c>
      <c r="FB256" s="383">
        <v>84.037558685446015</v>
      </c>
      <c r="FG256" s="346" t="s">
        <v>238</v>
      </c>
      <c r="FH256" s="381">
        <v>85.7</v>
      </c>
      <c r="FK256" s="346" t="s">
        <v>112</v>
      </c>
      <c r="FL256" s="410">
        <v>83.5</v>
      </c>
      <c r="FQ256" s="355" t="s">
        <v>239</v>
      </c>
      <c r="FR256" s="421">
        <v>3.6</v>
      </c>
      <c r="FW256" s="346" t="s">
        <v>284</v>
      </c>
      <c r="FX256" s="410">
        <v>85.8</v>
      </c>
      <c r="FZ256" s="346" t="s">
        <v>235</v>
      </c>
      <c r="GA256" s="437">
        <v>1.3</v>
      </c>
      <c r="GD256" s="462" t="s">
        <v>206</v>
      </c>
      <c r="GE256" s="448">
        <v>84.1</v>
      </c>
      <c r="GJ256" s="346" t="s">
        <v>60</v>
      </c>
      <c r="GK256" s="421">
        <v>3.3</v>
      </c>
      <c r="GP256" s="462" t="s">
        <v>197</v>
      </c>
      <c r="GQ256" s="503">
        <v>85.7</v>
      </c>
      <c r="GS256" s="346" t="s">
        <v>307</v>
      </c>
      <c r="GT256" s="508">
        <v>0.93340060544904147</v>
      </c>
      <c r="GV256" s="462" t="s">
        <v>273</v>
      </c>
      <c r="GW256" s="479">
        <v>83.5</v>
      </c>
      <c r="HB256" s="535" t="s">
        <v>131</v>
      </c>
      <c r="HC256" s="383">
        <v>85.8</v>
      </c>
      <c r="HG256" s="462" t="s">
        <v>133</v>
      </c>
      <c r="HH256" s="383">
        <v>83.6</v>
      </c>
      <c r="HM256" s="346" t="s">
        <v>35</v>
      </c>
      <c r="HN256" s="421">
        <v>2.9</v>
      </c>
      <c r="HS256" s="535" t="s">
        <v>287</v>
      </c>
      <c r="HT256" s="383">
        <v>85.9</v>
      </c>
      <c r="HV256" s="346" t="s">
        <v>278</v>
      </c>
      <c r="HW256" s="508">
        <v>1.2</v>
      </c>
      <c r="HY256" s="346" t="s">
        <v>203</v>
      </c>
      <c r="HZ256" s="421">
        <v>2.9</v>
      </c>
      <c r="IE256" s="346" t="s">
        <v>277</v>
      </c>
      <c r="IF256" s="508">
        <v>1.2</v>
      </c>
      <c r="IH256" s="576" t="s">
        <v>198</v>
      </c>
      <c r="II256" s="610">
        <v>82.1</v>
      </c>
      <c r="IN256" s="621" t="s">
        <v>258</v>
      </c>
      <c r="IO256" s="635">
        <v>2.2000000000000002</v>
      </c>
      <c r="IT256" s="621" t="s">
        <v>58</v>
      </c>
      <c r="IU256" s="652">
        <v>81.8</v>
      </c>
      <c r="IW256" s="621" t="s">
        <v>163</v>
      </c>
      <c r="IX256" s="635">
        <v>1.1000000000000001</v>
      </c>
      <c r="IZ256" s="576" t="s">
        <v>137</v>
      </c>
      <c r="JA256" s="610">
        <v>81.599999999999994</v>
      </c>
      <c r="JF256" s="621" t="s">
        <v>262</v>
      </c>
      <c r="JG256" s="596">
        <v>2.9</v>
      </c>
      <c r="JL256" s="621" t="s">
        <v>209</v>
      </c>
      <c r="JM256" s="596">
        <v>80.5</v>
      </c>
      <c r="JO256" s="621" t="s">
        <v>126</v>
      </c>
      <c r="JP256" s="596">
        <v>1</v>
      </c>
      <c r="JR256" s="576" t="s">
        <v>103</v>
      </c>
      <c r="JS256" s="610">
        <v>81.8</v>
      </c>
      <c r="JX256" s="621" t="s">
        <v>121</v>
      </c>
      <c r="JY256" s="596">
        <v>2.6</v>
      </c>
      <c r="KD256" s="621" t="s">
        <v>271</v>
      </c>
      <c r="KE256" s="596">
        <v>81.400000000000006</v>
      </c>
      <c r="KG256" s="621" t="s">
        <v>58</v>
      </c>
      <c r="KH256" s="596">
        <v>1</v>
      </c>
      <c r="KJ256" s="576" t="s">
        <v>221</v>
      </c>
      <c r="KK256" s="610">
        <v>83.3</v>
      </c>
      <c r="KP256" s="621" t="s">
        <v>222</v>
      </c>
      <c r="KQ256" s="596">
        <v>3.3</v>
      </c>
      <c r="KV256" s="621" t="s">
        <v>29</v>
      </c>
      <c r="KW256" s="596">
        <v>83.5</v>
      </c>
      <c r="KY256" s="621" t="s">
        <v>43</v>
      </c>
      <c r="KZ256" s="596">
        <v>1.1000000000000001</v>
      </c>
      <c r="LB256" s="576" t="s">
        <v>807</v>
      </c>
      <c r="LC256" s="610">
        <v>85.1</v>
      </c>
      <c r="LH256" s="621" t="s">
        <v>243</v>
      </c>
      <c r="LI256" s="596">
        <v>84.6</v>
      </c>
    </row>
    <row r="257" spans="1:321" ht="28.8" x14ac:dyDescent="0.3">
      <c r="A257" s="8" t="s">
        <v>245</v>
      </c>
      <c r="B257" s="15">
        <v>71.111111111111114</v>
      </c>
      <c r="G257" s="29" t="s">
        <v>13</v>
      </c>
      <c r="H257" s="32">
        <v>4</v>
      </c>
      <c r="M257" s="11" t="s">
        <v>256</v>
      </c>
      <c r="N257" s="15">
        <v>73.882896764252692</v>
      </c>
      <c r="P257" s="29" t="s">
        <v>36</v>
      </c>
      <c r="Q257" s="79">
        <v>1.3708513708513708</v>
      </c>
      <c r="S257" s="8" t="s">
        <v>219</v>
      </c>
      <c r="T257" s="15">
        <v>71.739130434782609</v>
      </c>
      <c r="U257" s="101"/>
      <c r="Y257" s="8" t="s">
        <v>168</v>
      </c>
      <c r="Z257" s="15">
        <v>74.5</v>
      </c>
      <c r="AC257" s="109" t="s">
        <v>220</v>
      </c>
      <c r="AD257" s="123">
        <v>72.8</v>
      </c>
      <c r="AF257" s="149" t="s">
        <v>138</v>
      </c>
      <c r="AG257" s="137">
        <v>75</v>
      </c>
      <c r="AO257" s="109" t="s">
        <v>323</v>
      </c>
      <c r="AP257" s="146">
        <v>75.7</v>
      </c>
      <c r="AS257" s="149" t="s">
        <v>209</v>
      </c>
      <c r="AT257" s="137">
        <v>77.099999999999994</v>
      </c>
      <c r="AX257" s="149" t="s">
        <v>197</v>
      </c>
      <c r="AY257" s="191">
        <v>76.3</v>
      </c>
      <c r="BD257" s="149" t="s">
        <v>271</v>
      </c>
      <c r="BE257" s="191">
        <v>78.599999999999994</v>
      </c>
      <c r="BG257" s="149" t="s">
        <v>287</v>
      </c>
      <c r="BH257" s="209">
        <v>79.8</v>
      </c>
      <c r="BJ257" s="149" t="s">
        <v>167</v>
      </c>
      <c r="BK257" s="233">
        <v>78.2</v>
      </c>
      <c r="BP257" s="149" t="s">
        <v>229</v>
      </c>
      <c r="BQ257" s="233">
        <v>79.5</v>
      </c>
      <c r="BV257" s="29" t="s">
        <v>148</v>
      </c>
      <c r="BW257" s="263">
        <v>4.225352112676056</v>
      </c>
      <c r="CB257" s="149" t="s">
        <v>238</v>
      </c>
      <c r="CC257" s="209">
        <v>81.8</v>
      </c>
      <c r="CE257" s="29" t="s">
        <v>248</v>
      </c>
      <c r="CF257" s="281">
        <v>1.2658227848101267</v>
      </c>
      <c r="CI257" s="109" t="s">
        <v>147</v>
      </c>
      <c r="CJ257" s="295">
        <v>81</v>
      </c>
      <c r="CO257" s="109" t="s">
        <v>306</v>
      </c>
      <c r="CP257" s="191">
        <v>84.2</v>
      </c>
      <c r="CS257" s="149" t="s">
        <v>209</v>
      </c>
      <c r="CT257" s="331">
        <v>82.8</v>
      </c>
      <c r="DB257" s="253" t="s">
        <v>133</v>
      </c>
      <c r="DC257" s="263">
        <v>3.75</v>
      </c>
      <c r="DP257" s="149" t="s">
        <v>197</v>
      </c>
      <c r="DQ257" s="331">
        <v>85</v>
      </c>
      <c r="DV257" s="253" t="s">
        <v>295</v>
      </c>
      <c r="DW257" s="281">
        <v>1.3026052104208417</v>
      </c>
      <c r="EA257" s="346" t="s">
        <v>284</v>
      </c>
      <c r="EB257" s="353">
        <v>83.5</v>
      </c>
      <c r="EI257" s="346" t="s">
        <v>198</v>
      </c>
      <c r="EJ257" s="362">
        <v>3.6585365853658534</v>
      </c>
      <c r="EQ257" s="346" t="s">
        <v>142</v>
      </c>
      <c r="ER257" s="303">
        <v>85</v>
      </c>
      <c r="EU257" s="346" t="s">
        <v>132</v>
      </c>
      <c r="EV257" s="378">
        <v>1.3545347467608952</v>
      </c>
      <c r="FA257" s="346" t="s">
        <v>326</v>
      </c>
      <c r="FB257" s="383">
        <v>83.870967741935488</v>
      </c>
      <c r="FG257" s="346" t="s">
        <v>284</v>
      </c>
      <c r="FH257" s="381">
        <v>85.6</v>
      </c>
      <c r="FK257" s="346" t="s">
        <v>96</v>
      </c>
      <c r="FL257" s="410">
        <v>83.4</v>
      </c>
      <c r="FQ257" s="355" t="s">
        <v>238</v>
      </c>
      <c r="FR257" s="421">
        <v>3.6</v>
      </c>
      <c r="FW257" s="346" t="s">
        <v>205</v>
      </c>
      <c r="FX257" s="410">
        <v>85.6</v>
      </c>
      <c r="FZ257" s="346" t="s">
        <v>51</v>
      </c>
      <c r="GA257" s="437">
        <v>1.3</v>
      </c>
      <c r="GD257" s="462" t="s">
        <v>247</v>
      </c>
      <c r="GE257" s="448">
        <v>83.8</v>
      </c>
      <c r="GJ257" s="346" t="s">
        <v>294</v>
      </c>
      <c r="GK257" s="421">
        <v>3.3</v>
      </c>
      <c r="GP257" s="462" t="s">
        <v>255</v>
      </c>
      <c r="GQ257" s="503">
        <v>85.6</v>
      </c>
      <c r="GS257" s="346" t="s">
        <v>284</v>
      </c>
      <c r="GT257" s="508">
        <v>0.68792995622263919</v>
      </c>
      <c r="GV257" s="462" t="s">
        <v>26</v>
      </c>
      <c r="GW257" s="479">
        <v>83.3</v>
      </c>
      <c r="HB257" s="535" t="s">
        <v>190</v>
      </c>
      <c r="HC257" s="383">
        <v>85.8</v>
      </c>
      <c r="HG257" s="462" t="s">
        <v>208</v>
      </c>
      <c r="HH257" s="383">
        <v>83.5</v>
      </c>
      <c r="HM257" s="346" t="s">
        <v>208</v>
      </c>
      <c r="HN257" s="421">
        <v>2.9</v>
      </c>
      <c r="HS257" s="535" t="s">
        <v>190</v>
      </c>
      <c r="HT257" s="383">
        <v>85.8</v>
      </c>
      <c r="HV257" s="346" t="s">
        <v>46</v>
      </c>
      <c r="HW257" s="508">
        <v>1.2</v>
      </c>
      <c r="HY257" s="346" t="s">
        <v>53</v>
      </c>
      <c r="HZ257" s="421">
        <v>2.9</v>
      </c>
      <c r="IE257" s="346" t="s">
        <v>118</v>
      </c>
      <c r="IF257" s="508">
        <v>1.2</v>
      </c>
      <c r="IH257" s="576" t="s">
        <v>31</v>
      </c>
      <c r="II257" s="610">
        <v>81.8</v>
      </c>
      <c r="IN257" s="621" t="s">
        <v>213</v>
      </c>
      <c r="IO257" s="635">
        <v>2.2999999999999998</v>
      </c>
      <c r="IT257" s="621" t="s">
        <v>71</v>
      </c>
      <c r="IU257" s="652">
        <v>81.5</v>
      </c>
      <c r="IW257" s="621" t="s">
        <v>64</v>
      </c>
      <c r="IX257" s="635">
        <v>1.1000000000000001</v>
      </c>
      <c r="IZ257" s="576" t="s">
        <v>305</v>
      </c>
      <c r="JA257" s="610">
        <v>81.5</v>
      </c>
      <c r="JF257" s="621" t="s">
        <v>312</v>
      </c>
      <c r="JG257" s="596">
        <v>3</v>
      </c>
      <c r="JL257" s="621" t="s">
        <v>338</v>
      </c>
      <c r="JM257" s="596">
        <v>80.3</v>
      </c>
      <c r="JO257" s="621" t="s">
        <v>257</v>
      </c>
      <c r="JP257" s="596">
        <v>1</v>
      </c>
      <c r="JR257" s="576" t="s">
        <v>808</v>
      </c>
      <c r="JS257" s="610">
        <v>81.8</v>
      </c>
      <c r="JX257" s="621" t="s">
        <v>209</v>
      </c>
      <c r="JY257" s="596">
        <v>2.6</v>
      </c>
      <c r="KD257" s="621" t="s">
        <v>215</v>
      </c>
      <c r="KE257" s="596">
        <v>81.400000000000006</v>
      </c>
      <c r="KG257" s="621" t="s">
        <v>277</v>
      </c>
      <c r="KH257" s="596">
        <v>1</v>
      </c>
      <c r="KJ257" s="576" t="s">
        <v>41</v>
      </c>
      <c r="KK257" s="610">
        <v>83.3</v>
      </c>
      <c r="KP257" s="621" t="s">
        <v>249</v>
      </c>
      <c r="KQ257" s="596">
        <v>3.3</v>
      </c>
      <c r="KV257" s="621" t="s">
        <v>300</v>
      </c>
      <c r="KW257" s="596">
        <v>83.4</v>
      </c>
      <c r="KY257" s="621" t="s">
        <v>21</v>
      </c>
      <c r="KZ257" s="596">
        <v>1.1000000000000001</v>
      </c>
      <c r="LB257" s="576" t="s">
        <v>149</v>
      </c>
      <c r="LC257" s="610">
        <v>85</v>
      </c>
      <c r="LH257" s="621" t="s">
        <v>312</v>
      </c>
      <c r="LI257" s="596">
        <v>84.5</v>
      </c>
    </row>
    <row r="258" spans="1:321" ht="60.6" x14ac:dyDescent="0.3">
      <c r="A258" s="8" t="s">
        <v>246</v>
      </c>
      <c r="B258" s="15">
        <v>70.769230769230774</v>
      </c>
      <c r="G258" s="29" t="s">
        <v>17</v>
      </c>
      <c r="H258" s="32">
        <v>4.0540540540540544</v>
      </c>
      <c r="M258" s="11" t="s">
        <v>181</v>
      </c>
      <c r="N258" s="15">
        <v>73.719563392107474</v>
      </c>
      <c r="P258" s="29" t="s">
        <v>217</v>
      </c>
      <c r="Q258" s="79">
        <v>1.3742926434923202</v>
      </c>
      <c r="S258" s="8" t="s">
        <v>239</v>
      </c>
      <c r="T258" s="15">
        <v>71.739130434782609</v>
      </c>
      <c r="U258" s="101"/>
      <c r="Y258" s="8" t="s">
        <v>225</v>
      </c>
      <c r="Z258" s="15">
        <v>74.2</v>
      </c>
      <c r="AC258" s="109" t="s">
        <v>205</v>
      </c>
      <c r="AD258" s="123">
        <v>72.7</v>
      </c>
      <c r="AF258" s="149" t="s">
        <v>233</v>
      </c>
      <c r="AG258" s="137">
        <v>75</v>
      </c>
      <c r="AO258" s="109" t="s">
        <v>57</v>
      </c>
      <c r="AP258" s="146">
        <v>75.599999999999994</v>
      </c>
      <c r="AS258" s="149" t="s">
        <v>65</v>
      </c>
      <c r="AT258" s="137">
        <v>77</v>
      </c>
      <c r="AX258" s="149" t="s">
        <v>162</v>
      </c>
      <c r="AY258" s="191">
        <v>76.3</v>
      </c>
      <c r="BD258" s="149" t="s">
        <v>65</v>
      </c>
      <c r="BE258" s="191">
        <v>78.599999999999994</v>
      </c>
      <c r="BG258" s="149" t="s">
        <v>285</v>
      </c>
      <c r="BH258" s="209">
        <v>79.7</v>
      </c>
      <c r="BJ258" s="149" t="s">
        <v>149</v>
      </c>
      <c r="BK258" s="233">
        <v>78</v>
      </c>
      <c r="BP258" s="149" t="s">
        <v>269</v>
      </c>
      <c r="BQ258" s="233">
        <v>79.5</v>
      </c>
      <c r="BV258" s="29" t="s">
        <v>64</v>
      </c>
      <c r="BW258" s="263">
        <v>4.2857142857142856</v>
      </c>
      <c r="CB258" s="149" t="s">
        <v>269</v>
      </c>
      <c r="CC258" s="209">
        <v>81.7</v>
      </c>
      <c r="CE258" s="29" t="s">
        <v>42</v>
      </c>
      <c r="CF258" s="281">
        <v>1.2755102040816326</v>
      </c>
      <c r="CI258" s="109" t="s">
        <v>187</v>
      </c>
      <c r="CJ258" s="295">
        <v>80.8</v>
      </c>
      <c r="CO258" s="109" t="s">
        <v>233</v>
      </c>
      <c r="CP258" s="191">
        <v>84.2</v>
      </c>
      <c r="CS258" s="149" t="s">
        <v>175</v>
      </c>
      <c r="CT258" s="331">
        <v>82.7</v>
      </c>
      <c r="DB258" s="253" t="s">
        <v>78</v>
      </c>
      <c r="DC258" s="263">
        <v>3.7735849056603774</v>
      </c>
      <c r="DP258" s="149" t="s">
        <v>328</v>
      </c>
      <c r="DQ258" s="331">
        <v>84.9</v>
      </c>
      <c r="DV258" s="253" t="s">
        <v>21</v>
      </c>
      <c r="DW258" s="281">
        <v>1.3108614232209739</v>
      </c>
      <c r="EA258" s="346" t="s">
        <v>142</v>
      </c>
      <c r="EB258" s="353">
        <v>83.5</v>
      </c>
      <c r="EI258" s="346" t="s">
        <v>189</v>
      </c>
      <c r="EJ258" s="362">
        <v>3.7383177570093453</v>
      </c>
      <c r="EQ258" s="346" t="s">
        <v>222</v>
      </c>
      <c r="ER258" s="303">
        <v>85</v>
      </c>
      <c r="EU258" s="346" t="s">
        <v>188</v>
      </c>
      <c r="EV258" s="378">
        <v>1.3563049853372433</v>
      </c>
      <c r="FA258" s="346" t="s">
        <v>258</v>
      </c>
      <c r="FB258" s="383">
        <v>83.760683760683762</v>
      </c>
      <c r="FG258" s="346" t="s">
        <v>36</v>
      </c>
      <c r="FH258" s="381">
        <v>85.6</v>
      </c>
      <c r="FK258" s="346" t="s">
        <v>255</v>
      </c>
      <c r="FL258" s="410">
        <v>83.3</v>
      </c>
      <c r="FQ258" s="355" t="s">
        <v>108</v>
      </c>
      <c r="FR258" s="421">
        <v>3.7</v>
      </c>
      <c r="FW258" s="346" t="s">
        <v>80</v>
      </c>
      <c r="FX258" s="410">
        <v>85.6</v>
      </c>
      <c r="FZ258" s="346" t="s">
        <v>319</v>
      </c>
      <c r="GA258" s="437">
        <v>1.3</v>
      </c>
      <c r="GD258" s="462" t="s">
        <v>239</v>
      </c>
      <c r="GE258" s="448">
        <v>83.6</v>
      </c>
      <c r="GJ258" s="346" t="s">
        <v>266</v>
      </c>
      <c r="GK258" s="421">
        <v>3.4</v>
      </c>
      <c r="GP258" s="462" t="s">
        <v>222</v>
      </c>
      <c r="GQ258" s="503">
        <v>85.5</v>
      </c>
      <c r="GS258" s="346" t="s">
        <v>60</v>
      </c>
      <c r="GT258" s="508">
        <v>0.98039215686274506</v>
      </c>
      <c r="GV258" s="462" t="s">
        <v>326</v>
      </c>
      <c r="GW258" s="479">
        <v>83.3</v>
      </c>
      <c r="HB258" s="535" t="s">
        <v>242</v>
      </c>
      <c r="HC258" s="383">
        <v>85.6</v>
      </c>
      <c r="HG258" s="462" t="s">
        <v>60</v>
      </c>
      <c r="HH258" s="383">
        <v>83.5</v>
      </c>
      <c r="HM258" s="346" t="s">
        <v>226</v>
      </c>
      <c r="HN258" s="421">
        <v>2.9</v>
      </c>
      <c r="HS258" s="535" t="s">
        <v>133</v>
      </c>
      <c r="HT258" s="383">
        <v>85.8</v>
      </c>
      <c r="HV258" s="346" t="s">
        <v>431</v>
      </c>
      <c r="HW258" s="508">
        <v>1.4</v>
      </c>
      <c r="HY258" s="346" t="s">
        <v>228</v>
      </c>
      <c r="HZ258" s="421">
        <v>2.9</v>
      </c>
      <c r="IE258" s="346" t="s">
        <v>59</v>
      </c>
      <c r="IF258" s="508">
        <v>1.2</v>
      </c>
      <c r="IH258" s="576" t="s">
        <v>77</v>
      </c>
      <c r="II258" s="610">
        <v>81.599999999999994</v>
      </c>
      <c r="IN258" s="621" t="s">
        <v>17</v>
      </c>
      <c r="IO258" s="635">
        <v>2.2999999999999998</v>
      </c>
      <c r="IT258" s="621" t="s">
        <v>161</v>
      </c>
      <c r="IU258" s="652">
        <v>81.400000000000006</v>
      </c>
      <c r="IW258" s="621" t="s">
        <v>14</v>
      </c>
      <c r="IX258" s="635">
        <v>1.1000000000000001</v>
      </c>
      <c r="IZ258" s="576" t="s">
        <v>769</v>
      </c>
      <c r="JA258" s="610">
        <v>81.2</v>
      </c>
      <c r="JF258" s="621" t="s">
        <v>38</v>
      </c>
      <c r="JG258" s="596">
        <v>3</v>
      </c>
      <c r="JL258" s="621" t="s">
        <v>795</v>
      </c>
      <c r="JM258" s="596">
        <v>80.3</v>
      </c>
      <c r="JO258" s="621" t="s">
        <v>322</v>
      </c>
      <c r="JP258" s="596">
        <v>1.1000000000000001</v>
      </c>
      <c r="JR258" s="576" t="s">
        <v>255</v>
      </c>
      <c r="JS258" s="610">
        <v>81.7</v>
      </c>
      <c r="JX258" s="621" t="s">
        <v>150</v>
      </c>
      <c r="JY258" s="596">
        <v>2.6</v>
      </c>
      <c r="KD258" s="621" t="s">
        <v>664</v>
      </c>
      <c r="KE258" s="596">
        <v>81.3</v>
      </c>
      <c r="KG258" s="621" t="s">
        <v>33</v>
      </c>
      <c r="KH258" s="596">
        <v>1</v>
      </c>
      <c r="KJ258" s="576" t="s">
        <v>65</v>
      </c>
      <c r="KK258" s="610">
        <v>83.3</v>
      </c>
      <c r="KP258" s="621" t="s">
        <v>43</v>
      </c>
      <c r="KQ258" s="596">
        <v>3.3</v>
      </c>
      <c r="KV258" s="621" t="s">
        <v>56</v>
      </c>
      <c r="KW258" s="596">
        <v>83.3</v>
      </c>
      <c r="KY258" s="621" t="s">
        <v>264</v>
      </c>
      <c r="KZ258" s="596">
        <v>1.2</v>
      </c>
      <c r="LB258" s="576" t="s">
        <v>199</v>
      </c>
      <c r="LC258" s="610">
        <v>84.9</v>
      </c>
      <c r="LH258" s="621" t="s">
        <v>187</v>
      </c>
      <c r="LI258" s="596">
        <v>84.5</v>
      </c>
    </row>
    <row r="259" spans="1:321" ht="52.8" x14ac:dyDescent="0.3">
      <c r="A259" s="8" t="s">
        <v>337</v>
      </c>
      <c r="B259" s="15">
        <v>70.731707317073173</v>
      </c>
      <c r="G259" s="29" t="s">
        <v>242</v>
      </c>
      <c r="H259" s="32">
        <v>4.10958904109589</v>
      </c>
      <c r="M259" s="11" t="s">
        <v>321</v>
      </c>
      <c r="N259" s="15">
        <v>73.699015471167371</v>
      </c>
      <c r="P259" s="29" t="s">
        <v>55</v>
      </c>
      <c r="Q259" s="79">
        <v>1.3858497447118892</v>
      </c>
      <c r="S259" s="8" t="s">
        <v>252</v>
      </c>
      <c r="T259" s="15">
        <v>71.641791044776113</v>
      </c>
      <c r="U259" s="101"/>
      <c r="Y259" s="8" t="s">
        <v>68</v>
      </c>
      <c r="Z259" s="15">
        <v>74.2</v>
      </c>
      <c r="AC259" s="109" t="s">
        <v>298</v>
      </c>
      <c r="AD259" s="123">
        <v>72.5</v>
      </c>
      <c r="AF259" s="149" t="s">
        <v>239</v>
      </c>
      <c r="AG259" s="137">
        <v>75</v>
      </c>
      <c r="AO259" s="109" t="s">
        <v>168</v>
      </c>
      <c r="AP259" s="146">
        <v>75.400000000000006</v>
      </c>
      <c r="AS259" s="149" t="s">
        <v>215</v>
      </c>
      <c r="AT259" s="137">
        <v>77</v>
      </c>
      <c r="AX259" s="149" t="s">
        <v>224</v>
      </c>
      <c r="AY259" s="191">
        <v>76.2</v>
      </c>
      <c r="BD259" s="149" t="s">
        <v>290</v>
      </c>
      <c r="BE259" s="191">
        <v>78.400000000000006</v>
      </c>
      <c r="BG259" s="149" t="s">
        <v>301</v>
      </c>
      <c r="BH259" s="209">
        <v>79.599999999999994</v>
      </c>
      <c r="BJ259" s="149" t="s">
        <v>139</v>
      </c>
      <c r="BK259" s="233">
        <v>78</v>
      </c>
      <c r="BP259" s="149" t="s">
        <v>295</v>
      </c>
      <c r="BQ259" s="233">
        <v>79.5</v>
      </c>
      <c r="BV259" s="29" t="s">
        <v>79</v>
      </c>
      <c r="BW259" s="263">
        <v>4.3478260869565215</v>
      </c>
      <c r="CB259" s="149" t="s">
        <v>148</v>
      </c>
      <c r="CC259" s="209">
        <v>81.7</v>
      </c>
      <c r="CE259" s="29" t="s">
        <v>277</v>
      </c>
      <c r="CF259" s="281">
        <v>1.2797074954296161</v>
      </c>
      <c r="CI259" s="109" t="s">
        <v>297</v>
      </c>
      <c r="CJ259" s="295">
        <v>80.599999999999994</v>
      </c>
      <c r="CO259" s="109" t="s">
        <v>167</v>
      </c>
      <c r="CP259" s="191">
        <v>84.2</v>
      </c>
      <c r="CS259" s="149" t="s">
        <v>139</v>
      </c>
      <c r="CT259" s="331">
        <v>82.5</v>
      </c>
      <c r="DB259" s="253" t="s">
        <v>323</v>
      </c>
      <c r="DC259" s="263">
        <v>3.8461538461538463</v>
      </c>
      <c r="DP259" s="149" t="s">
        <v>37</v>
      </c>
      <c r="DQ259" s="331">
        <v>84.7</v>
      </c>
      <c r="DV259" s="253" t="s">
        <v>158</v>
      </c>
      <c r="DW259" s="281">
        <v>1.3154597845151592</v>
      </c>
      <c r="EA259" s="346" t="s">
        <v>46</v>
      </c>
      <c r="EB259" s="353">
        <v>83.3</v>
      </c>
      <c r="EI259" s="346" t="s">
        <v>195</v>
      </c>
      <c r="EJ259" s="362">
        <v>3.8167938931297711</v>
      </c>
      <c r="EQ259" s="346" t="s">
        <v>232</v>
      </c>
      <c r="ER259" s="303">
        <v>85</v>
      </c>
      <c r="EU259" s="346" t="s">
        <v>94</v>
      </c>
      <c r="EV259" s="378">
        <v>1.3566739606126914</v>
      </c>
      <c r="FA259" s="346" t="s">
        <v>273</v>
      </c>
      <c r="FB259" s="383">
        <v>83.720930232558146</v>
      </c>
      <c r="FG259" s="346" t="s">
        <v>259</v>
      </c>
      <c r="FH259" s="381">
        <v>85.6</v>
      </c>
      <c r="FK259" s="346" t="s">
        <v>107</v>
      </c>
      <c r="FL259" s="410">
        <v>83.3</v>
      </c>
      <c r="FQ259" s="355" t="s">
        <v>25</v>
      </c>
      <c r="FR259" s="421">
        <v>3.7</v>
      </c>
      <c r="FW259" s="346" t="s">
        <v>64</v>
      </c>
      <c r="FX259" s="410">
        <v>85.6</v>
      </c>
      <c r="FZ259" s="346" t="s">
        <v>267</v>
      </c>
      <c r="GA259" s="437">
        <v>1.4</v>
      </c>
      <c r="GD259" s="462" t="s">
        <v>96</v>
      </c>
      <c r="GE259" s="448">
        <v>83.5</v>
      </c>
      <c r="GJ259" s="346" t="s">
        <v>287</v>
      </c>
      <c r="GK259" s="421">
        <v>3.4</v>
      </c>
      <c r="GP259" s="462" t="s">
        <v>58</v>
      </c>
      <c r="GQ259" s="503">
        <v>85.4</v>
      </c>
      <c r="GS259" s="346" t="s">
        <v>235</v>
      </c>
      <c r="GT259" s="508">
        <v>1.2405237767057202</v>
      </c>
      <c r="GV259" s="462" t="s">
        <v>263</v>
      </c>
      <c r="GW259" s="479">
        <v>83.3</v>
      </c>
      <c r="HB259" s="535" t="s">
        <v>194</v>
      </c>
      <c r="HC259" s="383">
        <v>85.5</v>
      </c>
      <c r="HG259" s="462" t="s">
        <v>6</v>
      </c>
      <c r="HH259" s="383">
        <v>83.3</v>
      </c>
      <c r="HM259" s="346" t="s">
        <v>210</v>
      </c>
      <c r="HN259" s="421">
        <v>2.9</v>
      </c>
      <c r="HS259" s="535" t="s">
        <v>80</v>
      </c>
      <c r="HT259" s="383">
        <v>85.6</v>
      </c>
      <c r="HV259" s="346" t="s">
        <v>63</v>
      </c>
      <c r="HW259" s="508">
        <v>1.2</v>
      </c>
      <c r="HY259" s="346" t="s">
        <v>321</v>
      </c>
      <c r="HZ259" s="421">
        <v>2.9</v>
      </c>
      <c r="IE259" s="346" t="s">
        <v>375</v>
      </c>
      <c r="IF259" s="508">
        <v>1.2</v>
      </c>
      <c r="IH259" s="576" t="s">
        <v>307</v>
      </c>
      <c r="II259" s="610">
        <v>81.599999999999994</v>
      </c>
      <c r="IN259" s="621" t="s">
        <v>49</v>
      </c>
      <c r="IO259" s="635">
        <v>2.2999999999999998</v>
      </c>
      <c r="IT259" s="621" t="s">
        <v>143</v>
      </c>
      <c r="IU259" s="652">
        <v>81.400000000000006</v>
      </c>
      <c r="IW259" s="621" t="s">
        <v>291</v>
      </c>
      <c r="IX259" s="635">
        <v>1.1000000000000001</v>
      </c>
      <c r="IZ259" s="576" t="s">
        <v>29</v>
      </c>
      <c r="JA259" s="610">
        <v>81.2</v>
      </c>
      <c r="JF259" s="621" t="s">
        <v>47</v>
      </c>
      <c r="JG259" s="596">
        <v>3</v>
      </c>
      <c r="JL259" s="621" t="s">
        <v>137</v>
      </c>
      <c r="JM259" s="596">
        <v>80.3</v>
      </c>
      <c r="JO259" s="621" t="s">
        <v>183</v>
      </c>
      <c r="JP259" s="596">
        <v>1.1000000000000001</v>
      </c>
      <c r="JR259" s="576" t="s">
        <v>199</v>
      </c>
      <c r="JS259" s="610">
        <v>81.7</v>
      </c>
      <c r="JX259" s="621" t="s">
        <v>59</v>
      </c>
      <c r="JY259" s="596">
        <v>2.8</v>
      </c>
      <c r="KD259" s="621" t="s">
        <v>150</v>
      </c>
      <c r="KE259" s="596">
        <v>81.3</v>
      </c>
      <c r="KG259" s="621" t="s">
        <v>91</v>
      </c>
      <c r="KH259" s="596">
        <v>1</v>
      </c>
      <c r="KJ259" s="576" t="s">
        <v>199</v>
      </c>
      <c r="KK259" s="610">
        <v>83.1</v>
      </c>
      <c r="KP259" s="621" t="s">
        <v>245</v>
      </c>
      <c r="KQ259" s="596">
        <v>3.4</v>
      </c>
      <c r="KV259" s="621" t="s">
        <v>273</v>
      </c>
      <c r="KW259" s="596">
        <v>83.1</v>
      </c>
      <c r="KY259" s="621" t="s">
        <v>742</v>
      </c>
      <c r="KZ259" s="596">
        <v>1.2</v>
      </c>
      <c r="LB259" s="576" t="s">
        <v>129</v>
      </c>
      <c r="LC259" s="610">
        <v>84.8</v>
      </c>
      <c r="LH259" s="621" t="s">
        <v>260</v>
      </c>
      <c r="LI259" s="596">
        <v>84.5</v>
      </c>
    </row>
    <row r="260" spans="1:321" ht="66" x14ac:dyDescent="0.3">
      <c r="A260" s="8" t="s">
        <v>247</v>
      </c>
      <c r="B260" s="15">
        <v>70.322580645161295</v>
      </c>
      <c r="G260" s="29" t="s">
        <v>82</v>
      </c>
      <c r="H260" s="32">
        <v>4.10958904109589</v>
      </c>
      <c r="M260" s="11" t="s">
        <v>292</v>
      </c>
      <c r="N260" s="15">
        <v>73.417721518987349</v>
      </c>
      <c r="P260" s="29" t="s">
        <v>98</v>
      </c>
      <c r="Q260" s="79">
        <v>1.3895543842836608</v>
      </c>
      <c r="S260" s="8" t="s">
        <v>270</v>
      </c>
      <c r="T260" s="15">
        <v>71.621621621621628</v>
      </c>
      <c r="U260" s="101"/>
      <c r="Y260" s="8" t="s">
        <v>250</v>
      </c>
      <c r="Z260" s="15">
        <v>74.099999999999994</v>
      </c>
      <c r="AC260" s="109" t="s">
        <v>377</v>
      </c>
      <c r="AD260" s="123">
        <v>72.2</v>
      </c>
      <c r="AF260" s="149" t="s">
        <v>263</v>
      </c>
      <c r="AG260" s="137">
        <v>75</v>
      </c>
      <c r="AO260" s="109" t="s">
        <v>204</v>
      </c>
      <c r="AP260" s="146">
        <v>75.3</v>
      </c>
      <c r="AS260" s="149" t="s">
        <v>106</v>
      </c>
      <c r="AT260" s="137">
        <v>76.8</v>
      </c>
      <c r="AX260" s="149" t="s">
        <v>268</v>
      </c>
      <c r="AY260" s="191">
        <v>75.900000000000006</v>
      </c>
      <c r="BD260" s="149" t="s">
        <v>285</v>
      </c>
      <c r="BE260" s="191">
        <v>78.099999999999994</v>
      </c>
      <c r="BG260" s="149" t="s">
        <v>282</v>
      </c>
      <c r="BH260" s="209">
        <v>79.599999999999994</v>
      </c>
      <c r="BJ260" s="149" t="s">
        <v>46</v>
      </c>
      <c r="BK260" s="233">
        <v>77.8</v>
      </c>
      <c r="BP260" s="149" t="s">
        <v>139</v>
      </c>
      <c r="BQ260" s="233">
        <v>79.400000000000006</v>
      </c>
      <c r="BV260" s="29" t="s">
        <v>212</v>
      </c>
      <c r="BW260" s="263">
        <v>4.395604395604396</v>
      </c>
      <c r="CB260" s="149" t="s">
        <v>378</v>
      </c>
      <c r="CC260" s="209">
        <v>81.7</v>
      </c>
      <c r="CE260" s="29" t="s">
        <v>378</v>
      </c>
      <c r="CF260" s="281">
        <v>1.3020833333333335</v>
      </c>
      <c r="CI260" s="109" t="s">
        <v>139</v>
      </c>
      <c r="CJ260" s="295">
        <v>80.599999999999994</v>
      </c>
      <c r="CO260" s="109" t="s">
        <v>193</v>
      </c>
      <c r="CP260" s="191">
        <v>84</v>
      </c>
      <c r="CS260" s="149" t="s">
        <v>297</v>
      </c>
      <c r="CT260" s="331">
        <v>82.3</v>
      </c>
      <c r="DB260" s="253" t="s">
        <v>179</v>
      </c>
      <c r="DC260" s="263">
        <v>3.8461538461538463</v>
      </c>
      <c r="DP260" s="149" t="s">
        <v>243</v>
      </c>
      <c r="DQ260" s="331">
        <v>84.6</v>
      </c>
      <c r="DV260" s="253" t="s">
        <v>376</v>
      </c>
      <c r="DW260" s="281">
        <v>1.3157894736842104</v>
      </c>
      <c r="EA260" s="346" t="s">
        <v>295</v>
      </c>
      <c r="EB260" s="353">
        <v>83.3</v>
      </c>
      <c r="EI260" s="346" t="s">
        <v>36</v>
      </c>
      <c r="EJ260" s="362">
        <v>3.8961038961038961</v>
      </c>
      <c r="EQ260" s="346" t="s">
        <v>94</v>
      </c>
      <c r="ER260" s="303">
        <v>84.9</v>
      </c>
      <c r="EU260" s="346" t="s">
        <v>319</v>
      </c>
      <c r="EV260" s="378">
        <v>1.3639626704953338</v>
      </c>
      <c r="FA260" s="346" t="s">
        <v>74</v>
      </c>
      <c r="FB260" s="383">
        <v>83.611111111111114</v>
      </c>
      <c r="FG260" s="346" t="s">
        <v>125</v>
      </c>
      <c r="FH260" s="381">
        <v>85.6</v>
      </c>
      <c r="FK260" s="346" t="s">
        <v>221</v>
      </c>
      <c r="FL260" s="410">
        <v>83.1</v>
      </c>
      <c r="FQ260" s="355" t="s">
        <v>235</v>
      </c>
      <c r="FR260" s="421">
        <v>3.7</v>
      </c>
      <c r="FW260" s="346" t="s">
        <v>151</v>
      </c>
      <c r="FX260" s="410">
        <v>85.6</v>
      </c>
      <c r="FZ260" s="346" t="s">
        <v>290</v>
      </c>
      <c r="GA260" s="437">
        <v>1.4</v>
      </c>
      <c r="GD260" s="462" t="s">
        <v>192</v>
      </c>
      <c r="GE260" s="448">
        <v>83.3</v>
      </c>
      <c r="GJ260" s="346" t="s">
        <v>290</v>
      </c>
      <c r="GK260" s="421">
        <v>3.4</v>
      </c>
      <c r="GP260" s="462" t="s">
        <v>284</v>
      </c>
      <c r="GQ260" s="503">
        <v>85.4</v>
      </c>
      <c r="GS260" s="346" t="s">
        <v>51</v>
      </c>
      <c r="GT260" s="508">
        <v>1.1088709677419355</v>
      </c>
      <c r="GV260" s="462" t="s">
        <v>287</v>
      </c>
      <c r="GW260" s="479">
        <v>83.1</v>
      </c>
      <c r="HB260" s="535" t="s">
        <v>33</v>
      </c>
      <c r="HC260" s="383">
        <v>85.4</v>
      </c>
      <c r="HG260" s="462" t="s">
        <v>263</v>
      </c>
      <c r="HH260" s="383">
        <v>83.3</v>
      </c>
      <c r="HM260" s="346" t="s">
        <v>379</v>
      </c>
      <c r="HN260" s="421">
        <v>2.9</v>
      </c>
      <c r="HS260" s="535" t="s">
        <v>233</v>
      </c>
      <c r="HT260" s="383">
        <v>85.6</v>
      </c>
      <c r="HV260" s="346" t="s">
        <v>214</v>
      </c>
      <c r="HW260" s="508">
        <v>1.4</v>
      </c>
      <c r="HY260" s="346" t="s">
        <v>166</v>
      </c>
      <c r="HZ260" s="421">
        <v>3</v>
      </c>
      <c r="IE260" s="346" t="s">
        <v>226</v>
      </c>
      <c r="IF260" s="508">
        <v>1.2</v>
      </c>
      <c r="IH260" s="576" t="s">
        <v>176</v>
      </c>
      <c r="II260" s="610">
        <v>81.400000000000006</v>
      </c>
      <c r="IN260" s="621" t="s">
        <v>206</v>
      </c>
      <c r="IO260" s="635">
        <v>2.2999999999999998</v>
      </c>
      <c r="IT260" s="621" t="s">
        <v>107</v>
      </c>
      <c r="IU260" s="652">
        <v>81.3</v>
      </c>
      <c r="IW260" s="621" t="s">
        <v>137</v>
      </c>
      <c r="IX260" s="635">
        <v>1.1000000000000001</v>
      </c>
      <c r="IZ260" s="576" t="s">
        <v>123</v>
      </c>
      <c r="JA260" s="610">
        <v>81</v>
      </c>
      <c r="JF260" s="621" t="s">
        <v>217</v>
      </c>
      <c r="JG260" s="596">
        <v>3</v>
      </c>
      <c r="JL260" s="621" t="s">
        <v>77</v>
      </c>
      <c r="JM260" s="596">
        <v>80.2</v>
      </c>
      <c r="JO260" s="621" t="s">
        <v>667</v>
      </c>
      <c r="JP260" s="596">
        <v>1.1000000000000001</v>
      </c>
      <c r="JR260" s="576" t="s">
        <v>242</v>
      </c>
      <c r="JS260" s="610">
        <v>81.400000000000006</v>
      </c>
      <c r="JX260" s="621" t="s">
        <v>178</v>
      </c>
      <c r="JY260" s="596">
        <v>2.8</v>
      </c>
      <c r="KD260" s="621" t="s">
        <v>212</v>
      </c>
      <c r="KE260" s="596">
        <v>81.2</v>
      </c>
      <c r="KG260" s="621" t="s">
        <v>196</v>
      </c>
      <c r="KH260" s="596">
        <v>1</v>
      </c>
      <c r="KJ260" s="576" t="s">
        <v>260</v>
      </c>
      <c r="KK260" s="610">
        <v>83</v>
      </c>
      <c r="KP260" s="621" t="s">
        <v>101</v>
      </c>
      <c r="KQ260" s="596">
        <v>3.4</v>
      </c>
      <c r="KV260" s="621" t="s">
        <v>57</v>
      </c>
      <c r="KW260" s="596">
        <v>83.1</v>
      </c>
      <c r="KY260" s="621" t="s">
        <v>303</v>
      </c>
      <c r="KZ260" s="596">
        <v>1.2</v>
      </c>
      <c r="LB260" s="576" t="s">
        <v>65</v>
      </c>
      <c r="LC260" s="610">
        <v>84.8</v>
      </c>
      <c r="LH260" s="621" t="s">
        <v>92</v>
      </c>
      <c r="LI260" s="596">
        <v>84.4</v>
      </c>
    </row>
    <row r="261" spans="1:321" ht="43.2" x14ac:dyDescent="0.3">
      <c r="A261" s="8" t="s">
        <v>248</v>
      </c>
      <c r="B261" s="15">
        <v>70.238095238095227</v>
      </c>
      <c r="G261" s="29" t="s">
        <v>319</v>
      </c>
      <c r="H261" s="32">
        <v>4.1666666666666661</v>
      </c>
      <c r="M261" s="11" t="s">
        <v>323</v>
      </c>
      <c r="N261" s="15">
        <v>73.354735152487962</v>
      </c>
      <c r="P261" s="29" t="s">
        <v>162</v>
      </c>
      <c r="Q261" s="79">
        <v>1.3932868904369855</v>
      </c>
      <c r="S261" s="8" t="s">
        <v>189</v>
      </c>
      <c r="T261" s="15">
        <v>71.212121212121218</v>
      </c>
      <c r="U261" s="101"/>
      <c r="Y261" s="8" t="s">
        <v>210</v>
      </c>
      <c r="Z261" s="15">
        <v>74.099999999999994</v>
      </c>
      <c r="AC261" s="109" t="s">
        <v>215</v>
      </c>
      <c r="AD261" s="123">
        <v>71.7</v>
      </c>
      <c r="AF261" s="149" t="s">
        <v>197</v>
      </c>
      <c r="AG261" s="137">
        <v>74.900000000000006</v>
      </c>
      <c r="AO261" s="109" t="s">
        <v>256</v>
      </c>
      <c r="AP261" s="146">
        <v>75.3</v>
      </c>
      <c r="AS261" s="149" t="s">
        <v>321</v>
      </c>
      <c r="AT261" s="137">
        <v>76.8</v>
      </c>
      <c r="AX261" s="149" t="s">
        <v>261</v>
      </c>
      <c r="AY261" s="191">
        <v>75.8</v>
      </c>
      <c r="BD261" s="149" t="s">
        <v>260</v>
      </c>
      <c r="BE261" s="191">
        <v>78.099999999999994</v>
      </c>
      <c r="BG261" s="149" t="s">
        <v>223</v>
      </c>
      <c r="BH261" s="209">
        <v>79.599999999999994</v>
      </c>
      <c r="BJ261" s="149" t="s">
        <v>205</v>
      </c>
      <c r="BK261" s="233">
        <v>77.8</v>
      </c>
      <c r="BP261" s="149" t="s">
        <v>251</v>
      </c>
      <c r="BQ261" s="233">
        <v>79.400000000000006</v>
      </c>
      <c r="BV261" s="29" t="s">
        <v>186</v>
      </c>
      <c r="BW261" s="263">
        <v>4.4642857142857144</v>
      </c>
      <c r="CB261" s="149" t="s">
        <v>311</v>
      </c>
      <c r="CC261" s="209">
        <v>81.5</v>
      </c>
      <c r="CE261" s="29" t="s">
        <v>201</v>
      </c>
      <c r="CF261" s="281">
        <v>1.3141426783479349</v>
      </c>
      <c r="CI261" s="109" t="s">
        <v>10</v>
      </c>
      <c r="CJ261" s="295">
        <v>80.599999999999994</v>
      </c>
      <c r="CO261" s="109" t="s">
        <v>276</v>
      </c>
      <c r="CP261" s="191">
        <v>84</v>
      </c>
      <c r="CS261" s="149" t="s">
        <v>187</v>
      </c>
      <c r="CT261" s="331">
        <v>82.2</v>
      </c>
      <c r="DB261" s="253" t="s">
        <v>146</v>
      </c>
      <c r="DC261" s="263">
        <v>3.8961038961038961</v>
      </c>
      <c r="DP261" s="149" t="s">
        <v>191</v>
      </c>
      <c r="DQ261" s="331">
        <v>84.4</v>
      </c>
      <c r="DV261" s="253" t="s">
        <v>178</v>
      </c>
      <c r="DW261" s="281">
        <v>1.3167520117044622</v>
      </c>
      <c r="EA261" s="346" t="s">
        <v>214</v>
      </c>
      <c r="EB261" s="353">
        <v>83.3</v>
      </c>
      <c r="EI261" s="346" t="s">
        <v>133</v>
      </c>
      <c r="EJ261" s="362">
        <v>3.8961038961038961</v>
      </c>
      <c r="EQ261" s="346" t="s">
        <v>74</v>
      </c>
      <c r="ER261" s="303">
        <v>84.8</v>
      </c>
      <c r="EU261" s="346" t="s">
        <v>277</v>
      </c>
      <c r="EV261" s="378">
        <v>1.3767783386874712</v>
      </c>
      <c r="FA261" s="346" t="s">
        <v>120</v>
      </c>
      <c r="FB261" s="383">
        <v>83.516483516483518</v>
      </c>
      <c r="FG261" s="346" t="s">
        <v>380</v>
      </c>
      <c r="FH261" s="381">
        <v>85.4</v>
      </c>
      <c r="FK261" s="346" t="s">
        <v>242</v>
      </c>
      <c r="FL261" s="410">
        <v>83</v>
      </c>
      <c r="FQ261" s="355" t="s">
        <v>51</v>
      </c>
      <c r="FR261" s="421">
        <v>3.7</v>
      </c>
      <c r="FW261" s="346" t="s">
        <v>125</v>
      </c>
      <c r="FX261" s="410">
        <v>85.6</v>
      </c>
      <c r="FZ261" s="346" t="s">
        <v>55</v>
      </c>
      <c r="GA261" s="437">
        <v>1.4</v>
      </c>
      <c r="GD261" s="462" t="s">
        <v>278</v>
      </c>
      <c r="GE261" s="448">
        <v>83.3</v>
      </c>
      <c r="GJ261" s="346" t="s">
        <v>239</v>
      </c>
      <c r="GK261" s="421">
        <v>3.4</v>
      </c>
      <c r="GP261" s="462" t="s">
        <v>170</v>
      </c>
      <c r="GQ261" s="503">
        <v>85.4</v>
      </c>
      <c r="GS261" s="346" t="s">
        <v>170</v>
      </c>
      <c r="GT261" s="508">
        <v>0.4329004329004329</v>
      </c>
      <c r="GV261" s="462" t="s">
        <v>165</v>
      </c>
      <c r="GW261" s="479">
        <v>83</v>
      </c>
      <c r="HB261" s="535" t="s">
        <v>291</v>
      </c>
      <c r="HC261" s="383">
        <v>85.3</v>
      </c>
      <c r="HG261" s="462" t="s">
        <v>373</v>
      </c>
      <c r="HH261" s="383">
        <v>83</v>
      </c>
      <c r="HM261" s="346" t="s">
        <v>111</v>
      </c>
      <c r="HN261" s="421">
        <v>2.9</v>
      </c>
      <c r="HS261" s="535" t="s">
        <v>159</v>
      </c>
      <c r="HT261" s="383">
        <v>85.5</v>
      </c>
      <c r="HV261" s="346" t="s">
        <v>12</v>
      </c>
      <c r="HW261" s="508">
        <v>1.4</v>
      </c>
      <c r="HY261" s="346" t="s">
        <v>260</v>
      </c>
      <c r="HZ261" s="421">
        <v>3</v>
      </c>
      <c r="IE261" s="346" t="s">
        <v>49</v>
      </c>
      <c r="IF261" s="508">
        <v>1.2</v>
      </c>
      <c r="IH261" s="576" t="s">
        <v>80</v>
      </c>
      <c r="II261" s="610">
        <v>81.3</v>
      </c>
      <c r="IN261" s="621" t="s">
        <v>101</v>
      </c>
      <c r="IO261" s="635">
        <v>2.2999999999999998</v>
      </c>
      <c r="IT261" s="621" t="s">
        <v>5</v>
      </c>
      <c r="IU261" s="652">
        <v>81.2</v>
      </c>
      <c r="IW261" s="621" t="s">
        <v>339</v>
      </c>
      <c r="IX261" s="635">
        <v>1.1000000000000001</v>
      </c>
      <c r="IZ261" s="576" t="s">
        <v>128</v>
      </c>
      <c r="JA261" s="610">
        <v>80.900000000000006</v>
      </c>
      <c r="JF261" s="621" t="s">
        <v>432</v>
      </c>
      <c r="JG261" s="596">
        <v>3</v>
      </c>
      <c r="JL261" s="621" t="s">
        <v>212</v>
      </c>
      <c r="JM261" s="596">
        <v>79.7</v>
      </c>
      <c r="JO261" s="621" t="s">
        <v>227</v>
      </c>
      <c r="JP261" s="596">
        <v>1.1000000000000001</v>
      </c>
      <c r="JR261" s="576" t="s">
        <v>137</v>
      </c>
      <c r="JS261" s="610">
        <v>81.2</v>
      </c>
      <c r="JX261" s="621" t="s">
        <v>303</v>
      </c>
      <c r="JY261" s="596">
        <v>2.9</v>
      </c>
      <c r="KD261" s="621" t="s">
        <v>29</v>
      </c>
      <c r="KE261" s="596">
        <v>81</v>
      </c>
      <c r="KG261" s="621" t="s">
        <v>89</v>
      </c>
      <c r="KH261" s="596">
        <v>1</v>
      </c>
      <c r="KJ261" s="576" t="s">
        <v>245</v>
      </c>
      <c r="KK261" s="610">
        <v>83</v>
      </c>
      <c r="KP261" s="621" t="s">
        <v>191</v>
      </c>
      <c r="KQ261" s="596">
        <v>3.6</v>
      </c>
      <c r="KV261" s="621" t="s">
        <v>312</v>
      </c>
      <c r="KW261" s="596">
        <v>83</v>
      </c>
      <c r="KY261" s="621" t="s">
        <v>173</v>
      </c>
      <c r="KZ261" s="596">
        <v>1.2</v>
      </c>
      <c r="LB261" s="576" t="s">
        <v>206</v>
      </c>
      <c r="LC261" s="610">
        <v>84.8</v>
      </c>
      <c r="LH261" s="621" t="s">
        <v>249</v>
      </c>
      <c r="LI261" s="596">
        <v>84.4</v>
      </c>
    </row>
    <row r="262" spans="1:321" ht="43.2" x14ac:dyDescent="0.3">
      <c r="A262" s="8" t="s">
        <v>249</v>
      </c>
      <c r="B262" s="15">
        <v>70.224719101123597</v>
      </c>
      <c r="G262" s="29" t="s">
        <v>305</v>
      </c>
      <c r="H262" s="32">
        <v>4.2553191489361701</v>
      </c>
      <c r="M262" s="11" t="s">
        <v>258</v>
      </c>
      <c r="N262" s="15">
        <v>73.347419257470563</v>
      </c>
      <c r="P262" s="29" t="s">
        <v>223</v>
      </c>
      <c r="Q262" s="79">
        <v>1.4018691588785046</v>
      </c>
      <c r="S262" s="8" t="s">
        <v>254</v>
      </c>
      <c r="T262" s="15">
        <v>71.111111111111114</v>
      </c>
      <c r="U262" s="101"/>
      <c r="Y262" s="8" t="s">
        <v>256</v>
      </c>
      <c r="Z262" s="15">
        <v>74</v>
      </c>
      <c r="AC262" s="109" t="s">
        <v>239</v>
      </c>
      <c r="AD262" s="123">
        <v>71.7</v>
      </c>
      <c r="AF262" s="149" t="s">
        <v>254</v>
      </c>
      <c r="AG262" s="137">
        <v>74.8</v>
      </c>
      <c r="AO262" s="109" t="s">
        <v>255</v>
      </c>
      <c r="AP262" s="146">
        <v>75.2</v>
      </c>
      <c r="AS262" s="149" t="s">
        <v>314</v>
      </c>
      <c r="AT262" s="137">
        <v>76.7</v>
      </c>
      <c r="AX262" s="149" t="s">
        <v>246</v>
      </c>
      <c r="AY262" s="191">
        <v>75.3</v>
      </c>
      <c r="BD262" s="149" t="s">
        <v>10</v>
      </c>
      <c r="BE262" s="191">
        <v>78</v>
      </c>
      <c r="BG262" s="149" t="s">
        <v>321</v>
      </c>
      <c r="BH262" s="209">
        <v>79.599999999999994</v>
      </c>
      <c r="BJ262" s="149" t="s">
        <v>301</v>
      </c>
      <c r="BK262" s="233">
        <v>77.599999999999994</v>
      </c>
      <c r="BP262" s="149" t="s">
        <v>148</v>
      </c>
      <c r="BQ262" s="233">
        <v>79.3</v>
      </c>
      <c r="BV262" s="29" t="s">
        <v>199</v>
      </c>
      <c r="BW262" s="263">
        <v>4.4776119402985071</v>
      </c>
      <c r="CB262" s="149" t="s">
        <v>175</v>
      </c>
      <c r="CC262" s="209">
        <v>81.5</v>
      </c>
      <c r="CE262" s="29" t="s">
        <v>152</v>
      </c>
      <c r="CF262" s="281">
        <v>1.3152650458349939</v>
      </c>
      <c r="CI262" s="109" t="s">
        <v>292</v>
      </c>
      <c r="CJ262" s="295">
        <v>80.5</v>
      </c>
      <c r="CO262" s="109" t="s">
        <v>162</v>
      </c>
      <c r="CP262" s="191">
        <v>84</v>
      </c>
      <c r="CS262" s="149" t="s">
        <v>321</v>
      </c>
      <c r="CT262" s="331">
        <v>81.8</v>
      </c>
      <c r="DB262" s="253" t="s">
        <v>9</v>
      </c>
      <c r="DC262" s="263">
        <v>3.90625</v>
      </c>
      <c r="DP262" s="149" t="s">
        <v>189</v>
      </c>
      <c r="DQ262" s="331">
        <v>84.4</v>
      </c>
      <c r="DV262" s="253" t="s">
        <v>229</v>
      </c>
      <c r="DW262" s="281">
        <v>1.3406156901688182</v>
      </c>
      <c r="EA262" s="346" t="s">
        <v>240</v>
      </c>
      <c r="EB262" s="353">
        <v>83.3</v>
      </c>
      <c r="EI262" s="346" t="s">
        <v>92</v>
      </c>
      <c r="EJ262" s="362">
        <v>3.9215686274509802</v>
      </c>
      <c r="EQ262" s="346" t="s">
        <v>286</v>
      </c>
      <c r="ER262" s="303">
        <v>84.8</v>
      </c>
      <c r="EU262" s="346" t="s">
        <v>42</v>
      </c>
      <c r="EV262" s="378">
        <v>1.3836477987421385</v>
      </c>
      <c r="FA262" s="346" t="s">
        <v>32</v>
      </c>
      <c r="FB262" s="383">
        <v>83.333333333333343</v>
      </c>
      <c r="FG262" s="346" t="s">
        <v>328</v>
      </c>
      <c r="FH262" s="381">
        <v>85.4</v>
      </c>
      <c r="FK262" s="346" t="s">
        <v>80</v>
      </c>
      <c r="FL262" s="410">
        <v>82.9</v>
      </c>
      <c r="FQ262" s="355" t="s">
        <v>294</v>
      </c>
      <c r="FR262" s="421">
        <v>3.7</v>
      </c>
      <c r="FW262" s="346" t="s">
        <v>37</v>
      </c>
      <c r="FX262" s="410">
        <v>85.5</v>
      </c>
      <c r="FZ262" s="346" t="s">
        <v>324</v>
      </c>
      <c r="GA262" s="437">
        <v>1.4</v>
      </c>
      <c r="GD262" s="462" t="s">
        <v>273</v>
      </c>
      <c r="GE262" s="448">
        <v>83.3</v>
      </c>
      <c r="GJ262" s="346" t="s">
        <v>196</v>
      </c>
      <c r="GK262" s="421">
        <v>3.4</v>
      </c>
      <c r="GP262" s="462" t="s">
        <v>218</v>
      </c>
      <c r="GQ262" s="503">
        <v>85.3</v>
      </c>
      <c r="GS262" s="346" t="s">
        <v>18</v>
      </c>
      <c r="GT262" s="508">
        <v>0.72150072150072153</v>
      </c>
      <c r="GV262" s="462" t="s">
        <v>60</v>
      </c>
      <c r="GW262" s="479">
        <v>83</v>
      </c>
      <c r="HB262" s="535" t="s">
        <v>256</v>
      </c>
      <c r="HC262" s="383">
        <v>85.3</v>
      </c>
      <c r="HG262" s="462" t="s">
        <v>165</v>
      </c>
      <c r="HH262" s="383">
        <v>83</v>
      </c>
      <c r="HM262" s="346" t="s">
        <v>127</v>
      </c>
      <c r="HN262" s="421">
        <v>2.9</v>
      </c>
      <c r="HS262" s="535" t="s">
        <v>136</v>
      </c>
      <c r="HT262" s="383">
        <v>85.5</v>
      </c>
      <c r="HV262" s="346" t="s">
        <v>321</v>
      </c>
      <c r="HW262" s="508">
        <v>1.4</v>
      </c>
      <c r="HY262" s="346" t="s">
        <v>69</v>
      </c>
      <c r="HZ262" s="421">
        <v>3</v>
      </c>
      <c r="IE262" s="346" t="s">
        <v>53</v>
      </c>
      <c r="IF262" s="508">
        <v>1.2</v>
      </c>
      <c r="IH262" s="576" t="s">
        <v>211</v>
      </c>
      <c r="II262" s="610">
        <v>81.3</v>
      </c>
      <c r="IN262" s="621" t="s">
        <v>120</v>
      </c>
      <c r="IO262" s="635">
        <v>2.4</v>
      </c>
      <c r="IT262" s="621" t="s">
        <v>431</v>
      </c>
      <c r="IU262" s="652">
        <v>81.2</v>
      </c>
      <c r="IW262" s="621" t="s">
        <v>68</v>
      </c>
      <c r="IX262" s="635">
        <v>1.1000000000000001</v>
      </c>
      <c r="IZ262" s="576" t="s">
        <v>284</v>
      </c>
      <c r="JA262" s="610">
        <v>80.900000000000006</v>
      </c>
      <c r="JF262" s="621" t="s">
        <v>61</v>
      </c>
      <c r="JG262" s="596">
        <v>3</v>
      </c>
      <c r="JL262" s="621" t="s">
        <v>287</v>
      </c>
      <c r="JM262" s="596">
        <v>79.7</v>
      </c>
      <c r="JO262" s="621" t="s">
        <v>338</v>
      </c>
      <c r="JP262" s="596">
        <v>1.1000000000000001</v>
      </c>
      <c r="JR262" s="576" t="s">
        <v>142</v>
      </c>
      <c r="JS262" s="610">
        <v>81.099999999999994</v>
      </c>
      <c r="JX262" s="621" t="s">
        <v>13</v>
      </c>
      <c r="JY262" s="596">
        <v>2.9</v>
      </c>
      <c r="KD262" s="621" t="s">
        <v>326</v>
      </c>
      <c r="KE262" s="596">
        <v>80.900000000000006</v>
      </c>
      <c r="KG262" s="621" t="s">
        <v>29</v>
      </c>
      <c r="KH262" s="596">
        <v>1</v>
      </c>
      <c r="KJ262" s="576" t="s">
        <v>207</v>
      </c>
      <c r="KK262" s="610">
        <v>83</v>
      </c>
      <c r="KP262" s="621" t="s">
        <v>151</v>
      </c>
      <c r="KQ262" s="596">
        <v>3.6</v>
      </c>
      <c r="KV262" s="621" t="s">
        <v>378</v>
      </c>
      <c r="KW262" s="596">
        <v>83</v>
      </c>
      <c r="KY262" s="621" t="s">
        <v>581</v>
      </c>
      <c r="KZ262" s="596">
        <v>1.2</v>
      </c>
      <c r="LB262" s="576" t="s">
        <v>338</v>
      </c>
      <c r="LC262" s="610">
        <v>84.6</v>
      </c>
      <c r="LH262" s="621" t="s">
        <v>38</v>
      </c>
      <c r="LI262" s="596">
        <v>84.3</v>
      </c>
    </row>
    <row r="263" spans="1:321" ht="39.6" x14ac:dyDescent="0.3">
      <c r="A263" s="8" t="s">
        <v>250</v>
      </c>
      <c r="B263" s="15">
        <v>70.149253731343293</v>
      </c>
      <c r="G263" s="29" t="s">
        <v>273</v>
      </c>
      <c r="H263" s="32">
        <v>4.2553191489361701</v>
      </c>
      <c r="M263" s="11" t="s">
        <v>132</v>
      </c>
      <c r="N263" s="15">
        <v>73.312101910828019</v>
      </c>
      <c r="P263" s="29" t="s">
        <v>148</v>
      </c>
      <c r="Q263" s="79">
        <v>1.402805611222445</v>
      </c>
      <c r="S263" s="8" t="s">
        <v>210</v>
      </c>
      <c r="T263" s="15">
        <v>70.833333333333343</v>
      </c>
      <c r="U263" s="101"/>
      <c r="Y263" s="8" t="s">
        <v>173</v>
      </c>
      <c r="Z263" s="15">
        <v>73.900000000000006</v>
      </c>
      <c r="AC263" s="109" t="s">
        <v>260</v>
      </c>
      <c r="AD263" s="123">
        <v>71.599999999999994</v>
      </c>
      <c r="AF263" s="149" t="s">
        <v>216</v>
      </c>
      <c r="AG263" s="137">
        <v>74.400000000000006</v>
      </c>
      <c r="AO263" s="109" t="s">
        <v>373</v>
      </c>
      <c r="AP263" s="146">
        <v>74.8</v>
      </c>
      <c r="AS263" s="149" t="s">
        <v>285</v>
      </c>
      <c r="AT263" s="137">
        <v>76.599999999999994</v>
      </c>
      <c r="AX263" s="149" t="s">
        <v>153</v>
      </c>
      <c r="AY263" s="191">
        <v>75</v>
      </c>
      <c r="BD263" s="149" t="s">
        <v>215</v>
      </c>
      <c r="BE263" s="191">
        <v>78</v>
      </c>
      <c r="BG263" s="149" t="s">
        <v>58</v>
      </c>
      <c r="BH263" s="209">
        <v>79.5</v>
      </c>
      <c r="BJ263" s="149" t="s">
        <v>300</v>
      </c>
      <c r="BK263" s="233">
        <v>77.599999999999994</v>
      </c>
      <c r="BP263" s="149" t="s">
        <v>183</v>
      </c>
      <c r="BQ263" s="233">
        <v>79.2</v>
      </c>
      <c r="BV263" s="29" t="s">
        <v>59</v>
      </c>
      <c r="BW263" s="263">
        <v>4.4943820224719104</v>
      </c>
      <c r="CB263" s="149" t="s">
        <v>285</v>
      </c>
      <c r="CC263" s="209">
        <v>81.400000000000006</v>
      </c>
      <c r="CE263" s="29" t="s">
        <v>207</v>
      </c>
      <c r="CF263" s="281">
        <v>1.3179571663920924</v>
      </c>
      <c r="CI263" s="109" t="s">
        <v>270</v>
      </c>
      <c r="CJ263" s="295">
        <v>80.2</v>
      </c>
      <c r="CO263" s="109" t="s">
        <v>65</v>
      </c>
      <c r="CP263" s="191">
        <v>84</v>
      </c>
      <c r="CS263" s="149" t="s">
        <v>189</v>
      </c>
      <c r="CT263" s="331">
        <v>81.7</v>
      </c>
      <c r="DB263" s="253" t="s">
        <v>31</v>
      </c>
      <c r="DC263" s="263">
        <v>3.9215686274509802</v>
      </c>
      <c r="DP263" s="149" t="s">
        <v>309</v>
      </c>
      <c r="DQ263" s="331">
        <v>84.3</v>
      </c>
      <c r="DV263" s="253" t="s">
        <v>63</v>
      </c>
      <c r="DW263" s="281">
        <v>1.3418530351437701</v>
      </c>
      <c r="EA263" s="346" t="s">
        <v>32</v>
      </c>
      <c r="EB263" s="353">
        <v>83.2</v>
      </c>
      <c r="EI263" s="346" t="s">
        <v>9</v>
      </c>
      <c r="EJ263" s="362">
        <v>3.90625</v>
      </c>
      <c r="EQ263" s="346" t="s">
        <v>306</v>
      </c>
      <c r="ER263" s="303">
        <v>84.7</v>
      </c>
      <c r="EU263" s="346" t="s">
        <v>13</v>
      </c>
      <c r="EV263" s="378">
        <v>1.3837410427477144</v>
      </c>
      <c r="FA263" s="346" t="s">
        <v>118</v>
      </c>
      <c r="FB263" s="383">
        <v>83.333333333333343</v>
      </c>
      <c r="FG263" s="346" t="s">
        <v>139</v>
      </c>
      <c r="FH263" s="381">
        <v>85.3</v>
      </c>
      <c r="FK263" s="346" t="s">
        <v>118</v>
      </c>
      <c r="FL263" s="410">
        <v>82.8</v>
      </c>
      <c r="FQ263" s="355" t="s">
        <v>280</v>
      </c>
      <c r="FR263" s="421">
        <v>3.8</v>
      </c>
      <c r="FW263" s="346" t="s">
        <v>12</v>
      </c>
      <c r="FX263" s="410">
        <v>85.5</v>
      </c>
      <c r="FZ263" s="346" t="s">
        <v>91</v>
      </c>
      <c r="GA263" s="437">
        <v>1.4</v>
      </c>
      <c r="GD263" s="462" t="s">
        <v>29</v>
      </c>
      <c r="GE263" s="448">
        <v>83.2</v>
      </c>
      <c r="GJ263" s="346" t="s">
        <v>235</v>
      </c>
      <c r="GK263" s="421">
        <v>3.4</v>
      </c>
      <c r="GP263" s="462" t="s">
        <v>80</v>
      </c>
      <c r="GQ263" s="503">
        <v>85.3</v>
      </c>
      <c r="GS263" s="346" t="s">
        <v>72</v>
      </c>
      <c r="GT263" s="508">
        <v>0.94142259414225948</v>
      </c>
      <c r="GV263" s="462" t="s">
        <v>162</v>
      </c>
      <c r="GW263" s="479">
        <v>82.9</v>
      </c>
      <c r="HB263" s="535" t="s">
        <v>38</v>
      </c>
      <c r="HC263" s="383">
        <v>85.2</v>
      </c>
      <c r="HG263" s="462" t="s">
        <v>230</v>
      </c>
      <c r="HH263" s="383">
        <v>82.9</v>
      </c>
      <c r="HM263" s="346" t="s">
        <v>218</v>
      </c>
      <c r="HN263" s="421">
        <v>3</v>
      </c>
      <c r="HS263" s="535" t="s">
        <v>33</v>
      </c>
      <c r="HT263" s="383">
        <v>85.4</v>
      </c>
      <c r="HV263" s="346" t="s">
        <v>290</v>
      </c>
      <c r="HW263" s="508">
        <v>1.4</v>
      </c>
      <c r="HY263" s="346" t="s">
        <v>90</v>
      </c>
      <c r="HZ263" s="421">
        <v>3</v>
      </c>
      <c r="IE263" s="346" t="s">
        <v>328</v>
      </c>
      <c r="IF263" s="508">
        <v>1.2</v>
      </c>
      <c r="IH263" s="576" t="s">
        <v>72</v>
      </c>
      <c r="II263" s="610">
        <v>81</v>
      </c>
      <c r="IN263" s="621" t="s">
        <v>31</v>
      </c>
      <c r="IO263" s="635">
        <v>2.4</v>
      </c>
      <c r="IT263" s="621" t="s">
        <v>54</v>
      </c>
      <c r="IU263" s="652">
        <v>81.2</v>
      </c>
      <c r="IW263" s="621" t="s">
        <v>39</v>
      </c>
      <c r="IX263" s="635">
        <v>1.1000000000000001</v>
      </c>
      <c r="IZ263" s="576" t="s">
        <v>663</v>
      </c>
      <c r="JA263" s="610">
        <v>80.8</v>
      </c>
      <c r="JF263" s="621" t="s">
        <v>165</v>
      </c>
      <c r="JG263" s="596">
        <v>3</v>
      </c>
      <c r="JL263" s="621" t="s">
        <v>322</v>
      </c>
      <c r="JM263" s="596">
        <v>79.599999999999994</v>
      </c>
      <c r="JO263" s="621" t="s">
        <v>303</v>
      </c>
      <c r="JP263" s="596">
        <v>1.1000000000000001</v>
      </c>
      <c r="JR263" s="576" t="s">
        <v>247</v>
      </c>
      <c r="JS263" s="610">
        <v>80.900000000000006</v>
      </c>
      <c r="JX263" s="621" t="s">
        <v>86</v>
      </c>
      <c r="JY263" s="596">
        <v>2.9</v>
      </c>
      <c r="KD263" s="621" t="s">
        <v>140</v>
      </c>
      <c r="KE263" s="596">
        <v>80.900000000000006</v>
      </c>
      <c r="KG263" s="621" t="s">
        <v>140</v>
      </c>
      <c r="KH263" s="596">
        <v>0.9</v>
      </c>
      <c r="KJ263" s="576" t="s">
        <v>273</v>
      </c>
      <c r="KK263" s="610">
        <v>82.9</v>
      </c>
      <c r="KP263" s="621" t="s">
        <v>165</v>
      </c>
      <c r="KQ263" s="596">
        <v>3.7</v>
      </c>
      <c r="KV263" s="621" t="s">
        <v>224</v>
      </c>
      <c r="KW263" s="596">
        <v>82.8</v>
      </c>
      <c r="KY263" s="621" t="s">
        <v>154</v>
      </c>
      <c r="KZ263" s="596">
        <v>1.2</v>
      </c>
      <c r="LB263" s="576" t="s">
        <v>211</v>
      </c>
      <c r="LC263" s="610">
        <v>84.6</v>
      </c>
      <c r="LH263" s="621" t="s">
        <v>303</v>
      </c>
      <c r="LI263" s="596">
        <v>84.3</v>
      </c>
    </row>
    <row r="264" spans="1:321" ht="43.2" x14ac:dyDescent="0.3">
      <c r="A264" s="8" t="s">
        <v>251</v>
      </c>
      <c r="B264" s="15">
        <v>70</v>
      </c>
      <c r="G264" s="29" t="s">
        <v>37</v>
      </c>
      <c r="H264" s="32">
        <v>4.2857142857142856</v>
      </c>
      <c r="M264" s="11" t="s">
        <v>307</v>
      </c>
      <c r="N264" s="15">
        <v>73.267326732673268</v>
      </c>
      <c r="P264" s="29" t="s">
        <v>21</v>
      </c>
      <c r="Q264" s="79">
        <v>1.4115092290988056</v>
      </c>
      <c r="S264" s="8" t="s">
        <v>250</v>
      </c>
      <c r="T264" s="15">
        <v>70.833333333333343</v>
      </c>
      <c r="U264" s="101"/>
      <c r="Y264" s="8" t="s">
        <v>314</v>
      </c>
      <c r="Z264" s="15">
        <v>73.900000000000006</v>
      </c>
      <c r="AC264" s="109" t="s">
        <v>250</v>
      </c>
      <c r="AD264" s="123">
        <v>71.400000000000006</v>
      </c>
      <c r="AF264" s="149" t="s">
        <v>248</v>
      </c>
      <c r="AG264" s="137">
        <v>74.2</v>
      </c>
      <c r="AO264" s="109" t="s">
        <v>181</v>
      </c>
      <c r="AP264" s="146">
        <v>74.8</v>
      </c>
      <c r="AS264" s="149" t="s">
        <v>161</v>
      </c>
      <c r="AT264" s="137">
        <v>76.599999999999994</v>
      </c>
      <c r="AX264" s="149" t="s">
        <v>191</v>
      </c>
      <c r="AY264" s="191">
        <v>75</v>
      </c>
      <c r="BD264" s="149" t="s">
        <v>272</v>
      </c>
      <c r="BE264" s="191">
        <v>78</v>
      </c>
      <c r="BG264" s="149" t="s">
        <v>78</v>
      </c>
      <c r="BH264" s="209">
        <v>79.400000000000006</v>
      </c>
      <c r="BJ264" s="149" t="s">
        <v>285</v>
      </c>
      <c r="BK264" s="233">
        <v>77.400000000000006</v>
      </c>
      <c r="BP264" s="149" t="s">
        <v>133</v>
      </c>
      <c r="BQ264" s="233">
        <v>79.2</v>
      </c>
      <c r="BV264" s="29" t="s">
        <v>307</v>
      </c>
      <c r="BW264" s="263">
        <v>4.4943820224719104</v>
      </c>
      <c r="CB264" s="149" t="s">
        <v>147</v>
      </c>
      <c r="CC264" s="209">
        <v>81.400000000000006</v>
      </c>
      <c r="CE264" s="29" t="s">
        <v>184</v>
      </c>
      <c r="CF264" s="281">
        <v>1.3251301467108376</v>
      </c>
      <c r="CI264" s="109" t="s">
        <v>248</v>
      </c>
      <c r="CJ264" s="295">
        <v>80</v>
      </c>
      <c r="CO264" s="109" t="s">
        <v>301</v>
      </c>
      <c r="CP264" s="191">
        <v>83.9</v>
      </c>
      <c r="CS264" s="149" t="s">
        <v>198</v>
      </c>
      <c r="CT264" s="331">
        <v>81.5</v>
      </c>
      <c r="DB264" s="253" t="s">
        <v>189</v>
      </c>
      <c r="DC264" s="263">
        <v>3.9215686274509802</v>
      </c>
      <c r="DP264" s="149" t="s">
        <v>306</v>
      </c>
      <c r="DQ264" s="331">
        <v>84.3</v>
      </c>
      <c r="DV264" s="253" t="s">
        <v>28</v>
      </c>
      <c r="DW264" s="281">
        <v>1.3432409259788511</v>
      </c>
      <c r="EA264" s="346" t="s">
        <v>139</v>
      </c>
      <c r="EB264" s="353">
        <v>82.9</v>
      </c>
      <c r="EI264" s="346" t="s">
        <v>55</v>
      </c>
      <c r="EJ264" s="362">
        <v>4</v>
      </c>
      <c r="EQ264" s="346" t="s">
        <v>312</v>
      </c>
      <c r="ER264" s="303">
        <v>84.6</v>
      </c>
      <c r="EU264" s="346" t="s">
        <v>338</v>
      </c>
      <c r="EV264" s="378">
        <v>1.3874345549738221</v>
      </c>
      <c r="FA264" s="346" t="s">
        <v>105</v>
      </c>
      <c r="FB264" s="383">
        <v>83.333333333333343</v>
      </c>
      <c r="FG264" s="346" t="s">
        <v>136</v>
      </c>
      <c r="FH264" s="381">
        <v>85.3</v>
      </c>
      <c r="FK264" s="346" t="s">
        <v>84</v>
      </c>
      <c r="FL264" s="410">
        <v>82.7</v>
      </c>
      <c r="FQ264" s="355" t="s">
        <v>201</v>
      </c>
      <c r="FR264" s="421">
        <v>3.8</v>
      </c>
      <c r="FW264" s="346" t="s">
        <v>183</v>
      </c>
      <c r="FX264" s="410">
        <v>85.4</v>
      </c>
      <c r="FZ264" s="346" t="s">
        <v>376</v>
      </c>
      <c r="GA264" s="437">
        <v>1.4</v>
      </c>
      <c r="GD264" s="462" t="s">
        <v>310</v>
      </c>
      <c r="GE264" s="448">
        <v>83.1</v>
      </c>
      <c r="GJ264" s="346" t="s">
        <v>207</v>
      </c>
      <c r="GK264" s="421">
        <v>3.4</v>
      </c>
      <c r="GP264" s="462" t="s">
        <v>107</v>
      </c>
      <c r="GQ264" s="503">
        <v>85.3</v>
      </c>
      <c r="GS264" s="346" t="s">
        <v>164</v>
      </c>
      <c r="GT264" s="508">
        <v>0.79096045197740106</v>
      </c>
      <c r="GV264" s="462" t="s">
        <v>288</v>
      </c>
      <c r="GW264" s="479">
        <v>82.6</v>
      </c>
      <c r="HB264" s="535" t="s">
        <v>80</v>
      </c>
      <c r="HC264" s="383">
        <v>85.2</v>
      </c>
      <c r="HG264" s="462" t="s">
        <v>162</v>
      </c>
      <c r="HH264" s="383">
        <v>82.9</v>
      </c>
      <c r="HM264" s="346" t="s">
        <v>213</v>
      </c>
      <c r="HN264" s="421">
        <v>12.1</v>
      </c>
      <c r="HS264" s="535" t="s">
        <v>236</v>
      </c>
      <c r="HT264" s="383">
        <v>85.1</v>
      </c>
      <c r="HV264" s="346" t="s">
        <v>172</v>
      </c>
      <c r="HW264" s="508">
        <v>1.3</v>
      </c>
      <c r="HY264" s="346" t="s">
        <v>101</v>
      </c>
      <c r="HZ264" s="421">
        <v>3</v>
      </c>
      <c r="IE264" s="346" t="s">
        <v>140</v>
      </c>
      <c r="IF264" s="508">
        <v>1.2</v>
      </c>
      <c r="IH264" s="576" t="s">
        <v>164</v>
      </c>
      <c r="II264" s="610">
        <v>80.599999999999994</v>
      </c>
      <c r="IN264" s="621" t="s">
        <v>237</v>
      </c>
      <c r="IO264" s="635">
        <v>2.4</v>
      </c>
      <c r="IT264" s="621" t="s">
        <v>205</v>
      </c>
      <c r="IU264" s="652">
        <v>80.900000000000006</v>
      </c>
      <c r="IW264" s="621" t="s">
        <v>60</v>
      </c>
      <c r="IX264" s="635">
        <v>1.1000000000000001</v>
      </c>
      <c r="IZ264" s="576" t="s">
        <v>176</v>
      </c>
      <c r="JA264" s="610">
        <v>80.8</v>
      </c>
      <c r="JF264" s="621" t="s">
        <v>283</v>
      </c>
      <c r="JG264" s="596">
        <v>3</v>
      </c>
      <c r="JL264" s="621" t="s">
        <v>37</v>
      </c>
      <c r="JM264" s="596">
        <v>79.599999999999994</v>
      </c>
      <c r="JO264" s="621" t="s">
        <v>377</v>
      </c>
      <c r="JP264" s="596">
        <v>1.1000000000000001</v>
      </c>
      <c r="JR264" s="576" t="s">
        <v>171</v>
      </c>
      <c r="JS264" s="610">
        <v>80.8</v>
      </c>
      <c r="JX264" s="621" t="s">
        <v>162</v>
      </c>
      <c r="JY264" s="596">
        <v>2.9</v>
      </c>
      <c r="KD264" s="621" t="s">
        <v>273</v>
      </c>
      <c r="KE264" s="596">
        <v>80.7</v>
      </c>
      <c r="KG264" s="621" t="s">
        <v>87</v>
      </c>
      <c r="KH264" s="596">
        <v>0.8</v>
      </c>
      <c r="KJ264" s="576" t="s">
        <v>60</v>
      </c>
      <c r="KK264" s="610">
        <v>82.9</v>
      </c>
      <c r="KP264" s="621" t="s">
        <v>8</v>
      </c>
      <c r="KQ264" s="596">
        <v>3.8</v>
      </c>
      <c r="KV264" s="621" t="s">
        <v>187</v>
      </c>
      <c r="KW264" s="596">
        <v>82.7</v>
      </c>
      <c r="KY264" s="621" t="s">
        <v>236</v>
      </c>
      <c r="KZ264" s="596">
        <v>1.2</v>
      </c>
      <c r="LB264" s="576" t="s">
        <v>328</v>
      </c>
      <c r="LC264" s="610">
        <v>84.5</v>
      </c>
      <c r="LH264" s="621" t="s">
        <v>328</v>
      </c>
      <c r="LI264" s="596">
        <v>84.2</v>
      </c>
    </row>
    <row r="265" spans="1:321" ht="39.6" x14ac:dyDescent="0.3">
      <c r="A265" s="8" t="s">
        <v>252</v>
      </c>
      <c r="B265" s="15">
        <v>69.7841726618705</v>
      </c>
      <c r="G265" s="29" t="s">
        <v>213</v>
      </c>
      <c r="H265" s="32">
        <v>4.3478260869565215</v>
      </c>
      <c r="M265" s="11" t="s">
        <v>280</v>
      </c>
      <c r="N265" s="15">
        <v>73.04850626405397</v>
      </c>
      <c r="P265" s="29" t="s">
        <v>40</v>
      </c>
      <c r="Q265" s="79">
        <v>1.4160485502360081</v>
      </c>
      <c r="S265" s="8" t="s">
        <v>208</v>
      </c>
      <c r="T265" s="15">
        <v>70.731707317073173</v>
      </c>
      <c r="U265" s="101"/>
      <c r="Y265" s="8" t="s">
        <v>63</v>
      </c>
      <c r="Z265" s="15">
        <v>73.599999999999994</v>
      </c>
      <c r="AC265" s="109" t="s">
        <v>279</v>
      </c>
      <c r="AD265" s="123">
        <v>71.400000000000006</v>
      </c>
      <c r="AF265" s="149" t="s">
        <v>377</v>
      </c>
      <c r="AG265" s="137">
        <v>74.099999999999994</v>
      </c>
      <c r="AO265" s="109" t="s">
        <v>34</v>
      </c>
      <c r="AP265" s="146">
        <v>74.8</v>
      </c>
      <c r="AS265" s="149" t="s">
        <v>325</v>
      </c>
      <c r="AT265" s="137">
        <v>76.5</v>
      </c>
      <c r="AX265" s="149" t="s">
        <v>46</v>
      </c>
      <c r="AY265" s="191">
        <v>75</v>
      </c>
      <c r="BD265" s="149" t="s">
        <v>306</v>
      </c>
      <c r="BE265" s="191">
        <v>77.8</v>
      </c>
      <c r="BG265" s="149" t="s">
        <v>145</v>
      </c>
      <c r="BH265" s="209">
        <v>79.400000000000006</v>
      </c>
      <c r="BJ265" s="149" t="s">
        <v>233</v>
      </c>
      <c r="BK265" s="233">
        <v>77.3</v>
      </c>
      <c r="BP265" s="149" t="s">
        <v>298</v>
      </c>
      <c r="BQ265" s="233">
        <v>78.900000000000006</v>
      </c>
      <c r="BV265" s="29" t="s">
        <v>131</v>
      </c>
      <c r="BW265" s="263">
        <v>4.5454545454545459</v>
      </c>
      <c r="CB265" s="149" t="s">
        <v>292</v>
      </c>
      <c r="CC265" s="209">
        <v>81.3</v>
      </c>
      <c r="CE265" s="29" t="s">
        <v>297</v>
      </c>
      <c r="CF265" s="281">
        <v>1.3279932546374367</v>
      </c>
      <c r="CI265" s="109" t="s">
        <v>63</v>
      </c>
      <c r="CJ265" s="295">
        <v>80</v>
      </c>
      <c r="CO265" s="109" t="s">
        <v>282</v>
      </c>
      <c r="CP265" s="191">
        <v>83.8</v>
      </c>
      <c r="CS265" s="149" t="s">
        <v>39</v>
      </c>
      <c r="CT265" s="331">
        <v>81.5</v>
      </c>
      <c r="DB265" s="253" t="s">
        <v>12</v>
      </c>
      <c r="DC265" s="263">
        <v>3.9473684210526314</v>
      </c>
      <c r="DP265" s="149" t="s">
        <v>198</v>
      </c>
      <c r="DQ265" s="331">
        <v>84.3</v>
      </c>
      <c r="DV265" s="253" t="s">
        <v>13</v>
      </c>
      <c r="DW265" s="281">
        <v>1.3536795471326606</v>
      </c>
      <c r="EA265" s="346" t="s">
        <v>275</v>
      </c>
      <c r="EB265" s="353">
        <v>82.8</v>
      </c>
      <c r="EI265" s="346" t="s">
        <v>25</v>
      </c>
      <c r="EJ265" s="362">
        <v>4</v>
      </c>
      <c r="EQ265" s="346" t="s">
        <v>183</v>
      </c>
      <c r="ER265" s="303">
        <v>84.6</v>
      </c>
      <c r="EU265" s="346" t="s">
        <v>290</v>
      </c>
      <c r="EV265" s="378">
        <v>1.3946280991735538</v>
      </c>
      <c r="FA265" s="346" t="s">
        <v>230</v>
      </c>
      <c r="FB265" s="383">
        <v>83.333333333333343</v>
      </c>
      <c r="FG265" s="346" t="s">
        <v>151</v>
      </c>
      <c r="FH265" s="381">
        <v>85.2</v>
      </c>
      <c r="FK265" s="346" t="s">
        <v>120</v>
      </c>
      <c r="FL265" s="410">
        <v>82.6</v>
      </c>
      <c r="FQ265" s="355" t="s">
        <v>135</v>
      </c>
      <c r="FR265" s="421">
        <v>3.8</v>
      </c>
      <c r="FW265" s="346" t="s">
        <v>107</v>
      </c>
      <c r="FX265" s="410">
        <v>85.4</v>
      </c>
      <c r="FZ265" s="346" t="s">
        <v>49</v>
      </c>
      <c r="GA265" s="437">
        <v>1.4</v>
      </c>
      <c r="GD265" s="462" t="s">
        <v>137</v>
      </c>
      <c r="GE265" s="448">
        <v>83.1</v>
      </c>
      <c r="GJ265" s="346" t="s">
        <v>218</v>
      </c>
      <c r="GK265" s="421">
        <v>3.5</v>
      </c>
      <c r="GP265" s="462" t="s">
        <v>205</v>
      </c>
      <c r="GQ265" s="503">
        <v>85.1</v>
      </c>
      <c r="GS265" s="346" t="s">
        <v>206</v>
      </c>
      <c r="GT265" s="508">
        <v>0.51334702258726894</v>
      </c>
      <c r="GV265" s="462" t="s">
        <v>197</v>
      </c>
      <c r="GW265" s="479">
        <v>82.6</v>
      </c>
      <c r="HB265" s="535" t="s">
        <v>203</v>
      </c>
      <c r="HC265" s="383">
        <v>85.2</v>
      </c>
      <c r="HG265" s="462" t="s">
        <v>39</v>
      </c>
      <c r="HH265" s="383">
        <v>82.6</v>
      </c>
      <c r="HM265" s="346" t="s">
        <v>59</v>
      </c>
      <c r="HN265" s="421">
        <v>3</v>
      </c>
      <c r="HS265" s="535" t="s">
        <v>103</v>
      </c>
      <c r="HT265" s="383">
        <v>85.1</v>
      </c>
      <c r="HV265" s="346" t="s">
        <v>9</v>
      </c>
      <c r="HW265" s="508">
        <v>1.3</v>
      </c>
      <c r="HY265" s="346" t="s">
        <v>250</v>
      </c>
      <c r="HZ265" s="421">
        <v>3.1</v>
      </c>
      <c r="IE265" s="346" t="s">
        <v>21</v>
      </c>
      <c r="IF265" s="508">
        <v>1.2</v>
      </c>
      <c r="IH265" s="576" t="s">
        <v>327</v>
      </c>
      <c r="II265" s="610">
        <v>80.400000000000006</v>
      </c>
      <c r="IN265" s="621" t="s">
        <v>60</v>
      </c>
      <c r="IO265" s="635">
        <v>2.4</v>
      </c>
      <c r="IT265" s="621" t="s">
        <v>66</v>
      </c>
      <c r="IU265" s="652">
        <v>80.8</v>
      </c>
      <c r="IW265" s="621" t="s">
        <v>89</v>
      </c>
      <c r="IX265" s="635">
        <v>1.1000000000000001</v>
      </c>
      <c r="IZ265" s="576" t="s">
        <v>304</v>
      </c>
      <c r="JA265" s="610">
        <v>80.8</v>
      </c>
      <c r="JF265" s="621" t="s">
        <v>303</v>
      </c>
      <c r="JG265" s="596">
        <v>3.1</v>
      </c>
      <c r="JL265" s="621" t="s">
        <v>150</v>
      </c>
      <c r="JM265" s="596">
        <v>79.599999999999994</v>
      </c>
      <c r="JO265" s="621" t="s">
        <v>130</v>
      </c>
      <c r="JP265" s="596">
        <v>1.1000000000000001</v>
      </c>
      <c r="JR265" s="576" t="s">
        <v>261</v>
      </c>
      <c r="JS265" s="610">
        <v>80.599999999999994</v>
      </c>
      <c r="JX265" s="621" t="s">
        <v>245</v>
      </c>
      <c r="JY265" s="596">
        <v>2.9</v>
      </c>
      <c r="KD265" s="621" t="s">
        <v>110</v>
      </c>
      <c r="KE265" s="596">
        <v>80.599999999999994</v>
      </c>
      <c r="KG265" s="621" t="s">
        <v>132</v>
      </c>
      <c r="KH265" s="596">
        <v>1</v>
      </c>
      <c r="KJ265" s="576" t="s">
        <v>71</v>
      </c>
      <c r="KK265" s="610">
        <v>82.7</v>
      </c>
      <c r="KP265" s="621" t="s">
        <v>663</v>
      </c>
      <c r="KQ265" s="596">
        <v>3.8</v>
      </c>
      <c r="KV265" s="621" t="s">
        <v>103</v>
      </c>
      <c r="KW265" s="596">
        <v>82.7</v>
      </c>
      <c r="KY265" s="621" t="s">
        <v>64</v>
      </c>
      <c r="KZ265" s="596">
        <v>1.2</v>
      </c>
      <c r="LB265" s="576" t="s">
        <v>322</v>
      </c>
      <c r="LC265" s="610">
        <v>84.4</v>
      </c>
      <c r="LH265" s="621" t="s">
        <v>161</v>
      </c>
      <c r="LI265" s="596">
        <v>84.2</v>
      </c>
    </row>
    <row r="266" spans="1:321" ht="43.2" x14ac:dyDescent="0.3">
      <c r="A266" s="8" t="s">
        <v>253</v>
      </c>
      <c r="B266" s="15">
        <v>69.642857142857139</v>
      </c>
      <c r="G266" s="29" t="s">
        <v>219</v>
      </c>
      <c r="H266" s="32">
        <v>4.3478260869565215</v>
      </c>
      <c r="M266" s="11" t="s">
        <v>199</v>
      </c>
      <c r="N266" s="15">
        <v>72.733812949640281</v>
      </c>
      <c r="P266" s="29" t="s">
        <v>234</v>
      </c>
      <c r="Q266" s="79">
        <v>1.4274385408406027</v>
      </c>
      <c r="S266" s="8" t="s">
        <v>158</v>
      </c>
      <c r="T266" s="15">
        <v>70.114942528735639</v>
      </c>
      <c r="U266" s="101"/>
      <c r="Y266" s="8" t="s">
        <v>378</v>
      </c>
      <c r="Z266" s="15">
        <v>73.3</v>
      </c>
      <c r="AC266" s="109" t="s">
        <v>273</v>
      </c>
      <c r="AD266" s="123">
        <v>71.3</v>
      </c>
      <c r="AF266" s="149" t="s">
        <v>220</v>
      </c>
      <c r="AG266" s="137">
        <v>74.099999999999994</v>
      </c>
      <c r="AO266" s="109" t="s">
        <v>250</v>
      </c>
      <c r="AP266" s="146">
        <v>74.7</v>
      </c>
      <c r="AS266" s="149" t="s">
        <v>286</v>
      </c>
      <c r="AT266" s="137">
        <v>76.2</v>
      </c>
      <c r="AX266" s="149" t="s">
        <v>285</v>
      </c>
      <c r="AY266" s="191">
        <v>74.7</v>
      </c>
      <c r="BD266" s="149" t="s">
        <v>314</v>
      </c>
      <c r="BE266" s="191">
        <v>77.7</v>
      </c>
      <c r="BG266" s="149" t="s">
        <v>161</v>
      </c>
      <c r="BH266" s="209">
        <v>79.400000000000006</v>
      </c>
      <c r="BJ266" s="149" t="s">
        <v>183</v>
      </c>
      <c r="BK266" s="233">
        <v>77.3</v>
      </c>
      <c r="BP266" s="149" t="s">
        <v>290</v>
      </c>
      <c r="BQ266" s="233">
        <v>78.7</v>
      </c>
      <c r="BV266" s="29" t="s">
        <v>261</v>
      </c>
      <c r="BW266" s="263">
        <v>4.5454545454545459</v>
      </c>
      <c r="CB266" s="149" t="s">
        <v>316</v>
      </c>
      <c r="CC266" s="209">
        <v>81.3</v>
      </c>
      <c r="CE266" s="29" t="s">
        <v>167</v>
      </c>
      <c r="CF266" s="281">
        <v>1.330532212885154</v>
      </c>
      <c r="CI266" s="109" t="s">
        <v>84</v>
      </c>
      <c r="CJ266" s="295">
        <v>80</v>
      </c>
      <c r="CO266" s="109" t="s">
        <v>39</v>
      </c>
      <c r="CP266" s="191">
        <v>83.7</v>
      </c>
      <c r="CS266" s="149" t="s">
        <v>32</v>
      </c>
      <c r="CT266" s="331">
        <v>81.400000000000006</v>
      </c>
      <c r="DB266" s="253" t="s">
        <v>128</v>
      </c>
      <c r="DC266" s="263">
        <v>3.9682539682539679</v>
      </c>
      <c r="DP266" s="149" t="s">
        <v>303</v>
      </c>
      <c r="DQ266" s="331">
        <v>84.2</v>
      </c>
      <c r="DV266" s="253" t="s">
        <v>239</v>
      </c>
      <c r="DW266" s="281">
        <v>1.3584574934268185</v>
      </c>
      <c r="EA266" s="346" t="s">
        <v>144</v>
      </c>
      <c r="EB266" s="353">
        <v>82.7</v>
      </c>
      <c r="EI266" s="346" t="s">
        <v>286</v>
      </c>
      <c r="EJ266" s="362">
        <v>4</v>
      </c>
      <c r="EQ266" s="346" t="s">
        <v>197</v>
      </c>
      <c r="ER266" s="303">
        <v>84.6</v>
      </c>
      <c r="EU266" s="346" t="s">
        <v>274</v>
      </c>
      <c r="EV266" s="378">
        <v>1.3986013986013985</v>
      </c>
      <c r="FA266" s="346" t="s">
        <v>119</v>
      </c>
      <c r="FB266" s="383">
        <v>83.132530120481931</v>
      </c>
      <c r="FG266" s="346" t="s">
        <v>21</v>
      </c>
      <c r="FH266" s="381">
        <v>85.2</v>
      </c>
      <c r="FK266" s="346" t="s">
        <v>318</v>
      </c>
      <c r="FL266" s="410">
        <v>82.5</v>
      </c>
      <c r="FQ266" s="355" t="s">
        <v>151</v>
      </c>
      <c r="FR266" s="421">
        <v>3.8</v>
      </c>
      <c r="FW266" s="346" t="s">
        <v>87</v>
      </c>
      <c r="FX266" s="410">
        <v>85.4</v>
      </c>
      <c r="FZ266" s="346" t="s">
        <v>273</v>
      </c>
      <c r="GA266" s="437">
        <v>1.4</v>
      </c>
      <c r="GD266" s="462" t="s">
        <v>189</v>
      </c>
      <c r="GE266" s="448">
        <v>83.1</v>
      </c>
      <c r="GJ266" s="346" t="s">
        <v>80</v>
      </c>
      <c r="GK266" s="421">
        <v>3.6</v>
      </c>
      <c r="GP266" s="462" t="s">
        <v>151</v>
      </c>
      <c r="GQ266" s="503">
        <v>85.1</v>
      </c>
      <c r="GS266" s="346" t="s">
        <v>247</v>
      </c>
      <c r="GT266" s="508">
        <v>0.96993210475266745</v>
      </c>
      <c r="GV266" s="462" t="s">
        <v>47</v>
      </c>
      <c r="GW266" s="479">
        <v>82.5</v>
      </c>
      <c r="HB266" s="535" t="s">
        <v>257</v>
      </c>
      <c r="HC266" s="383">
        <v>85.2</v>
      </c>
      <c r="HG266" s="462" t="s">
        <v>293</v>
      </c>
      <c r="HH266" s="383">
        <v>82.5</v>
      </c>
      <c r="HM266" s="346" t="s">
        <v>157</v>
      </c>
      <c r="HN266" s="421">
        <v>3</v>
      </c>
      <c r="HS266" s="535" t="s">
        <v>50</v>
      </c>
      <c r="HT266" s="383">
        <v>85.1</v>
      </c>
      <c r="HV266" s="346" t="s">
        <v>329</v>
      </c>
      <c r="HW266" s="508">
        <v>1.4</v>
      </c>
      <c r="HY266" s="346" t="s">
        <v>15</v>
      </c>
      <c r="HZ266" s="421">
        <v>3.1</v>
      </c>
      <c r="IE266" s="346" t="s">
        <v>23</v>
      </c>
      <c r="IF266" s="508">
        <v>1.2</v>
      </c>
      <c r="IH266" s="576" t="s">
        <v>215</v>
      </c>
      <c r="II266" s="610">
        <v>80.2</v>
      </c>
      <c r="IN266" s="621" t="s">
        <v>161</v>
      </c>
      <c r="IO266" s="635">
        <v>2.4</v>
      </c>
      <c r="IT266" s="621" t="s">
        <v>36</v>
      </c>
      <c r="IU266" s="652">
        <v>80.7</v>
      </c>
      <c r="IW266" s="621" t="s">
        <v>29</v>
      </c>
      <c r="IX266" s="635">
        <v>1.1000000000000001</v>
      </c>
      <c r="IZ266" s="576" t="s">
        <v>664</v>
      </c>
      <c r="JA266" s="610">
        <v>80.400000000000006</v>
      </c>
      <c r="JF266" s="621" t="s">
        <v>137</v>
      </c>
      <c r="JG266" s="596">
        <v>3.1</v>
      </c>
      <c r="JL266" s="621" t="s">
        <v>110</v>
      </c>
      <c r="JM266" s="596">
        <v>79.5</v>
      </c>
      <c r="JO266" s="621" t="s">
        <v>163</v>
      </c>
      <c r="JP266" s="596">
        <v>1.1000000000000001</v>
      </c>
      <c r="JR266" s="576" t="s">
        <v>121</v>
      </c>
      <c r="JS266" s="610">
        <v>80.3</v>
      </c>
      <c r="JX266" s="621" t="s">
        <v>164</v>
      </c>
      <c r="JY266" s="596">
        <v>2.9</v>
      </c>
      <c r="KD266" s="621" t="s">
        <v>338</v>
      </c>
      <c r="KE266" s="596">
        <v>80.5</v>
      </c>
      <c r="KG266" s="621" t="s">
        <v>257</v>
      </c>
      <c r="KH266" s="596">
        <v>1</v>
      </c>
      <c r="KJ266" s="576" t="s">
        <v>103</v>
      </c>
      <c r="KK266" s="610">
        <v>82.7</v>
      </c>
      <c r="KP266" s="621" t="s">
        <v>432</v>
      </c>
      <c r="KQ266" s="596">
        <v>3.8</v>
      </c>
      <c r="KV266" s="621" t="s">
        <v>110</v>
      </c>
      <c r="KW266" s="596">
        <v>82.6</v>
      </c>
      <c r="KY266" s="621" t="s">
        <v>62</v>
      </c>
      <c r="KZ266" s="596">
        <v>1.2</v>
      </c>
      <c r="LB266" s="576" t="s">
        <v>805</v>
      </c>
      <c r="LC266" s="610">
        <v>84.3</v>
      </c>
      <c r="LH266" s="621" t="s">
        <v>318</v>
      </c>
      <c r="LI266" s="596">
        <v>84.1</v>
      </c>
    </row>
    <row r="267" spans="1:321" ht="52.8" x14ac:dyDescent="0.3">
      <c r="A267" s="8" t="s">
        <v>254</v>
      </c>
      <c r="B267" s="15">
        <v>69.444444444444443</v>
      </c>
      <c r="G267" s="29" t="s">
        <v>209</v>
      </c>
      <c r="H267" s="32">
        <v>4.3478260869565215</v>
      </c>
      <c r="M267" s="11" t="s">
        <v>378</v>
      </c>
      <c r="N267" s="15">
        <v>72.706834532374103</v>
      </c>
      <c r="P267" s="29" t="s">
        <v>243</v>
      </c>
      <c r="Q267" s="79">
        <v>1.4276443867618429</v>
      </c>
      <c r="S267" s="8" t="s">
        <v>228</v>
      </c>
      <c r="T267" s="15">
        <v>70.085470085470078</v>
      </c>
      <c r="U267" s="101"/>
      <c r="Y267" s="8" t="s">
        <v>296</v>
      </c>
      <c r="Z267" s="15">
        <v>73</v>
      </c>
      <c r="AC267" s="109" t="s">
        <v>294</v>
      </c>
      <c r="AD267" s="123">
        <v>71.3</v>
      </c>
      <c r="AF267" s="149" t="s">
        <v>247</v>
      </c>
      <c r="AG267" s="137">
        <v>73.900000000000006</v>
      </c>
      <c r="AO267" s="109" t="s">
        <v>314</v>
      </c>
      <c r="AP267" s="146">
        <v>74.7</v>
      </c>
      <c r="AS267" s="149" t="s">
        <v>306</v>
      </c>
      <c r="AT267" s="137">
        <v>75.8</v>
      </c>
      <c r="AX267" s="149" t="s">
        <v>183</v>
      </c>
      <c r="AY267" s="191">
        <v>74.599999999999994</v>
      </c>
      <c r="BD267" s="149" t="s">
        <v>250</v>
      </c>
      <c r="BE267" s="191">
        <v>77.5</v>
      </c>
      <c r="BG267" s="149" t="s">
        <v>306</v>
      </c>
      <c r="BH267" s="209">
        <v>79.3</v>
      </c>
      <c r="BJ267" s="149" t="s">
        <v>166</v>
      </c>
      <c r="BK267" s="233">
        <v>77</v>
      </c>
      <c r="BP267" s="149" t="s">
        <v>377</v>
      </c>
      <c r="BQ267" s="233">
        <v>78.7</v>
      </c>
      <c r="BV267" s="29" t="s">
        <v>312</v>
      </c>
      <c r="BW267" s="263">
        <v>4.5454545454545459</v>
      </c>
      <c r="CB267" s="149" t="s">
        <v>282</v>
      </c>
      <c r="CC267" s="209">
        <v>81.2</v>
      </c>
      <c r="CE267" s="29" t="s">
        <v>315</v>
      </c>
      <c r="CF267" s="281">
        <v>1.335559265442404</v>
      </c>
      <c r="CI267" s="109" t="s">
        <v>152</v>
      </c>
      <c r="CJ267" s="295">
        <v>80</v>
      </c>
      <c r="CO267" s="109" t="s">
        <v>248</v>
      </c>
      <c r="CP267" s="191">
        <v>83.6</v>
      </c>
      <c r="CS267" s="149" t="s">
        <v>50</v>
      </c>
      <c r="CT267" s="331">
        <v>81.3</v>
      </c>
      <c r="DB267" s="253" t="s">
        <v>382</v>
      </c>
      <c r="DC267" s="263">
        <v>4</v>
      </c>
      <c r="DP267" s="149" t="s">
        <v>378</v>
      </c>
      <c r="DQ267" s="331">
        <v>84.1</v>
      </c>
      <c r="DV267" s="253" t="s">
        <v>42</v>
      </c>
      <c r="DW267" s="281">
        <v>1.3675922088686283</v>
      </c>
      <c r="EA267" s="346" t="s">
        <v>183</v>
      </c>
      <c r="EB267" s="353">
        <v>82.6</v>
      </c>
      <c r="EI267" s="346" t="s">
        <v>302</v>
      </c>
      <c r="EJ267" s="362">
        <v>4</v>
      </c>
      <c r="EQ267" s="346" t="s">
        <v>71</v>
      </c>
      <c r="ER267" s="303">
        <v>84.5</v>
      </c>
      <c r="EU267" s="346" t="s">
        <v>376</v>
      </c>
      <c r="EV267" s="378">
        <v>1.4042126379137412</v>
      </c>
      <c r="FA267" s="346" t="s">
        <v>210</v>
      </c>
      <c r="FB267" s="383">
        <v>82.857142857142861</v>
      </c>
      <c r="FG267" s="346" t="s">
        <v>205</v>
      </c>
      <c r="FH267" s="381">
        <v>85.1</v>
      </c>
      <c r="FK267" s="346" t="s">
        <v>324</v>
      </c>
      <c r="FL267" s="410">
        <v>82.4</v>
      </c>
      <c r="FQ267" s="355" t="s">
        <v>55</v>
      </c>
      <c r="FR267" s="421">
        <v>3.8</v>
      </c>
      <c r="FW267" s="346" t="s">
        <v>224</v>
      </c>
      <c r="FX267" s="410">
        <v>85.3</v>
      </c>
      <c r="FZ267" s="346" t="s">
        <v>42</v>
      </c>
      <c r="GA267" s="437">
        <v>1.4</v>
      </c>
      <c r="GD267" s="462" t="s">
        <v>242</v>
      </c>
      <c r="GE267" s="448">
        <v>83</v>
      </c>
      <c r="GJ267" s="346" t="s">
        <v>173</v>
      </c>
      <c r="GK267" s="421">
        <v>3.6</v>
      </c>
      <c r="GP267" s="462" t="s">
        <v>57</v>
      </c>
      <c r="GQ267" s="503">
        <v>85</v>
      </c>
      <c r="GS267" s="346" t="s">
        <v>302</v>
      </c>
      <c r="GT267" s="508">
        <v>1.0526315789473684</v>
      </c>
      <c r="GV267" s="462" t="s">
        <v>255</v>
      </c>
      <c r="GW267" s="479">
        <v>82.2</v>
      </c>
      <c r="HB267" s="535" t="s">
        <v>300</v>
      </c>
      <c r="HC267" s="383">
        <v>85.1</v>
      </c>
      <c r="HG267" s="462" t="s">
        <v>170</v>
      </c>
      <c r="HH267" s="383">
        <v>82.5</v>
      </c>
      <c r="HM267" s="346" t="s">
        <v>200</v>
      </c>
      <c r="HN267" s="421">
        <v>3.5</v>
      </c>
      <c r="HS267" s="535" t="s">
        <v>12</v>
      </c>
      <c r="HT267" s="383">
        <v>85.1</v>
      </c>
      <c r="HV267" s="346" t="s">
        <v>280</v>
      </c>
      <c r="HW267" s="508">
        <v>1.3</v>
      </c>
      <c r="HY267" s="346" t="s">
        <v>111</v>
      </c>
      <c r="HZ267" s="421">
        <v>3.1</v>
      </c>
      <c r="IE267" s="346" t="s">
        <v>73</v>
      </c>
      <c r="IF267" s="508">
        <v>1.3</v>
      </c>
      <c r="IH267" s="576" t="s">
        <v>291</v>
      </c>
      <c r="II267" s="610">
        <v>80.2</v>
      </c>
      <c r="IN267" s="621" t="s">
        <v>216</v>
      </c>
      <c r="IO267" s="635">
        <v>2.5</v>
      </c>
      <c r="IT267" s="621" t="s">
        <v>278</v>
      </c>
      <c r="IU267" s="652">
        <v>80.5</v>
      </c>
      <c r="IW267" s="621" t="s">
        <v>132</v>
      </c>
      <c r="IX267" s="635">
        <v>1.1000000000000001</v>
      </c>
      <c r="IZ267" s="576" t="s">
        <v>50</v>
      </c>
      <c r="JA267" s="610">
        <v>80</v>
      </c>
      <c r="JF267" s="621" t="s">
        <v>256</v>
      </c>
      <c r="JG267" s="596">
        <v>3.1</v>
      </c>
      <c r="JL267" s="621" t="s">
        <v>107</v>
      </c>
      <c r="JM267" s="596">
        <v>79.400000000000006</v>
      </c>
      <c r="JO267" s="621" t="s">
        <v>378</v>
      </c>
      <c r="JP267" s="596">
        <v>1.1000000000000001</v>
      </c>
      <c r="JR267" s="576" t="s">
        <v>377</v>
      </c>
      <c r="JS267" s="610">
        <v>80.099999999999994</v>
      </c>
      <c r="JX267" s="621" t="s">
        <v>134</v>
      </c>
      <c r="JY267" s="596">
        <v>2.9</v>
      </c>
      <c r="KD267" s="621" t="s">
        <v>287</v>
      </c>
      <c r="KE267" s="596">
        <v>80.5</v>
      </c>
      <c r="KG267" s="621" t="s">
        <v>322</v>
      </c>
      <c r="KH267" s="596">
        <v>1.1000000000000001</v>
      </c>
      <c r="KJ267" s="576" t="s">
        <v>276</v>
      </c>
      <c r="KK267" s="610">
        <v>82.6</v>
      </c>
      <c r="KP267" s="621" t="s">
        <v>180</v>
      </c>
      <c r="KQ267" s="596">
        <v>3.8</v>
      </c>
      <c r="KV267" s="621" t="s">
        <v>303</v>
      </c>
      <c r="KW267" s="596">
        <v>82.5</v>
      </c>
      <c r="KY267" s="621" t="s">
        <v>59</v>
      </c>
      <c r="KZ267" s="596">
        <v>1.2</v>
      </c>
      <c r="LB267" s="576" t="s">
        <v>259</v>
      </c>
      <c r="LC267" s="610">
        <v>84.2</v>
      </c>
      <c r="LH267" s="621" t="s">
        <v>103</v>
      </c>
      <c r="LI267" s="596">
        <v>84</v>
      </c>
    </row>
    <row r="268" spans="1:321" ht="66" x14ac:dyDescent="0.3">
      <c r="A268" s="8" t="s">
        <v>255</v>
      </c>
      <c r="B268" s="15">
        <v>68.478260869565219</v>
      </c>
      <c r="G268" s="29" t="s">
        <v>380</v>
      </c>
      <c r="H268" s="32">
        <v>4.3478260869565215</v>
      </c>
      <c r="M268" s="45" t="s">
        <v>63</v>
      </c>
      <c r="N268" s="15">
        <v>72.689367616400276</v>
      </c>
      <c r="P268" s="29" t="s">
        <v>222</v>
      </c>
      <c r="Q268" s="79">
        <v>1.4350453172205437</v>
      </c>
      <c r="S268" s="8" t="s">
        <v>278</v>
      </c>
      <c r="T268" s="15">
        <v>70</v>
      </c>
      <c r="U268" s="101"/>
      <c r="Y268" s="8" t="s">
        <v>195</v>
      </c>
      <c r="Z268" s="15">
        <v>73</v>
      </c>
      <c r="AC268" s="109" t="s">
        <v>262</v>
      </c>
      <c r="AD268" s="123">
        <v>71.3</v>
      </c>
      <c r="AF268" s="149" t="s">
        <v>310</v>
      </c>
      <c r="AG268" s="137">
        <v>73.400000000000006</v>
      </c>
      <c r="AO268" s="109" t="s">
        <v>229</v>
      </c>
      <c r="AP268" s="146">
        <v>74.3</v>
      </c>
      <c r="AS268" s="149" t="s">
        <v>255</v>
      </c>
      <c r="AT268" s="137">
        <v>75.7</v>
      </c>
      <c r="AX268" s="149" t="s">
        <v>251</v>
      </c>
      <c r="AY268" s="191">
        <v>74.599999999999994</v>
      </c>
      <c r="BD268" s="149" t="s">
        <v>161</v>
      </c>
      <c r="BE268" s="191">
        <v>77.5</v>
      </c>
      <c r="BG268" s="149" t="s">
        <v>373</v>
      </c>
      <c r="BH268" s="209">
        <v>79.3</v>
      </c>
      <c r="BJ268" s="149" t="s">
        <v>197</v>
      </c>
      <c r="BK268" s="233">
        <v>76.900000000000006</v>
      </c>
      <c r="BP268" s="149" t="s">
        <v>191</v>
      </c>
      <c r="BQ268" s="233">
        <v>78.599999999999994</v>
      </c>
      <c r="BV268" s="29" t="s">
        <v>198</v>
      </c>
      <c r="BW268" s="263">
        <v>4.5977011494252871</v>
      </c>
      <c r="CB268" s="149" t="s">
        <v>205</v>
      </c>
      <c r="CC268" s="209">
        <v>81.099999999999994</v>
      </c>
      <c r="CE268" s="29" t="s">
        <v>295</v>
      </c>
      <c r="CF268" s="281">
        <v>1.3374485596707819</v>
      </c>
      <c r="CI268" s="109" t="s">
        <v>138</v>
      </c>
      <c r="CJ268" s="295">
        <v>79.599999999999994</v>
      </c>
      <c r="CO268" s="109" t="s">
        <v>292</v>
      </c>
      <c r="CP268" s="191">
        <v>83.5</v>
      </c>
      <c r="CS268" s="149" t="s">
        <v>258</v>
      </c>
      <c r="CT268" s="331">
        <v>81</v>
      </c>
      <c r="DB268" s="253" t="s">
        <v>221</v>
      </c>
      <c r="DC268" s="263">
        <v>4</v>
      </c>
      <c r="DP268" s="149" t="s">
        <v>50</v>
      </c>
      <c r="DQ268" s="331">
        <v>84</v>
      </c>
      <c r="DV268" s="253" t="s">
        <v>196</v>
      </c>
      <c r="DW268" s="281">
        <v>1.3681592039800996</v>
      </c>
      <c r="EA268" s="346" t="s">
        <v>149</v>
      </c>
      <c r="EB268" s="353">
        <v>82.6</v>
      </c>
      <c r="EI268" s="346" t="s">
        <v>327</v>
      </c>
      <c r="EJ268" s="362">
        <v>3.9215686274509802</v>
      </c>
      <c r="EQ268" s="346" t="s">
        <v>58</v>
      </c>
      <c r="ER268" s="303">
        <v>84.4</v>
      </c>
      <c r="EU268" s="346" t="s">
        <v>28</v>
      </c>
      <c r="EV268" s="378">
        <v>1.4064293915040185</v>
      </c>
      <c r="FA268" s="346" t="s">
        <v>142</v>
      </c>
      <c r="FB268" s="383">
        <v>82.758620689655174</v>
      </c>
      <c r="FG268" s="346" t="s">
        <v>146</v>
      </c>
      <c r="FH268" s="381">
        <v>85</v>
      </c>
      <c r="FK268" s="346" t="s">
        <v>39</v>
      </c>
      <c r="FL268" s="410">
        <v>82.4</v>
      </c>
      <c r="FQ268" s="355" t="s">
        <v>157</v>
      </c>
      <c r="FR268" s="421">
        <v>3.8</v>
      </c>
      <c r="FW268" s="346" t="s">
        <v>170</v>
      </c>
      <c r="FX268" s="410">
        <v>85.3</v>
      </c>
      <c r="FZ268" s="346" t="s">
        <v>328</v>
      </c>
      <c r="GA268" s="437">
        <v>1.4</v>
      </c>
      <c r="GD268" s="462" t="s">
        <v>107</v>
      </c>
      <c r="GE268" s="448">
        <v>83</v>
      </c>
      <c r="GJ268" s="346" t="s">
        <v>93</v>
      </c>
      <c r="GK268" s="421">
        <v>3.6</v>
      </c>
      <c r="GP268" s="462" t="s">
        <v>322</v>
      </c>
      <c r="GQ268" s="503">
        <v>84.9</v>
      </c>
      <c r="GS268" s="346" t="s">
        <v>99</v>
      </c>
      <c r="GT268" s="508">
        <v>0.46948356807511737</v>
      </c>
      <c r="GV268" s="462" t="s">
        <v>239</v>
      </c>
      <c r="GW268" s="479">
        <v>82.1</v>
      </c>
      <c r="HB268" s="535" t="s">
        <v>302</v>
      </c>
      <c r="HC268" s="383">
        <v>85.1</v>
      </c>
      <c r="HG268" s="462" t="s">
        <v>101</v>
      </c>
      <c r="HH268" s="383">
        <v>82.5</v>
      </c>
      <c r="HM268" s="346" t="s">
        <v>290</v>
      </c>
      <c r="HN268" s="421">
        <v>3.1</v>
      </c>
      <c r="HS268" s="535" t="s">
        <v>653</v>
      </c>
      <c r="HT268" s="383">
        <v>84.9</v>
      </c>
      <c r="HV268" s="346" t="s">
        <v>15</v>
      </c>
      <c r="HW268" s="508">
        <v>1.4</v>
      </c>
      <c r="HY268" s="346" t="s">
        <v>165</v>
      </c>
      <c r="HZ268" s="421">
        <v>3.1</v>
      </c>
      <c r="IE268" s="346" t="s">
        <v>296</v>
      </c>
      <c r="IF268" s="508">
        <v>1.3</v>
      </c>
      <c r="IH268" s="576" t="s">
        <v>113</v>
      </c>
      <c r="II268" s="610">
        <v>79.7</v>
      </c>
      <c r="IN268" s="621" t="s">
        <v>202</v>
      </c>
      <c r="IO268" s="635">
        <v>2.5</v>
      </c>
      <c r="IT268" s="621" t="s">
        <v>212</v>
      </c>
      <c r="IU268" s="652">
        <v>79.8</v>
      </c>
      <c r="IW268" s="621" t="s">
        <v>280</v>
      </c>
      <c r="IX268" s="635">
        <v>1.2</v>
      </c>
      <c r="IZ268" s="576" t="s">
        <v>292</v>
      </c>
      <c r="JA268" s="610">
        <v>80</v>
      </c>
      <c r="JF268" s="621" t="s">
        <v>284</v>
      </c>
      <c r="JG268" s="596">
        <v>3.1</v>
      </c>
      <c r="JL268" s="621" t="s">
        <v>140</v>
      </c>
      <c r="JM268" s="596">
        <v>79.3</v>
      </c>
      <c r="JO268" s="621" t="s">
        <v>29</v>
      </c>
      <c r="JP268" s="596">
        <v>1.1000000000000001</v>
      </c>
      <c r="JR268" s="576" t="s">
        <v>5</v>
      </c>
      <c r="JS268" s="610">
        <v>80</v>
      </c>
      <c r="JX268" s="621" t="s">
        <v>257</v>
      </c>
      <c r="JY268" s="596">
        <v>2.9</v>
      </c>
      <c r="KD268" s="621" t="s">
        <v>741</v>
      </c>
      <c r="KE268" s="596">
        <v>80.400000000000006</v>
      </c>
      <c r="KG268" s="621" t="s">
        <v>298</v>
      </c>
      <c r="KH268" s="596">
        <v>1.1000000000000001</v>
      </c>
      <c r="KJ268" s="576" t="s">
        <v>121</v>
      </c>
      <c r="KK268" s="610">
        <v>82.4</v>
      </c>
      <c r="KP268" s="621" t="s">
        <v>273</v>
      </c>
      <c r="KQ268" s="596">
        <v>3.9</v>
      </c>
      <c r="KV268" s="621" t="s">
        <v>55</v>
      </c>
      <c r="KW268" s="596">
        <v>82.4</v>
      </c>
      <c r="KY268" s="621" t="s">
        <v>149</v>
      </c>
      <c r="KZ268" s="596">
        <v>1.2</v>
      </c>
      <c r="LB268" s="576" t="s">
        <v>298</v>
      </c>
      <c r="LC268" s="610">
        <v>84.1</v>
      </c>
      <c r="LH268" s="621" t="s">
        <v>667</v>
      </c>
      <c r="LI268" s="596">
        <v>83.9</v>
      </c>
    </row>
    <row r="269" spans="1:321" ht="72" x14ac:dyDescent="0.3">
      <c r="A269" s="8" t="s">
        <v>256</v>
      </c>
      <c r="B269" s="15">
        <v>68.421052631578945</v>
      </c>
      <c r="G269" s="29" t="s">
        <v>162</v>
      </c>
      <c r="H269" s="32">
        <v>4.4444444444444446</v>
      </c>
      <c r="M269" s="11" t="s">
        <v>195</v>
      </c>
      <c r="N269" s="15">
        <v>72.432042338224676</v>
      </c>
      <c r="P269" s="29" t="s">
        <v>41</v>
      </c>
      <c r="Q269" s="79">
        <v>1.4411027568922306</v>
      </c>
      <c r="S269" s="8" t="s">
        <v>272</v>
      </c>
      <c r="T269" s="15">
        <v>69.879518072289159</v>
      </c>
      <c r="U269" s="101"/>
      <c r="Y269" s="8" t="s">
        <v>293</v>
      </c>
      <c r="Z269" s="15">
        <v>73</v>
      </c>
      <c r="AC269" s="109" t="s">
        <v>222</v>
      </c>
      <c r="AD269" s="123">
        <v>71.099999999999994</v>
      </c>
      <c r="AF269" s="149" t="s">
        <v>326</v>
      </c>
      <c r="AG269" s="137">
        <v>73.3</v>
      </c>
      <c r="AO269" s="109" t="s">
        <v>285</v>
      </c>
      <c r="AP269" s="146">
        <v>74.2</v>
      </c>
      <c r="AS269" s="149" t="s">
        <v>250</v>
      </c>
      <c r="AT269" s="137">
        <v>75.5</v>
      </c>
      <c r="AX269" s="149" t="s">
        <v>166</v>
      </c>
      <c r="AY269" s="191">
        <v>74.599999999999994</v>
      </c>
      <c r="BD269" s="149" t="s">
        <v>294</v>
      </c>
      <c r="BE269" s="191">
        <v>77.289650037230089</v>
      </c>
      <c r="BG269" s="149" t="s">
        <v>317</v>
      </c>
      <c r="BH269" s="209">
        <v>79.3</v>
      </c>
      <c r="BJ269" s="149" t="s">
        <v>203</v>
      </c>
      <c r="BK269" s="233">
        <v>76.8</v>
      </c>
      <c r="BP269" s="149" t="s">
        <v>153</v>
      </c>
      <c r="BQ269" s="233">
        <v>78.400000000000006</v>
      </c>
      <c r="BV269" s="29" t="s">
        <v>188</v>
      </c>
      <c r="BW269" s="263">
        <v>4.6052631578947363</v>
      </c>
      <c r="CB269" s="149" t="s">
        <v>215</v>
      </c>
      <c r="CC269" s="209">
        <v>81.099999999999994</v>
      </c>
      <c r="CE269" s="29" t="s">
        <v>229</v>
      </c>
      <c r="CF269" s="281">
        <v>1.3460459899046551</v>
      </c>
      <c r="CI269" s="109" t="s">
        <v>280</v>
      </c>
      <c r="CJ269" s="295">
        <v>79.599999999999994</v>
      </c>
      <c r="CO269" s="109" t="s">
        <v>50</v>
      </c>
      <c r="CP269" s="191">
        <v>83.3</v>
      </c>
      <c r="CS269" s="149" t="s">
        <v>84</v>
      </c>
      <c r="CT269" s="331">
        <v>80.900000000000006</v>
      </c>
      <c r="DB269" s="253" t="s">
        <v>235</v>
      </c>
      <c r="DC269" s="263">
        <v>4</v>
      </c>
      <c r="DP269" s="149" t="s">
        <v>175</v>
      </c>
      <c r="DQ269" s="331">
        <v>83.9</v>
      </c>
      <c r="DV269" s="253" t="s">
        <v>29</v>
      </c>
      <c r="DW269" s="281">
        <v>1.3966480446927374</v>
      </c>
      <c r="EA269" s="346" t="s">
        <v>269</v>
      </c>
      <c r="EB269" s="353">
        <v>82.4</v>
      </c>
      <c r="EI269" s="346" t="s">
        <v>292</v>
      </c>
      <c r="EJ269" s="362">
        <v>4</v>
      </c>
      <c r="EQ269" s="346" t="s">
        <v>190</v>
      </c>
      <c r="ER269" s="303">
        <v>84.4</v>
      </c>
      <c r="EU269" s="346" t="s">
        <v>328</v>
      </c>
      <c r="EV269" s="378">
        <v>1.4067278287461773</v>
      </c>
      <c r="FA269" s="346" t="s">
        <v>112</v>
      </c>
      <c r="FB269" s="383">
        <v>82.716049382716051</v>
      </c>
      <c r="FG269" s="346" t="s">
        <v>110</v>
      </c>
      <c r="FH269" s="381">
        <v>85</v>
      </c>
      <c r="FK269" s="346" t="s">
        <v>50</v>
      </c>
      <c r="FL269" s="410">
        <v>82.1</v>
      </c>
      <c r="FQ269" s="355" t="s">
        <v>28</v>
      </c>
      <c r="FR269" s="421">
        <v>3.8</v>
      </c>
      <c r="FW269" s="346" t="s">
        <v>218</v>
      </c>
      <c r="FX269" s="410">
        <v>85.2</v>
      </c>
      <c r="FZ269" s="346" t="s">
        <v>89</v>
      </c>
      <c r="GA269" s="437">
        <v>1.4</v>
      </c>
      <c r="GD269" s="462" t="s">
        <v>202</v>
      </c>
      <c r="GE269" s="448">
        <v>82.9</v>
      </c>
      <c r="GJ269" s="346" t="s">
        <v>151</v>
      </c>
      <c r="GK269" s="421">
        <v>3.7</v>
      </c>
      <c r="GP269" s="462" t="s">
        <v>164</v>
      </c>
      <c r="GQ269" s="503">
        <v>84.9</v>
      </c>
      <c r="GS269" s="346" t="s">
        <v>168</v>
      </c>
      <c r="GT269" s="508">
        <v>0.91376356367789835</v>
      </c>
      <c r="GV269" s="462" t="s">
        <v>101</v>
      </c>
      <c r="GW269" s="479">
        <v>82.1</v>
      </c>
      <c r="HB269" s="535" t="s">
        <v>50</v>
      </c>
      <c r="HC269" s="383">
        <v>84.9</v>
      </c>
      <c r="HG269" s="462" t="s">
        <v>339</v>
      </c>
      <c r="HH269" s="383">
        <v>82.1</v>
      </c>
      <c r="HM269" s="346" t="s">
        <v>239</v>
      </c>
      <c r="HN269" s="421">
        <v>4.7</v>
      </c>
      <c r="HS269" s="535" t="s">
        <v>166</v>
      </c>
      <c r="HT269" s="383">
        <v>84.9</v>
      </c>
      <c r="HV269" s="346" t="s">
        <v>34</v>
      </c>
      <c r="HW269" s="508">
        <v>1.3</v>
      </c>
      <c r="HY269" s="346" t="s">
        <v>144</v>
      </c>
      <c r="HZ269" s="421">
        <v>3.1</v>
      </c>
      <c r="IE269" s="346" t="s">
        <v>9</v>
      </c>
      <c r="IF269" s="508">
        <v>1.3</v>
      </c>
      <c r="IH269" s="576" t="s">
        <v>196</v>
      </c>
      <c r="II269" s="610">
        <v>79.2</v>
      </c>
      <c r="IN269" s="621" t="s">
        <v>241</v>
      </c>
      <c r="IO269" s="635">
        <v>2.5</v>
      </c>
      <c r="IT269" s="621" t="s">
        <v>328</v>
      </c>
      <c r="IU269" s="652">
        <v>79.7</v>
      </c>
      <c r="IW269" s="621" t="s">
        <v>338</v>
      </c>
      <c r="IX269" s="635">
        <v>1.2</v>
      </c>
      <c r="IZ269" s="576" t="s">
        <v>57</v>
      </c>
      <c r="JA269" s="610">
        <v>79.7</v>
      </c>
      <c r="JF269" s="621" t="s">
        <v>253</v>
      </c>
      <c r="JG269" s="596">
        <v>3.2</v>
      </c>
      <c r="JL269" s="621" t="s">
        <v>10</v>
      </c>
      <c r="JM269" s="596">
        <v>79.2</v>
      </c>
      <c r="JO269" s="621" t="s">
        <v>98</v>
      </c>
      <c r="JP269" s="596">
        <v>1.1000000000000001</v>
      </c>
      <c r="JR269" s="576" t="s">
        <v>195</v>
      </c>
      <c r="JS269" s="610">
        <v>79.7</v>
      </c>
      <c r="JX269" s="621" t="s">
        <v>254</v>
      </c>
      <c r="JY269" s="596">
        <v>3</v>
      </c>
      <c r="KD269" s="621" t="s">
        <v>241</v>
      </c>
      <c r="KE269" s="596">
        <v>80.400000000000006</v>
      </c>
      <c r="KG269" s="621" t="s">
        <v>742</v>
      </c>
      <c r="KH269" s="596">
        <v>1.1000000000000001</v>
      </c>
      <c r="KJ269" s="576" t="s">
        <v>263</v>
      </c>
      <c r="KK269" s="610">
        <v>82.4</v>
      </c>
      <c r="KP269" s="621" t="s">
        <v>306</v>
      </c>
      <c r="KQ269" s="596">
        <v>4</v>
      </c>
      <c r="KV269" s="621" t="s">
        <v>128</v>
      </c>
      <c r="KW269" s="596">
        <v>82.3</v>
      </c>
      <c r="KY269" s="621" t="s">
        <v>203</v>
      </c>
      <c r="KZ269" s="596">
        <v>1.2</v>
      </c>
      <c r="LB269" s="576" t="s">
        <v>197</v>
      </c>
      <c r="LC269" s="610">
        <v>84</v>
      </c>
      <c r="LH269" s="621" t="s">
        <v>291</v>
      </c>
      <c r="LI269" s="596">
        <v>83.9</v>
      </c>
    </row>
    <row r="270" spans="1:321" ht="43.2" x14ac:dyDescent="0.3">
      <c r="A270" s="8" t="s">
        <v>257</v>
      </c>
      <c r="B270" s="15">
        <v>68.421052631578945</v>
      </c>
      <c r="G270" s="29" t="s">
        <v>259</v>
      </c>
      <c r="H270" s="32">
        <v>4.4776119402985071</v>
      </c>
      <c r="M270" s="11" t="s">
        <v>296</v>
      </c>
      <c r="N270" s="15">
        <v>72.340425531914903</v>
      </c>
      <c r="P270" s="29" t="s">
        <v>94</v>
      </c>
      <c r="Q270" s="79">
        <v>1.4667365112624411</v>
      </c>
      <c r="S270" s="8" t="s">
        <v>247</v>
      </c>
      <c r="T270" s="15">
        <v>69.871794871794862</v>
      </c>
      <c r="U270" s="101"/>
      <c r="Y270" s="8" t="s">
        <v>323</v>
      </c>
      <c r="Z270" s="15">
        <v>73</v>
      </c>
      <c r="AC270" s="109" t="s">
        <v>287</v>
      </c>
      <c r="AD270" s="123">
        <v>71</v>
      </c>
      <c r="AF270" s="149" t="s">
        <v>229</v>
      </c>
      <c r="AG270" s="137">
        <v>73.3</v>
      </c>
      <c r="AO270" s="109" t="s">
        <v>292</v>
      </c>
      <c r="AP270" s="146">
        <v>74.2</v>
      </c>
      <c r="AS270" s="149" t="s">
        <v>179</v>
      </c>
      <c r="AT270" s="137">
        <v>75.5</v>
      </c>
      <c r="AX270" s="149" t="s">
        <v>138</v>
      </c>
      <c r="AY270" s="191">
        <v>74.5</v>
      </c>
      <c r="BD270" s="149" t="s">
        <v>292</v>
      </c>
      <c r="BE270" s="191">
        <v>77.099999999999994</v>
      </c>
      <c r="BG270" s="149" t="s">
        <v>271</v>
      </c>
      <c r="BH270" s="209">
        <v>79.3</v>
      </c>
      <c r="BJ270" s="149" t="s">
        <v>153</v>
      </c>
      <c r="BK270" s="233">
        <v>76.7</v>
      </c>
      <c r="BP270" s="149" t="s">
        <v>205</v>
      </c>
      <c r="BQ270" s="233">
        <v>78.3</v>
      </c>
      <c r="BV270" s="29" t="s">
        <v>318</v>
      </c>
      <c r="BW270" s="263">
        <v>4.6511627906976747</v>
      </c>
      <c r="CB270" s="149" t="s">
        <v>301</v>
      </c>
      <c r="CC270" s="209">
        <v>81</v>
      </c>
      <c r="CE270" s="29" t="s">
        <v>197</v>
      </c>
      <c r="CF270" s="281">
        <v>1.348240710292667</v>
      </c>
      <c r="CI270" s="109" t="s">
        <v>258</v>
      </c>
      <c r="CJ270" s="295">
        <v>79.5</v>
      </c>
      <c r="CO270" s="109" t="s">
        <v>89</v>
      </c>
      <c r="CP270" s="191">
        <v>83.2</v>
      </c>
      <c r="CS270" s="149" t="s">
        <v>216</v>
      </c>
      <c r="CT270" s="331">
        <v>80.900000000000006</v>
      </c>
      <c r="DB270" s="253" t="s">
        <v>327</v>
      </c>
      <c r="DC270" s="263">
        <v>4</v>
      </c>
      <c r="DP270" s="149" t="s">
        <v>167</v>
      </c>
      <c r="DQ270" s="331">
        <v>83.9</v>
      </c>
      <c r="DV270" s="253" t="s">
        <v>150</v>
      </c>
      <c r="DW270" s="281">
        <v>1.4009339559706471</v>
      </c>
      <c r="EA270" s="346" t="s">
        <v>324</v>
      </c>
      <c r="EB270" s="353">
        <v>82.4</v>
      </c>
      <c r="EI270" s="346" t="s">
        <v>250</v>
      </c>
      <c r="EJ270" s="362">
        <v>3.9215686274509802</v>
      </c>
      <c r="EQ270" s="346" t="s">
        <v>196</v>
      </c>
      <c r="ER270" s="303">
        <v>84.4</v>
      </c>
      <c r="EU270" s="346" t="s">
        <v>102</v>
      </c>
      <c r="EV270" s="378">
        <v>1.4074074074074074</v>
      </c>
      <c r="FA270" s="346" t="s">
        <v>144</v>
      </c>
      <c r="FB270" s="383">
        <v>82.692307692307693</v>
      </c>
      <c r="FG270" s="346" t="s">
        <v>142</v>
      </c>
      <c r="FH270" s="381">
        <v>84.8</v>
      </c>
      <c r="FK270" s="346" t="s">
        <v>300</v>
      </c>
      <c r="FL270" s="410">
        <v>82.1</v>
      </c>
      <c r="FQ270" s="355" t="s">
        <v>198</v>
      </c>
      <c r="FR270" s="421">
        <v>3.9</v>
      </c>
      <c r="FW270" s="346" t="s">
        <v>14</v>
      </c>
      <c r="FX270" s="410">
        <v>85.1</v>
      </c>
      <c r="FZ270" s="346" t="s">
        <v>292</v>
      </c>
      <c r="GA270" s="437">
        <v>1.4</v>
      </c>
      <c r="GD270" s="462" t="s">
        <v>215</v>
      </c>
      <c r="GE270" s="448">
        <v>82.8</v>
      </c>
      <c r="GJ270" s="346" t="s">
        <v>186</v>
      </c>
      <c r="GK270" s="421">
        <v>3.8</v>
      </c>
      <c r="GP270" s="462" t="s">
        <v>136</v>
      </c>
      <c r="GQ270" s="503">
        <v>84.9</v>
      </c>
      <c r="GS270" s="346" t="s">
        <v>95</v>
      </c>
      <c r="GT270" s="508">
        <v>2.1821233738984471</v>
      </c>
      <c r="GV270" s="462" t="s">
        <v>198</v>
      </c>
      <c r="GW270" s="479">
        <v>82</v>
      </c>
      <c r="HB270" s="535" t="s">
        <v>284</v>
      </c>
      <c r="HC270" s="383">
        <v>84.9</v>
      </c>
      <c r="HG270" s="462" t="s">
        <v>77</v>
      </c>
      <c r="HH270" s="383">
        <v>82</v>
      </c>
      <c r="HM270" s="346" t="s">
        <v>196</v>
      </c>
      <c r="HN270" s="421">
        <v>3.1</v>
      </c>
      <c r="HS270" s="535" t="s">
        <v>221</v>
      </c>
      <c r="HT270" s="383">
        <v>84.9</v>
      </c>
      <c r="HV270" s="346" t="s">
        <v>231</v>
      </c>
      <c r="HW270" s="508">
        <v>1.3</v>
      </c>
      <c r="HY270" s="346" t="s">
        <v>212</v>
      </c>
      <c r="HZ270" s="421">
        <v>3.2</v>
      </c>
      <c r="IE270" s="346" t="s">
        <v>148</v>
      </c>
      <c r="IF270" s="508">
        <v>1.3</v>
      </c>
      <c r="IH270" s="576" t="s">
        <v>190</v>
      </c>
      <c r="II270" s="610">
        <v>78.7</v>
      </c>
      <c r="IN270" s="621" t="s">
        <v>48</v>
      </c>
      <c r="IO270" s="635">
        <v>2.5</v>
      </c>
      <c r="IT270" s="621" t="s">
        <v>287</v>
      </c>
      <c r="IU270" s="652">
        <v>79.3</v>
      </c>
      <c r="IW270" s="621" t="s">
        <v>148</v>
      </c>
      <c r="IX270" s="635">
        <v>1.2</v>
      </c>
      <c r="IZ270" s="576" t="s">
        <v>276</v>
      </c>
      <c r="JA270" s="610">
        <v>79.599999999999994</v>
      </c>
      <c r="JF270" s="621" t="s">
        <v>48</v>
      </c>
      <c r="JG270" s="596">
        <v>3.2</v>
      </c>
      <c r="JL270" s="621" t="s">
        <v>230</v>
      </c>
      <c r="JM270" s="596">
        <v>79.2</v>
      </c>
      <c r="JO270" s="621" t="s">
        <v>160</v>
      </c>
      <c r="JP270" s="596">
        <v>1.1000000000000001</v>
      </c>
      <c r="JR270" s="576" t="s">
        <v>164</v>
      </c>
      <c r="JS270" s="610">
        <v>79.599999999999994</v>
      </c>
      <c r="JX270" s="621" t="s">
        <v>743</v>
      </c>
      <c r="JY270" s="596">
        <v>3</v>
      </c>
      <c r="KD270" s="621" t="s">
        <v>267</v>
      </c>
      <c r="KE270" s="596">
        <v>80.2</v>
      </c>
      <c r="KG270" s="621" t="s">
        <v>71</v>
      </c>
      <c r="KH270" s="596">
        <v>1.1000000000000001</v>
      </c>
      <c r="KJ270" s="576" t="s">
        <v>261</v>
      </c>
      <c r="KK270" s="610">
        <v>82.1</v>
      </c>
      <c r="KP270" s="621" t="s">
        <v>109</v>
      </c>
      <c r="KQ270" s="596">
        <v>4</v>
      </c>
      <c r="KV270" s="621" t="s">
        <v>68</v>
      </c>
      <c r="KW270" s="596">
        <v>82.3</v>
      </c>
      <c r="KY270" s="621" t="s">
        <v>133</v>
      </c>
      <c r="KZ270" s="596">
        <v>1.2</v>
      </c>
      <c r="LB270" s="576" t="s">
        <v>224</v>
      </c>
      <c r="LC270" s="610">
        <v>83.8</v>
      </c>
      <c r="LH270" s="621" t="s">
        <v>29</v>
      </c>
      <c r="LI270" s="596">
        <v>83.9</v>
      </c>
    </row>
    <row r="271" spans="1:321" ht="39.6" x14ac:dyDescent="0.3">
      <c r="A271" s="8" t="s">
        <v>258</v>
      </c>
      <c r="B271" s="15">
        <v>68.269230769230774</v>
      </c>
      <c r="G271" s="29" t="s">
        <v>47</v>
      </c>
      <c r="H271" s="32">
        <v>4.5454545454545459</v>
      </c>
      <c r="M271" s="11" t="s">
        <v>302</v>
      </c>
      <c r="N271" s="15">
        <v>71.978851963746223</v>
      </c>
      <c r="P271" s="29" t="s">
        <v>229</v>
      </c>
      <c r="Q271" s="79">
        <v>1.4877102199223804</v>
      </c>
      <c r="S271" s="8" t="s">
        <v>268</v>
      </c>
      <c r="T271" s="15">
        <v>69.863013698630141</v>
      </c>
      <c r="U271" s="101"/>
      <c r="Y271" s="8" t="s">
        <v>321</v>
      </c>
      <c r="Z271" s="15">
        <v>73</v>
      </c>
      <c r="AC271" s="109" t="s">
        <v>254</v>
      </c>
      <c r="AD271" s="123">
        <v>70.7</v>
      </c>
      <c r="AF271" s="149" t="s">
        <v>285</v>
      </c>
      <c r="AG271" s="137">
        <v>73</v>
      </c>
      <c r="AO271" s="109" t="s">
        <v>184</v>
      </c>
      <c r="AP271" s="146">
        <v>74</v>
      </c>
      <c r="AS271" s="149" t="s">
        <v>373</v>
      </c>
      <c r="AT271" s="137">
        <v>75.400000000000006</v>
      </c>
      <c r="AX271" s="149" t="s">
        <v>262</v>
      </c>
      <c r="AY271" s="191">
        <v>74.5</v>
      </c>
      <c r="BD271" s="149" t="s">
        <v>282</v>
      </c>
      <c r="BE271" s="191">
        <v>77</v>
      </c>
      <c r="BG271" s="149" t="s">
        <v>61</v>
      </c>
      <c r="BH271" s="209">
        <v>79.3</v>
      </c>
      <c r="BJ271" s="149" t="s">
        <v>290</v>
      </c>
      <c r="BK271" s="233">
        <v>76.400000000000006</v>
      </c>
      <c r="BP271" s="149" t="s">
        <v>246</v>
      </c>
      <c r="BQ271" s="233">
        <v>78.099999999999994</v>
      </c>
      <c r="BV271" s="29" t="s">
        <v>167</v>
      </c>
      <c r="BW271" s="263">
        <v>4.6875</v>
      </c>
      <c r="CB271" s="149" t="s">
        <v>233</v>
      </c>
      <c r="CC271" s="209">
        <v>81</v>
      </c>
      <c r="CE271" s="29" t="s">
        <v>71</v>
      </c>
      <c r="CF271" s="281">
        <v>1.3692768506632436</v>
      </c>
      <c r="CI271" s="109" t="s">
        <v>110</v>
      </c>
      <c r="CJ271" s="295">
        <v>79.400000000000006</v>
      </c>
      <c r="CO271" s="109" t="s">
        <v>183</v>
      </c>
      <c r="CP271" s="191">
        <v>83.1</v>
      </c>
      <c r="CS271" s="149" t="s">
        <v>286</v>
      </c>
      <c r="CT271" s="331">
        <v>80.599999999999994</v>
      </c>
      <c r="DB271" s="253" t="s">
        <v>59</v>
      </c>
      <c r="DC271" s="263">
        <v>4.0816326530612246</v>
      </c>
      <c r="DP271" s="149" t="s">
        <v>78</v>
      </c>
      <c r="DQ271" s="331">
        <v>83.8</v>
      </c>
      <c r="DV271" s="253" t="s">
        <v>55</v>
      </c>
      <c r="DW271" s="281">
        <v>1.4042867701404287</v>
      </c>
      <c r="EA271" s="346" t="s">
        <v>84</v>
      </c>
      <c r="EB271" s="353">
        <v>82.2</v>
      </c>
      <c r="EI271" s="346" t="s">
        <v>273</v>
      </c>
      <c r="EJ271" s="362">
        <v>3.9215686274509802</v>
      </c>
      <c r="EQ271" s="346" t="s">
        <v>198</v>
      </c>
      <c r="ER271" s="303">
        <v>84.4</v>
      </c>
      <c r="EU271" s="346" t="s">
        <v>178</v>
      </c>
      <c r="EV271" s="378">
        <v>1.4104372355430184</v>
      </c>
      <c r="FA271" s="346" t="s">
        <v>293</v>
      </c>
      <c r="FB271" s="383">
        <v>82.653061224489804</v>
      </c>
      <c r="FG271" s="346" t="s">
        <v>227</v>
      </c>
      <c r="FH271" s="381">
        <v>84.7</v>
      </c>
      <c r="FK271" s="346" t="s">
        <v>134</v>
      </c>
      <c r="FL271" s="410">
        <v>82</v>
      </c>
      <c r="FQ271" s="355" t="s">
        <v>250</v>
      </c>
      <c r="FR271" s="421">
        <v>4</v>
      </c>
      <c r="FW271" s="346" t="s">
        <v>221</v>
      </c>
      <c r="FX271" s="410">
        <v>85.1</v>
      </c>
      <c r="FZ271" s="346" t="s">
        <v>98</v>
      </c>
      <c r="GA271" s="437">
        <v>1.4</v>
      </c>
      <c r="GD271" s="462" t="s">
        <v>118</v>
      </c>
      <c r="GE271" s="448">
        <v>82.5</v>
      </c>
      <c r="GJ271" s="346" t="s">
        <v>135</v>
      </c>
      <c r="GK271" s="421">
        <v>3.8</v>
      </c>
      <c r="GP271" s="462" t="s">
        <v>64</v>
      </c>
      <c r="GQ271" s="503">
        <v>84.7</v>
      </c>
      <c r="GS271" s="346" t="s">
        <v>110</v>
      </c>
      <c r="GT271" s="508">
        <v>0.86931324253839459</v>
      </c>
      <c r="GV271" s="462" t="s">
        <v>293</v>
      </c>
      <c r="GW271" s="479">
        <v>81.8</v>
      </c>
      <c r="HB271" s="535" t="s">
        <v>12</v>
      </c>
      <c r="HC271" s="383">
        <v>84.9</v>
      </c>
      <c r="HG271" s="462" t="s">
        <v>224</v>
      </c>
      <c r="HH271" s="383">
        <v>81.900000000000006</v>
      </c>
      <c r="HM271" s="346" t="s">
        <v>139</v>
      </c>
      <c r="HN271" s="421">
        <v>4.3</v>
      </c>
      <c r="HS271" s="535" t="s">
        <v>202</v>
      </c>
      <c r="HT271" s="383">
        <v>84.8</v>
      </c>
      <c r="HV271" s="346" t="s">
        <v>167</v>
      </c>
      <c r="HW271" s="508">
        <v>1.4</v>
      </c>
      <c r="HY271" s="346" t="s">
        <v>379</v>
      </c>
      <c r="HZ271" s="421">
        <v>3.2</v>
      </c>
      <c r="IE271" s="346" t="s">
        <v>255</v>
      </c>
      <c r="IF271" s="508">
        <v>1.3</v>
      </c>
      <c r="IH271" s="576" t="s">
        <v>230</v>
      </c>
      <c r="II271" s="610">
        <v>78.7</v>
      </c>
      <c r="IN271" s="621" t="s">
        <v>79</v>
      </c>
      <c r="IO271" s="635">
        <v>2.6</v>
      </c>
      <c r="IT271" s="621" t="s">
        <v>233</v>
      </c>
      <c r="IU271" s="652">
        <v>79.2</v>
      </c>
      <c r="IW271" s="621" t="s">
        <v>46</v>
      </c>
      <c r="IX271" s="635">
        <v>1.2</v>
      </c>
      <c r="IZ271" s="576" t="s">
        <v>275</v>
      </c>
      <c r="JA271" s="610">
        <v>79.599999999999994</v>
      </c>
      <c r="JF271" s="621" t="s">
        <v>219</v>
      </c>
      <c r="JG271" s="596">
        <v>3.2</v>
      </c>
      <c r="JL271" s="621" t="s">
        <v>90</v>
      </c>
      <c r="JM271" s="596">
        <v>79.2</v>
      </c>
      <c r="JO271" s="621" t="s">
        <v>197</v>
      </c>
      <c r="JP271" s="596">
        <v>1.1000000000000001</v>
      </c>
      <c r="JR271" s="576" t="s">
        <v>295</v>
      </c>
      <c r="JS271" s="610">
        <v>79.5</v>
      </c>
      <c r="JX271" s="621" t="s">
        <v>92</v>
      </c>
      <c r="JY271" s="596">
        <v>3</v>
      </c>
      <c r="KD271" s="621" t="s">
        <v>249</v>
      </c>
      <c r="KE271" s="596">
        <v>80.2</v>
      </c>
      <c r="KG271" s="621" t="s">
        <v>105</v>
      </c>
      <c r="KH271" s="596">
        <v>1.1000000000000001</v>
      </c>
      <c r="KJ271" s="576" t="s">
        <v>137</v>
      </c>
      <c r="KK271" s="610">
        <v>82.1</v>
      </c>
      <c r="KP271" s="621" t="s">
        <v>14</v>
      </c>
      <c r="KQ271" s="596">
        <v>4</v>
      </c>
      <c r="KV271" s="621" t="s">
        <v>301</v>
      </c>
      <c r="KW271" s="596">
        <v>82.1</v>
      </c>
      <c r="KY271" s="621" t="s">
        <v>7</v>
      </c>
      <c r="KZ271" s="596">
        <v>1.2</v>
      </c>
      <c r="LB271" s="576" t="s">
        <v>247</v>
      </c>
      <c r="LC271" s="610">
        <v>83.8</v>
      </c>
      <c r="LH271" s="621" t="s">
        <v>294</v>
      </c>
      <c r="LI271" s="596">
        <v>83.8</v>
      </c>
    </row>
    <row r="272" spans="1:321" ht="39.6" x14ac:dyDescent="0.3">
      <c r="A272" s="8" t="s">
        <v>259</v>
      </c>
      <c r="B272" s="15">
        <v>67.741935483870961</v>
      </c>
      <c r="G272" s="29" t="s">
        <v>236</v>
      </c>
      <c r="H272" s="32">
        <v>4.5454545454545459</v>
      </c>
      <c r="M272" s="11" t="s">
        <v>282</v>
      </c>
      <c r="N272" s="15">
        <v>71.968503937007881</v>
      </c>
      <c r="P272" s="29" t="s">
        <v>236</v>
      </c>
      <c r="Q272" s="79">
        <v>1.4942268508037129</v>
      </c>
      <c r="S272" s="8" t="s">
        <v>287</v>
      </c>
      <c r="T272" s="15">
        <v>69.629629629629633</v>
      </c>
      <c r="U272" s="101"/>
      <c r="Y272" s="8" t="s">
        <v>258</v>
      </c>
      <c r="Z272" s="15">
        <v>72.900000000000006</v>
      </c>
      <c r="AC272" s="109" t="s">
        <v>285</v>
      </c>
      <c r="AD272" s="123">
        <v>70.400000000000006</v>
      </c>
      <c r="AF272" s="149" t="s">
        <v>246</v>
      </c>
      <c r="AG272" s="137">
        <v>72.900000000000006</v>
      </c>
      <c r="AO272" s="109" t="s">
        <v>321</v>
      </c>
      <c r="AP272" s="146">
        <v>73.900000000000006</v>
      </c>
      <c r="AS272" s="149" t="s">
        <v>282</v>
      </c>
      <c r="AT272" s="137">
        <v>75.400000000000006</v>
      </c>
      <c r="AX272" s="149" t="s">
        <v>254</v>
      </c>
      <c r="AY272" s="191">
        <v>74.400000000000006</v>
      </c>
      <c r="BD272" s="149" t="s">
        <v>34</v>
      </c>
      <c r="BE272" s="191">
        <v>77</v>
      </c>
      <c r="BG272" s="149" t="s">
        <v>51</v>
      </c>
      <c r="BH272" s="209">
        <v>79.3</v>
      </c>
      <c r="BJ272" s="149" t="s">
        <v>261</v>
      </c>
      <c r="BK272" s="233">
        <v>76.400000000000006</v>
      </c>
      <c r="BP272" s="149" t="s">
        <v>262</v>
      </c>
      <c r="BQ272" s="233">
        <v>77.7</v>
      </c>
      <c r="BV272" s="29" t="s">
        <v>14</v>
      </c>
      <c r="BW272" s="263">
        <v>4.8780487804878048</v>
      </c>
      <c r="CB272" s="149" t="s">
        <v>201</v>
      </c>
      <c r="CC272" s="209">
        <v>80.900000000000006</v>
      </c>
      <c r="CE272" s="29" t="s">
        <v>132</v>
      </c>
      <c r="CF272" s="281">
        <v>1.375</v>
      </c>
      <c r="CI272" s="109" t="s">
        <v>373</v>
      </c>
      <c r="CJ272" s="295">
        <v>79.2</v>
      </c>
      <c r="CO272" s="109" t="s">
        <v>250</v>
      </c>
      <c r="CP272" s="191">
        <v>83.1</v>
      </c>
      <c r="CS272" s="149" t="s">
        <v>261</v>
      </c>
      <c r="CT272" s="331">
        <v>80.599999999999994</v>
      </c>
      <c r="DB272" s="253" t="s">
        <v>56</v>
      </c>
      <c r="DC272" s="263">
        <v>4.0816326530612246</v>
      </c>
      <c r="DP272" s="149" t="s">
        <v>276</v>
      </c>
      <c r="DQ272" s="331">
        <v>83.8</v>
      </c>
      <c r="DV272" s="253" t="s">
        <v>174</v>
      </c>
      <c r="DW272" s="281">
        <v>1.4222222222222223</v>
      </c>
      <c r="EA272" s="346" t="s">
        <v>187</v>
      </c>
      <c r="EB272" s="353">
        <v>82.2</v>
      </c>
      <c r="EI272" s="346" t="s">
        <v>51</v>
      </c>
      <c r="EJ272" s="362">
        <v>4.0540540540540544</v>
      </c>
      <c r="EQ272" s="346" t="s">
        <v>380</v>
      </c>
      <c r="ER272" s="303">
        <v>84.3</v>
      </c>
      <c r="EU272" s="346" t="s">
        <v>133</v>
      </c>
      <c r="EV272" s="378">
        <v>1.4150943396226416</v>
      </c>
      <c r="FA272" s="346" t="s">
        <v>262</v>
      </c>
      <c r="FB272" s="383">
        <v>82.474226804123703</v>
      </c>
      <c r="FG272" s="346" t="s">
        <v>218</v>
      </c>
      <c r="FH272" s="381">
        <v>84.7</v>
      </c>
      <c r="FK272" s="346" t="s">
        <v>74</v>
      </c>
      <c r="FL272" s="410">
        <v>81.900000000000006</v>
      </c>
      <c r="FQ272" s="355" t="s">
        <v>218</v>
      </c>
      <c r="FR272" s="421">
        <v>4</v>
      </c>
      <c r="FW272" s="346" t="s">
        <v>77</v>
      </c>
      <c r="FX272" s="410">
        <v>85</v>
      </c>
      <c r="FZ272" s="346" t="s">
        <v>12</v>
      </c>
      <c r="GA272" s="437">
        <v>1.4</v>
      </c>
      <c r="GD272" s="462" t="s">
        <v>87</v>
      </c>
      <c r="GE272" s="448">
        <v>82.5</v>
      </c>
      <c r="GJ272" s="346" t="s">
        <v>25</v>
      </c>
      <c r="GK272" s="421">
        <v>3.8</v>
      </c>
      <c r="GP272" s="462" t="s">
        <v>258</v>
      </c>
      <c r="GQ272" s="503">
        <v>84.7</v>
      </c>
      <c r="GS272" s="346" t="s">
        <v>89</v>
      </c>
      <c r="GT272" s="508">
        <v>1.193467336683417</v>
      </c>
      <c r="GV272" s="462" t="s">
        <v>223</v>
      </c>
      <c r="GW272" s="479">
        <v>81.8</v>
      </c>
      <c r="HB272" s="535" t="s">
        <v>195</v>
      </c>
      <c r="HC272" s="383">
        <v>84.8</v>
      </c>
      <c r="HG272" s="462" t="s">
        <v>255</v>
      </c>
      <c r="HH272" s="383">
        <v>81.900000000000006</v>
      </c>
      <c r="HM272" s="346" t="s">
        <v>186</v>
      </c>
      <c r="HN272" s="421">
        <v>3.2</v>
      </c>
      <c r="HS272" s="535" t="s">
        <v>194</v>
      </c>
      <c r="HT272" s="383">
        <v>84.8</v>
      </c>
      <c r="HV272" s="346" t="s">
        <v>257</v>
      </c>
      <c r="HW272" s="508">
        <v>1.3</v>
      </c>
      <c r="HY272" s="346" t="s">
        <v>196</v>
      </c>
      <c r="HZ272" s="421">
        <v>3.2</v>
      </c>
      <c r="IE272" s="346" t="s">
        <v>241</v>
      </c>
      <c r="IF272" s="508">
        <v>1.3</v>
      </c>
      <c r="IH272" s="576" t="s">
        <v>34</v>
      </c>
      <c r="II272" s="610">
        <v>78.599999999999994</v>
      </c>
      <c r="IN272" s="621" t="s">
        <v>293</v>
      </c>
      <c r="IO272" s="635">
        <v>2.6</v>
      </c>
      <c r="IT272" s="621" t="s">
        <v>145</v>
      </c>
      <c r="IU272" s="652">
        <v>79.2</v>
      </c>
      <c r="IW272" s="621" t="s">
        <v>40</v>
      </c>
      <c r="IX272" s="635">
        <v>1.2</v>
      </c>
      <c r="IZ272" s="576" t="s">
        <v>97</v>
      </c>
      <c r="JA272" s="610">
        <v>79.5</v>
      </c>
      <c r="JF272" s="621" t="s">
        <v>126</v>
      </c>
      <c r="JG272" s="596">
        <v>3.2</v>
      </c>
      <c r="JL272" s="621" t="s">
        <v>193</v>
      </c>
      <c r="JM272" s="596">
        <v>79.099999999999994</v>
      </c>
      <c r="JO272" s="621" t="s">
        <v>305</v>
      </c>
      <c r="JP272" s="596">
        <v>1.2</v>
      </c>
      <c r="JR272" s="576" t="s">
        <v>276</v>
      </c>
      <c r="JS272" s="610">
        <v>79.5</v>
      </c>
      <c r="JX272" s="621" t="s">
        <v>432</v>
      </c>
      <c r="JY272" s="596">
        <v>3.2</v>
      </c>
      <c r="KD272" s="621" t="s">
        <v>193</v>
      </c>
      <c r="KE272" s="596">
        <v>80.099999999999994</v>
      </c>
      <c r="KG272" s="621" t="s">
        <v>208</v>
      </c>
      <c r="KH272" s="596">
        <v>1</v>
      </c>
      <c r="KJ272" s="576" t="s">
        <v>206</v>
      </c>
      <c r="KK272" s="610">
        <v>82.1</v>
      </c>
      <c r="KP272" s="621" t="s">
        <v>274</v>
      </c>
      <c r="KQ272" s="596">
        <v>4.0999999999999996</v>
      </c>
      <c r="KV272" s="621" t="s">
        <v>241</v>
      </c>
      <c r="KW272" s="596">
        <v>82</v>
      </c>
      <c r="KY272" s="621" t="s">
        <v>184</v>
      </c>
      <c r="KZ272" s="596">
        <v>1.2</v>
      </c>
      <c r="LB272" s="576" t="s">
        <v>288</v>
      </c>
      <c r="LC272" s="610">
        <v>83.3</v>
      </c>
      <c r="LH272" s="621" t="s">
        <v>80</v>
      </c>
      <c r="LI272" s="596">
        <v>83.5</v>
      </c>
    </row>
    <row r="273" spans="1:321" ht="28.8" x14ac:dyDescent="0.3">
      <c r="A273" s="8" t="s">
        <v>260</v>
      </c>
      <c r="B273" s="15">
        <v>67.61904761904762</v>
      </c>
      <c r="G273" s="29" t="s">
        <v>381</v>
      </c>
      <c r="H273" s="32">
        <v>4.5454545454545459</v>
      </c>
      <c r="M273" s="11" t="s">
        <v>281</v>
      </c>
      <c r="N273" s="15">
        <v>71.967213114754102</v>
      </c>
      <c r="P273" s="29" t="s">
        <v>39</v>
      </c>
      <c r="Q273" s="79">
        <v>1.4989293361884368</v>
      </c>
      <c r="S273" s="8" t="s">
        <v>271</v>
      </c>
      <c r="T273" s="15">
        <v>69.620253164556971</v>
      </c>
      <c r="U273" s="101"/>
      <c r="Y273" s="8" t="s">
        <v>48</v>
      </c>
      <c r="Z273" s="15">
        <v>72.8</v>
      </c>
      <c r="AC273" s="109" t="s">
        <v>248</v>
      </c>
      <c r="AD273" s="123">
        <v>70.099999999999994</v>
      </c>
      <c r="AF273" s="149" t="s">
        <v>293</v>
      </c>
      <c r="AG273" s="137">
        <v>72.8</v>
      </c>
      <c r="AO273" s="109" t="s">
        <v>296</v>
      </c>
      <c r="AP273" s="146">
        <v>73.7</v>
      </c>
      <c r="AS273" s="149" t="s">
        <v>292</v>
      </c>
      <c r="AT273" s="137">
        <v>75.400000000000006</v>
      </c>
      <c r="AX273" s="149" t="s">
        <v>68</v>
      </c>
      <c r="AY273" s="191">
        <v>74</v>
      </c>
      <c r="BD273" s="149" t="s">
        <v>36</v>
      </c>
      <c r="BE273" s="191">
        <v>77</v>
      </c>
      <c r="BG273" s="149" t="s">
        <v>34</v>
      </c>
      <c r="BH273" s="209">
        <v>79.099999999999994</v>
      </c>
      <c r="BJ273" s="149" t="s">
        <v>254</v>
      </c>
      <c r="BK273" s="233">
        <v>76.2</v>
      </c>
      <c r="BP273" s="149" t="s">
        <v>287</v>
      </c>
      <c r="BQ273" s="233">
        <v>77.400000000000006</v>
      </c>
      <c r="BV273" s="29" t="s">
        <v>119</v>
      </c>
      <c r="BW273" s="263">
        <v>5</v>
      </c>
      <c r="CB273" s="149" t="s">
        <v>89</v>
      </c>
      <c r="CC273" s="209">
        <v>80.900000000000006</v>
      </c>
      <c r="CE273" s="29" t="s">
        <v>29</v>
      </c>
      <c r="CF273" s="281">
        <v>1.3802622498274673</v>
      </c>
      <c r="CI273" s="109" t="s">
        <v>198</v>
      </c>
      <c r="CJ273" s="295">
        <v>79.2</v>
      </c>
      <c r="CO273" s="109" t="s">
        <v>159</v>
      </c>
      <c r="CP273" s="191">
        <v>83.1</v>
      </c>
      <c r="CS273" s="149" t="s">
        <v>170</v>
      </c>
      <c r="CT273" s="331">
        <v>80.400000000000006</v>
      </c>
      <c r="DB273" s="253" t="s">
        <v>94</v>
      </c>
      <c r="DC273" s="263">
        <v>4.1237113402061851</v>
      </c>
      <c r="DP273" s="149" t="s">
        <v>238</v>
      </c>
      <c r="DQ273" s="331">
        <v>83.6</v>
      </c>
      <c r="DV273" s="253" t="s">
        <v>71</v>
      </c>
      <c r="DW273" s="281">
        <v>1.4228546020453534</v>
      </c>
      <c r="EA273" s="346" t="s">
        <v>189</v>
      </c>
      <c r="EB273" s="353">
        <v>82</v>
      </c>
      <c r="EI273" s="346" t="s">
        <v>120</v>
      </c>
      <c r="EJ273" s="362">
        <v>4.0404040404040407</v>
      </c>
      <c r="EQ273" s="346" t="s">
        <v>302</v>
      </c>
      <c r="ER273" s="303">
        <v>84.3</v>
      </c>
      <c r="EU273" s="346" t="s">
        <v>46</v>
      </c>
      <c r="EV273" s="378">
        <v>1.4317180616740088</v>
      </c>
      <c r="FA273" s="346" t="s">
        <v>232</v>
      </c>
      <c r="FB273" s="383">
        <v>82.524271844660191</v>
      </c>
      <c r="FG273" s="346" t="s">
        <v>197</v>
      </c>
      <c r="FH273" s="381">
        <v>84.7</v>
      </c>
      <c r="FK273" s="346" t="s">
        <v>247</v>
      </c>
      <c r="FL273" s="410">
        <v>81.8</v>
      </c>
      <c r="FQ273" s="355" t="s">
        <v>192</v>
      </c>
      <c r="FR273" s="421">
        <v>4</v>
      </c>
      <c r="FW273" s="346" t="s">
        <v>146</v>
      </c>
      <c r="FX273" s="410">
        <v>84.8</v>
      </c>
      <c r="FZ273" s="346" t="s">
        <v>172</v>
      </c>
      <c r="GA273" s="437">
        <v>1.4</v>
      </c>
      <c r="GD273" s="462" t="s">
        <v>80</v>
      </c>
      <c r="GE273" s="448">
        <v>82.4</v>
      </c>
      <c r="GJ273" s="346" t="s">
        <v>300</v>
      </c>
      <c r="GK273" s="421">
        <v>3.8</v>
      </c>
      <c r="GP273" s="462" t="s">
        <v>175</v>
      </c>
      <c r="GQ273" s="503">
        <v>84.5</v>
      </c>
      <c r="GS273" s="346" t="s">
        <v>292</v>
      </c>
      <c r="GT273" s="508">
        <v>1.4733395696913003</v>
      </c>
      <c r="GV273" s="462" t="s">
        <v>157</v>
      </c>
      <c r="GW273" s="479">
        <v>81.599999999999994</v>
      </c>
      <c r="HB273" s="535" t="s">
        <v>236</v>
      </c>
      <c r="HC273" s="383">
        <v>84.6</v>
      </c>
      <c r="HG273" s="462" t="s">
        <v>113</v>
      </c>
      <c r="HH273" s="383">
        <v>81.8</v>
      </c>
      <c r="HM273" s="346" t="s">
        <v>99</v>
      </c>
      <c r="HN273" s="421">
        <v>3.2</v>
      </c>
      <c r="HS273" s="535" t="s">
        <v>72</v>
      </c>
      <c r="HT273" s="383">
        <v>84.8</v>
      </c>
      <c r="HV273" s="346" t="s">
        <v>137</v>
      </c>
      <c r="HW273" s="508">
        <v>1.5</v>
      </c>
      <c r="HY273" s="346" t="s">
        <v>226</v>
      </c>
      <c r="HZ273" s="421">
        <v>3.2</v>
      </c>
      <c r="IE273" s="346" t="s">
        <v>291</v>
      </c>
      <c r="IF273" s="508">
        <v>1.3</v>
      </c>
      <c r="IH273" s="576" t="s">
        <v>744</v>
      </c>
      <c r="II273" s="610">
        <v>78.599999999999994</v>
      </c>
      <c r="IN273" s="621" t="s">
        <v>84</v>
      </c>
      <c r="IO273" s="635">
        <v>2.6</v>
      </c>
      <c r="IT273" s="621" t="s">
        <v>150</v>
      </c>
      <c r="IU273" s="652">
        <v>79.099999999999994</v>
      </c>
      <c r="IW273" s="621" t="s">
        <v>97</v>
      </c>
      <c r="IX273" s="635">
        <v>1.2</v>
      </c>
      <c r="IZ273" s="576" t="s">
        <v>195</v>
      </c>
      <c r="JA273" s="610">
        <v>79.3</v>
      </c>
      <c r="JF273" s="621" t="s">
        <v>188</v>
      </c>
      <c r="JG273" s="596">
        <v>3.3</v>
      </c>
      <c r="JL273" s="621" t="s">
        <v>205</v>
      </c>
      <c r="JM273" s="596">
        <v>79</v>
      </c>
      <c r="JO273" s="621" t="s">
        <v>431</v>
      </c>
      <c r="JP273" s="596">
        <v>1.2</v>
      </c>
      <c r="JR273" s="576" t="s">
        <v>77</v>
      </c>
      <c r="JS273" s="610">
        <v>79.400000000000006</v>
      </c>
      <c r="JX273" s="621" t="s">
        <v>262</v>
      </c>
      <c r="JY273" s="596">
        <v>3.2</v>
      </c>
      <c r="KD273" s="621" t="s">
        <v>138</v>
      </c>
      <c r="KE273" s="596">
        <v>80</v>
      </c>
      <c r="KG273" s="621" t="s">
        <v>291</v>
      </c>
      <c r="KH273" s="596">
        <v>1.1000000000000001</v>
      </c>
      <c r="KJ273" s="576" t="s">
        <v>298</v>
      </c>
      <c r="KK273" s="610">
        <v>82</v>
      </c>
      <c r="KP273" s="621" t="s">
        <v>272</v>
      </c>
      <c r="KQ273" s="596">
        <v>4.0999999999999996</v>
      </c>
      <c r="KV273" s="621" t="s">
        <v>291</v>
      </c>
      <c r="KW273" s="596">
        <v>82</v>
      </c>
      <c r="KY273" s="621" t="s">
        <v>73</v>
      </c>
      <c r="KZ273" s="596">
        <v>1.3</v>
      </c>
      <c r="LB273" s="576" t="s">
        <v>181</v>
      </c>
      <c r="LC273" s="610">
        <v>83.3</v>
      </c>
      <c r="LH273" s="621" t="s">
        <v>232</v>
      </c>
      <c r="LI273" s="596">
        <v>83.5</v>
      </c>
    </row>
    <row r="274" spans="1:321" ht="57.6" x14ac:dyDescent="0.3">
      <c r="A274" s="8" t="s">
        <v>261</v>
      </c>
      <c r="B274" s="15">
        <v>67.213114754098356</v>
      </c>
      <c r="G274" s="29" t="s">
        <v>210</v>
      </c>
      <c r="H274" s="32">
        <v>4.5454545454545459</v>
      </c>
      <c r="M274" s="11" t="s">
        <v>173</v>
      </c>
      <c r="N274" s="15">
        <v>71.965124077800141</v>
      </c>
      <c r="P274" s="29" t="s">
        <v>231</v>
      </c>
      <c r="Q274" s="79">
        <v>1.5081967213114755</v>
      </c>
      <c r="S274" s="8" t="s">
        <v>276</v>
      </c>
      <c r="T274" s="15">
        <v>69.53125</v>
      </c>
      <c r="U274" s="101"/>
      <c r="Y274" s="8" t="s">
        <v>282</v>
      </c>
      <c r="Z274" s="15">
        <v>72.8</v>
      </c>
      <c r="AC274" s="109" t="s">
        <v>246</v>
      </c>
      <c r="AD274" s="123">
        <v>70</v>
      </c>
      <c r="AF274" s="149" t="s">
        <v>205</v>
      </c>
      <c r="AG274" s="137">
        <v>72.7</v>
      </c>
      <c r="AO274" s="109" t="s">
        <v>176</v>
      </c>
      <c r="AP274" s="146">
        <v>73.599999999999994</v>
      </c>
      <c r="AS274" s="149" t="s">
        <v>34</v>
      </c>
      <c r="AT274" s="137">
        <v>75.3</v>
      </c>
      <c r="AX274" s="149" t="s">
        <v>283</v>
      </c>
      <c r="AY274" s="191">
        <v>74</v>
      </c>
      <c r="BD274" s="149" t="s">
        <v>316</v>
      </c>
      <c r="BE274" s="191">
        <v>77</v>
      </c>
      <c r="BG274" s="149" t="s">
        <v>292</v>
      </c>
      <c r="BH274" s="209">
        <v>79</v>
      </c>
      <c r="BJ274" s="149" t="s">
        <v>280</v>
      </c>
      <c r="BK274" s="233">
        <v>76.099999999999994</v>
      </c>
      <c r="BP274" s="149" t="s">
        <v>189</v>
      </c>
      <c r="BQ274" s="233">
        <v>77.400000000000006</v>
      </c>
      <c r="BV274" s="29" t="s">
        <v>56</v>
      </c>
      <c r="BW274" s="263">
        <v>5</v>
      </c>
      <c r="CB274" s="149" t="s">
        <v>187</v>
      </c>
      <c r="CC274" s="209">
        <v>80.8</v>
      </c>
      <c r="CE274" s="29" t="s">
        <v>338</v>
      </c>
      <c r="CF274" s="281">
        <v>1.4027033919918388</v>
      </c>
      <c r="CI274" s="109" t="s">
        <v>170</v>
      </c>
      <c r="CJ274" s="295">
        <v>79.099999999999994</v>
      </c>
      <c r="CO274" s="109" t="s">
        <v>373</v>
      </c>
      <c r="CP274" s="191">
        <v>82.6</v>
      </c>
      <c r="CS274" s="149" t="s">
        <v>183</v>
      </c>
      <c r="CT274" s="331">
        <v>80.400000000000006</v>
      </c>
      <c r="DB274" s="253" t="s">
        <v>147</v>
      </c>
      <c r="DC274" s="263">
        <v>4.1666666666666661</v>
      </c>
      <c r="DP274" s="149" t="s">
        <v>71</v>
      </c>
      <c r="DQ274" s="331">
        <v>83.5</v>
      </c>
      <c r="DV274" s="253" t="s">
        <v>147</v>
      </c>
      <c r="DW274" s="281">
        <v>1.4285714285714286</v>
      </c>
      <c r="EA274" s="346" t="s">
        <v>325</v>
      </c>
      <c r="EB274" s="353">
        <v>81.900000000000006</v>
      </c>
      <c r="EI274" s="346" t="s">
        <v>128</v>
      </c>
      <c r="EJ274" s="362">
        <v>4.0650406504065035</v>
      </c>
      <c r="EQ274" s="346" t="s">
        <v>187</v>
      </c>
      <c r="ER274" s="303">
        <v>84.2</v>
      </c>
      <c r="EU274" s="346" t="s">
        <v>239</v>
      </c>
      <c r="EV274" s="378">
        <v>1.4473684210526316</v>
      </c>
      <c r="FA274" s="346" t="s">
        <v>318</v>
      </c>
      <c r="FB274" s="383">
        <v>82.5</v>
      </c>
      <c r="FG274" s="346" t="s">
        <v>94</v>
      </c>
      <c r="FH274" s="381">
        <v>84.6</v>
      </c>
      <c r="FK274" s="346" t="s">
        <v>142</v>
      </c>
      <c r="FL274" s="410">
        <v>81.8</v>
      </c>
      <c r="FQ274" s="355" t="s">
        <v>86</v>
      </c>
      <c r="FR274" s="421">
        <v>4</v>
      </c>
      <c r="FW274" s="346" t="s">
        <v>195</v>
      </c>
      <c r="FX274" s="410">
        <v>84.7</v>
      </c>
      <c r="FZ274" s="346" t="s">
        <v>167</v>
      </c>
      <c r="GA274" s="437">
        <v>1.4</v>
      </c>
      <c r="GD274" s="462" t="s">
        <v>318</v>
      </c>
      <c r="GE274" s="448">
        <v>82.2</v>
      </c>
      <c r="GJ274" s="346" t="s">
        <v>323</v>
      </c>
      <c r="GK274" s="421">
        <v>3.8</v>
      </c>
      <c r="GP274" s="462" t="s">
        <v>190</v>
      </c>
      <c r="GQ274" s="503">
        <v>84.5</v>
      </c>
      <c r="GS274" s="346" t="s">
        <v>270</v>
      </c>
      <c r="GT274" s="508">
        <v>0.34246575342465752</v>
      </c>
      <c r="GV274" s="462" t="s">
        <v>161</v>
      </c>
      <c r="GW274" s="479">
        <v>81.5</v>
      </c>
      <c r="HB274" s="535" t="s">
        <v>136</v>
      </c>
      <c r="HC274" s="383">
        <v>84.5</v>
      </c>
      <c r="HG274" s="462" t="s">
        <v>287</v>
      </c>
      <c r="HH274" s="383">
        <v>81.7</v>
      </c>
      <c r="HM274" s="346" t="s">
        <v>246</v>
      </c>
      <c r="HN274" s="421">
        <v>3.2</v>
      </c>
      <c r="HS274" s="535" t="s">
        <v>51</v>
      </c>
      <c r="HT274" s="383">
        <v>84.7</v>
      </c>
      <c r="HV274" s="346" t="s">
        <v>196</v>
      </c>
      <c r="HW274" s="508">
        <v>1.6</v>
      </c>
      <c r="HY274" s="346" t="s">
        <v>323</v>
      </c>
      <c r="HZ274" s="421">
        <v>3.2</v>
      </c>
      <c r="IE274" s="346" t="s">
        <v>339</v>
      </c>
      <c r="IF274" s="508">
        <v>1.3</v>
      </c>
      <c r="IH274" s="576" t="s">
        <v>667</v>
      </c>
      <c r="II274" s="610">
        <v>78.599999999999994</v>
      </c>
      <c r="IN274" s="621" t="s">
        <v>247</v>
      </c>
      <c r="IO274" s="635">
        <v>2.6</v>
      </c>
      <c r="IT274" s="621" t="s">
        <v>276</v>
      </c>
      <c r="IU274" s="652">
        <v>79</v>
      </c>
      <c r="IW274" s="621" t="s">
        <v>664</v>
      </c>
      <c r="IX274" s="635">
        <v>1.2</v>
      </c>
      <c r="IZ274" s="576" t="s">
        <v>101</v>
      </c>
      <c r="JA274" s="610">
        <v>79.3</v>
      </c>
      <c r="JF274" s="621" t="s">
        <v>328</v>
      </c>
      <c r="JG274" s="596">
        <v>3.3</v>
      </c>
      <c r="JL274" s="621" t="s">
        <v>182</v>
      </c>
      <c r="JM274" s="596">
        <v>79</v>
      </c>
      <c r="JO274" s="621" t="s">
        <v>83</v>
      </c>
      <c r="JP274" s="596">
        <v>1.2</v>
      </c>
      <c r="JR274" s="576" t="s">
        <v>15</v>
      </c>
      <c r="JS274" s="610">
        <v>79.2</v>
      </c>
      <c r="JX274" s="621" t="s">
        <v>120</v>
      </c>
      <c r="JY274" s="596">
        <v>3.3</v>
      </c>
      <c r="KD274" s="621" t="s">
        <v>77</v>
      </c>
      <c r="KE274" s="596">
        <v>79.7</v>
      </c>
      <c r="KG274" s="621" t="s">
        <v>118</v>
      </c>
      <c r="KH274" s="596">
        <v>1</v>
      </c>
      <c r="KJ274" s="576" t="s">
        <v>258</v>
      </c>
      <c r="KK274" s="610">
        <v>81.900000000000006</v>
      </c>
      <c r="KP274" s="621" t="s">
        <v>382</v>
      </c>
      <c r="KQ274" s="596">
        <v>4.2</v>
      </c>
      <c r="KV274" s="621" t="s">
        <v>197</v>
      </c>
      <c r="KW274" s="596">
        <v>82</v>
      </c>
      <c r="KY274" s="621" t="s">
        <v>431</v>
      </c>
      <c r="KZ274" s="596">
        <v>1.3</v>
      </c>
      <c r="LB274" s="576" t="s">
        <v>191</v>
      </c>
      <c r="LC274" s="610">
        <v>83.3</v>
      </c>
      <c r="LH274" s="621" t="s">
        <v>162</v>
      </c>
      <c r="LI274" s="596">
        <v>83.4</v>
      </c>
    </row>
    <row r="275" spans="1:321" ht="52.8" x14ac:dyDescent="0.3">
      <c r="A275" s="8" t="s">
        <v>262</v>
      </c>
      <c r="B275" s="15">
        <v>66.942148760330582</v>
      </c>
      <c r="G275" s="29" t="s">
        <v>320</v>
      </c>
      <c r="H275" s="32">
        <v>4.5801526717557248</v>
      </c>
      <c r="M275" s="11" t="s">
        <v>338</v>
      </c>
      <c r="N275" s="15">
        <v>71.920668058455121</v>
      </c>
      <c r="P275" s="29" t="s">
        <v>293</v>
      </c>
      <c r="Q275" s="79">
        <v>1.5131863380890618</v>
      </c>
      <c r="S275" s="8" t="s">
        <v>241</v>
      </c>
      <c r="T275" s="15">
        <v>69.230769230769226</v>
      </c>
      <c r="U275" s="101"/>
      <c r="Y275" s="8" t="s">
        <v>280</v>
      </c>
      <c r="Z275" s="15">
        <v>72.7</v>
      </c>
      <c r="AC275" s="109" t="s">
        <v>247</v>
      </c>
      <c r="AD275" s="123">
        <v>69.900000000000006</v>
      </c>
      <c r="AF275" s="149" t="s">
        <v>276</v>
      </c>
      <c r="AG275" s="137">
        <v>72.5</v>
      </c>
      <c r="AO275" s="109" t="s">
        <v>302</v>
      </c>
      <c r="AP275" s="146">
        <v>73.5</v>
      </c>
      <c r="AS275" s="149" t="s">
        <v>220</v>
      </c>
      <c r="AT275" s="137">
        <v>75.3</v>
      </c>
      <c r="AX275" s="149" t="s">
        <v>229</v>
      </c>
      <c r="AY275" s="191">
        <v>73.900000000000006</v>
      </c>
      <c r="BD275" s="149" t="s">
        <v>373</v>
      </c>
      <c r="BE275" s="191">
        <v>76.900000000000006</v>
      </c>
      <c r="BG275" s="149" t="s">
        <v>171</v>
      </c>
      <c r="BH275" s="209">
        <v>78.8</v>
      </c>
      <c r="BJ275" s="149" t="s">
        <v>305</v>
      </c>
      <c r="BK275" s="233">
        <v>75.900000000000006</v>
      </c>
      <c r="BP275" s="149" t="s">
        <v>166</v>
      </c>
      <c r="BQ275" s="233">
        <v>77.3</v>
      </c>
      <c r="BV275" s="29" t="s">
        <v>210</v>
      </c>
      <c r="BW275" s="263">
        <v>5</v>
      </c>
      <c r="CB275" s="149" t="s">
        <v>10</v>
      </c>
      <c r="CC275" s="209">
        <v>80.5</v>
      </c>
      <c r="CE275" s="29" t="s">
        <v>275</v>
      </c>
      <c r="CF275" s="281">
        <v>1.4041514041514043</v>
      </c>
      <c r="CI275" s="109" t="s">
        <v>315</v>
      </c>
      <c r="CJ275" s="295">
        <v>78.900000000000006</v>
      </c>
      <c r="CO275" s="109" t="s">
        <v>71</v>
      </c>
      <c r="CP275" s="191">
        <v>82.5</v>
      </c>
      <c r="CS275" s="149" t="s">
        <v>270</v>
      </c>
      <c r="CT275" s="331">
        <v>80.2</v>
      </c>
      <c r="DB275" s="253" t="s">
        <v>47</v>
      </c>
      <c r="DC275" s="263">
        <v>4.2168674698795181</v>
      </c>
      <c r="DP275" s="149" t="s">
        <v>380</v>
      </c>
      <c r="DQ275" s="331">
        <v>83.5</v>
      </c>
      <c r="DV275" s="253" t="s">
        <v>156</v>
      </c>
      <c r="DW275" s="281">
        <v>1.4492753623188406</v>
      </c>
      <c r="EA275" s="346" t="s">
        <v>581</v>
      </c>
      <c r="EB275" s="353">
        <v>81.8</v>
      </c>
      <c r="EI275" s="346" t="s">
        <v>258</v>
      </c>
      <c r="EJ275" s="362">
        <v>3.9370078740157481</v>
      </c>
      <c r="EQ275" s="346" t="s">
        <v>157</v>
      </c>
      <c r="ER275" s="303">
        <v>84.2</v>
      </c>
      <c r="EU275" s="346" t="s">
        <v>63</v>
      </c>
      <c r="EV275" s="378">
        <v>1.4637391882900865</v>
      </c>
      <c r="FA275" s="346" t="s">
        <v>300</v>
      </c>
      <c r="FB275" s="383">
        <v>82.278481012658233</v>
      </c>
      <c r="FG275" s="346" t="s">
        <v>231</v>
      </c>
      <c r="FH275" s="381">
        <v>84.6</v>
      </c>
      <c r="FK275" s="346" t="s">
        <v>262</v>
      </c>
      <c r="FL275" s="410">
        <v>81.8</v>
      </c>
      <c r="FQ275" s="355" t="s">
        <v>278</v>
      </c>
      <c r="FR275" s="421">
        <v>4</v>
      </c>
      <c r="FW275" s="346" t="s">
        <v>328</v>
      </c>
      <c r="FX275" s="410">
        <v>84.7</v>
      </c>
      <c r="FZ275" s="346" t="s">
        <v>21</v>
      </c>
      <c r="GA275" s="437">
        <v>1.4</v>
      </c>
      <c r="GD275" s="462" t="s">
        <v>260</v>
      </c>
      <c r="GE275" s="448">
        <v>82.2</v>
      </c>
      <c r="GJ275" s="346" t="s">
        <v>258</v>
      </c>
      <c r="GK275" s="421">
        <v>3.8</v>
      </c>
      <c r="GP275" s="462" t="s">
        <v>189</v>
      </c>
      <c r="GQ275" s="503">
        <v>84.5</v>
      </c>
      <c r="GS275" s="346" t="s">
        <v>19</v>
      </c>
      <c r="GT275" s="508">
        <v>0.16406890894175555</v>
      </c>
      <c r="GV275" s="462" t="s">
        <v>167</v>
      </c>
      <c r="GW275" s="479">
        <v>81.400000000000006</v>
      </c>
      <c r="HB275" s="535" t="s">
        <v>175</v>
      </c>
      <c r="HC275" s="383">
        <v>84.4</v>
      </c>
      <c r="HG275" s="462" t="s">
        <v>260</v>
      </c>
      <c r="HH275" s="383">
        <v>81.7</v>
      </c>
      <c r="HM275" s="346" t="s">
        <v>260</v>
      </c>
      <c r="HN275" s="421">
        <v>4.9000000000000004</v>
      </c>
      <c r="HS275" s="536" t="s">
        <v>652</v>
      </c>
      <c r="HT275" s="384">
        <v>84.4</v>
      </c>
      <c r="HV275" s="346" t="s">
        <v>186</v>
      </c>
      <c r="HW275" s="508">
        <v>1.4</v>
      </c>
      <c r="HY275" s="346" t="s">
        <v>207</v>
      </c>
      <c r="HZ275" s="421">
        <v>3.2</v>
      </c>
      <c r="IE275" s="346" t="s">
        <v>39</v>
      </c>
      <c r="IF275" s="508">
        <v>1.3</v>
      </c>
      <c r="IH275" s="576" t="s">
        <v>156</v>
      </c>
      <c r="II275" s="610">
        <v>78.599999999999994</v>
      </c>
      <c r="IN275" s="621" t="s">
        <v>7</v>
      </c>
      <c r="IO275" s="635">
        <v>2.6</v>
      </c>
      <c r="IT275" s="621" t="s">
        <v>339</v>
      </c>
      <c r="IU275" s="652">
        <v>79</v>
      </c>
      <c r="IW275" s="621" t="s">
        <v>36</v>
      </c>
      <c r="IX275" s="635">
        <v>1.2</v>
      </c>
      <c r="IZ275" s="576" t="s">
        <v>741</v>
      </c>
      <c r="JA275" s="610">
        <v>79.2</v>
      </c>
      <c r="JF275" s="621" t="s">
        <v>60</v>
      </c>
      <c r="JG275" s="596">
        <v>3.3</v>
      </c>
      <c r="JL275" s="621" t="s">
        <v>258</v>
      </c>
      <c r="JM275" s="596">
        <v>79</v>
      </c>
      <c r="JO275" s="621" t="s">
        <v>97</v>
      </c>
      <c r="JP275" s="596">
        <v>1.2</v>
      </c>
      <c r="JR275" s="576" t="s">
        <v>304</v>
      </c>
      <c r="JS275" s="610">
        <v>79</v>
      </c>
      <c r="JX275" s="621" t="s">
        <v>195</v>
      </c>
      <c r="JY275" s="596">
        <v>3.3</v>
      </c>
      <c r="KD275" s="621" t="s">
        <v>126</v>
      </c>
      <c r="KE275" s="596">
        <v>79.599999999999994</v>
      </c>
      <c r="KG275" s="621" t="s">
        <v>327</v>
      </c>
      <c r="KH275" s="596">
        <v>1</v>
      </c>
      <c r="KJ275" s="576" t="s">
        <v>304</v>
      </c>
      <c r="KK275" s="610">
        <v>81.599999999999994</v>
      </c>
      <c r="KP275" s="621" t="s">
        <v>246</v>
      </c>
      <c r="KQ275" s="596">
        <v>4.2</v>
      </c>
      <c r="KV275" s="621" t="s">
        <v>271</v>
      </c>
      <c r="KW275" s="596">
        <v>81.900000000000006</v>
      </c>
      <c r="KY275" s="621" t="s">
        <v>71</v>
      </c>
      <c r="KZ275" s="596">
        <v>1.3</v>
      </c>
      <c r="LB275" s="576" t="s">
        <v>121</v>
      </c>
      <c r="LC275" s="610">
        <v>83.3</v>
      </c>
      <c r="LH275" s="621" t="s">
        <v>77</v>
      </c>
      <c r="LI275" s="596">
        <v>83.3</v>
      </c>
    </row>
    <row r="276" spans="1:321" ht="52.8" x14ac:dyDescent="0.3">
      <c r="A276" s="8" t="s">
        <v>263</v>
      </c>
      <c r="B276" s="15">
        <v>66.666666666666657</v>
      </c>
      <c r="G276" s="29" t="s">
        <v>272</v>
      </c>
      <c r="H276" s="32">
        <v>4.6153846153846159</v>
      </c>
      <c r="M276" s="11" t="s">
        <v>225</v>
      </c>
      <c r="N276" s="15">
        <v>71.6591928251121</v>
      </c>
      <c r="P276" s="29" t="s">
        <v>375</v>
      </c>
      <c r="Q276" s="79">
        <v>1.5139442231075697</v>
      </c>
      <c r="S276" s="8" t="s">
        <v>259</v>
      </c>
      <c r="T276" s="15">
        <v>69.230769230769226</v>
      </c>
      <c r="U276" s="101"/>
      <c r="Y276" s="8" t="s">
        <v>292</v>
      </c>
      <c r="Z276" s="15">
        <v>72.7</v>
      </c>
      <c r="AC276" s="109" t="s">
        <v>261</v>
      </c>
      <c r="AD276" s="123">
        <v>69.7</v>
      </c>
      <c r="AF276" s="149" t="s">
        <v>262</v>
      </c>
      <c r="AG276" s="137">
        <v>72.3</v>
      </c>
      <c r="AO276" s="109" t="s">
        <v>106</v>
      </c>
      <c r="AP276" s="146">
        <v>73.5</v>
      </c>
      <c r="AS276" s="149" t="s">
        <v>272</v>
      </c>
      <c r="AT276" s="137">
        <v>75.099999999999994</v>
      </c>
      <c r="AX276" s="149" t="s">
        <v>212</v>
      </c>
      <c r="AY276" s="191">
        <v>73.900000000000006</v>
      </c>
      <c r="BD276" s="149" t="s">
        <v>286</v>
      </c>
      <c r="BE276" s="191">
        <v>76.900000000000006</v>
      </c>
      <c r="BG276" s="149" t="s">
        <v>229</v>
      </c>
      <c r="BH276" s="209">
        <v>78.7</v>
      </c>
      <c r="BJ276" s="149" t="s">
        <v>222</v>
      </c>
      <c r="BK276" s="233">
        <v>75.900000000000006</v>
      </c>
      <c r="BP276" s="149" t="s">
        <v>233</v>
      </c>
      <c r="BQ276" s="233">
        <v>77.099999999999994</v>
      </c>
      <c r="BV276" s="29" t="s">
        <v>15</v>
      </c>
      <c r="BW276" s="263">
        <v>5</v>
      </c>
      <c r="CB276" s="149" t="s">
        <v>373</v>
      </c>
      <c r="CC276" s="209">
        <v>80.5</v>
      </c>
      <c r="CE276" s="29" t="s">
        <v>58</v>
      </c>
      <c r="CF276" s="281">
        <v>1.4192139737991267</v>
      </c>
      <c r="CI276" s="109" t="s">
        <v>224</v>
      </c>
      <c r="CJ276" s="295">
        <v>78.8</v>
      </c>
      <c r="CO276" s="109" t="s">
        <v>378</v>
      </c>
      <c r="CP276" s="191">
        <v>82.4</v>
      </c>
      <c r="CS276" s="149" t="s">
        <v>240</v>
      </c>
      <c r="CT276" s="331">
        <v>80.099999999999994</v>
      </c>
      <c r="DB276" s="253" t="s">
        <v>272</v>
      </c>
      <c r="DC276" s="263">
        <v>4.2372881355932197</v>
      </c>
      <c r="DP276" s="149" t="s">
        <v>236</v>
      </c>
      <c r="DQ276" s="331">
        <v>83.4</v>
      </c>
      <c r="DV276" s="253" t="s">
        <v>46</v>
      </c>
      <c r="DW276" s="281">
        <v>1.4541387024608501</v>
      </c>
      <c r="EA276" s="346" t="s">
        <v>230</v>
      </c>
      <c r="EB276" s="353">
        <v>81.8</v>
      </c>
      <c r="EI276" s="346" t="s">
        <v>278</v>
      </c>
      <c r="EJ276" s="362">
        <v>4.1666666666666661</v>
      </c>
      <c r="EQ276" s="346" t="s">
        <v>205</v>
      </c>
      <c r="ER276" s="303">
        <v>84.1</v>
      </c>
      <c r="EU276" s="346" t="s">
        <v>73</v>
      </c>
      <c r="EV276" s="378">
        <v>1.4641288433382138</v>
      </c>
      <c r="FA276" s="346" t="s">
        <v>84</v>
      </c>
      <c r="FB276" s="383">
        <v>82.222222222222214</v>
      </c>
      <c r="FG276" s="346" t="s">
        <v>113</v>
      </c>
      <c r="FH276" s="381">
        <v>84.5</v>
      </c>
      <c r="FK276" s="346" t="s">
        <v>293</v>
      </c>
      <c r="FL276" s="410">
        <v>81.7</v>
      </c>
      <c r="FQ276" s="355" t="s">
        <v>11</v>
      </c>
      <c r="FR276" s="421">
        <v>4</v>
      </c>
      <c r="FW276" s="346" t="s">
        <v>259</v>
      </c>
      <c r="FX276" s="410">
        <v>84.7</v>
      </c>
      <c r="FZ276" s="346" t="s">
        <v>28</v>
      </c>
      <c r="GA276" s="437">
        <v>1.4</v>
      </c>
      <c r="GD276" s="462" t="s">
        <v>306</v>
      </c>
      <c r="GE276" s="448">
        <v>81.8</v>
      </c>
      <c r="GJ276" s="346" t="s">
        <v>31</v>
      </c>
      <c r="GK276" s="421">
        <v>3.9</v>
      </c>
      <c r="GP276" s="462" t="s">
        <v>142</v>
      </c>
      <c r="GQ276" s="503">
        <v>84.3</v>
      </c>
      <c r="GS276" s="346" t="s">
        <v>275</v>
      </c>
      <c r="GT276" s="508">
        <v>1.0544815465729349</v>
      </c>
      <c r="GV276" s="462" t="s">
        <v>113</v>
      </c>
      <c r="GW276" s="479">
        <v>81.2</v>
      </c>
      <c r="HB276" s="535" t="s">
        <v>288</v>
      </c>
      <c r="HC276" s="383">
        <v>84.1</v>
      </c>
      <c r="HG276" s="462" t="s">
        <v>144</v>
      </c>
      <c r="HH276" s="383">
        <v>81.7</v>
      </c>
      <c r="HM276" s="346" t="s">
        <v>47</v>
      </c>
      <c r="HN276" s="421">
        <v>3.3</v>
      </c>
      <c r="HS276" s="535" t="s">
        <v>151</v>
      </c>
      <c r="HT276" s="383">
        <v>84.4</v>
      </c>
      <c r="HV276" s="346" t="s">
        <v>59</v>
      </c>
      <c r="HW276" s="508">
        <v>1.3</v>
      </c>
      <c r="HY276" s="346" t="s">
        <v>102</v>
      </c>
      <c r="HZ276" s="421">
        <v>3.3</v>
      </c>
      <c r="IE276" s="346" t="s">
        <v>378</v>
      </c>
      <c r="IF276" s="508">
        <v>1.3</v>
      </c>
      <c r="IH276" s="576" t="s">
        <v>171</v>
      </c>
      <c r="II276" s="610">
        <v>78.5</v>
      </c>
      <c r="IN276" s="621" t="s">
        <v>741</v>
      </c>
      <c r="IO276" s="635">
        <v>2.7</v>
      </c>
      <c r="IT276" s="621" t="s">
        <v>37</v>
      </c>
      <c r="IU276" s="652">
        <v>79</v>
      </c>
      <c r="IW276" s="621" t="s">
        <v>249</v>
      </c>
      <c r="IX276" s="635">
        <v>1.2</v>
      </c>
      <c r="IZ276" s="576" t="s">
        <v>35</v>
      </c>
      <c r="JA276" s="610">
        <v>79.099999999999994</v>
      </c>
      <c r="JF276" s="621" t="s">
        <v>56</v>
      </c>
      <c r="JG276" s="596">
        <v>3.4</v>
      </c>
      <c r="JL276" s="621" t="s">
        <v>288</v>
      </c>
      <c r="JM276" s="596">
        <v>78.900000000000006</v>
      </c>
      <c r="JO276" s="621" t="s">
        <v>55</v>
      </c>
      <c r="JP276" s="596">
        <v>1.2</v>
      </c>
      <c r="JR276" s="576" t="s">
        <v>807</v>
      </c>
      <c r="JS276" s="610">
        <v>78.8</v>
      </c>
      <c r="JX276" s="621" t="s">
        <v>165</v>
      </c>
      <c r="JY276" s="596">
        <v>3.3</v>
      </c>
      <c r="KD276" s="621" t="s">
        <v>213</v>
      </c>
      <c r="KE276" s="596">
        <v>79.5</v>
      </c>
      <c r="KG276" s="621" t="s">
        <v>190</v>
      </c>
      <c r="KH276" s="596">
        <v>1.1000000000000001</v>
      </c>
      <c r="KJ276" s="576" t="s">
        <v>197</v>
      </c>
      <c r="KK276" s="610">
        <v>81.599999999999994</v>
      </c>
      <c r="KP276" s="621" t="s">
        <v>294</v>
      </c>
      <c r="KQ276" s="596">
        <v>4.2</v>
      </c>
      <c r="KV276" s="621" t="s">
        <v>183</v>
      </c>
      <c r="KW276" s="596">
        <v>81.7</v>
      </c>
      <c r="KY276" s="621" t="s">
        <v>289</v>
      </c>
      <c r="KZ276" s="596">
        <v>1.3</v>
      </c>
      <c r="LB276" s="576" t="s">
        <v>154</v>
      </c>
      <c r="LC276" s="610">
        <v>83.3</v>
      </c>
      <c r="LH276" s="621" t="s">
        <v>326</v>
      </c>
      <c r="LI276" s="596">
        <v>83.2</v>
      </c>
    </row>
    <row r="277" spans="1:321" ht="39.6" x14ac:dyDescent="0.3">
      <c r="A277" s="8" t="s">
        <v>264</v>
      </c>
      <c r="B277" s="15">
        <v>66.666666666666657</v>
      </c>
      <c r="G277" s="29" t="s">
        <v>119</v>
      </c>
      <c r="H277" s="32">
        <v>4.6511627906976747</v>
      </c>
      <c r="M277" s="11" t="s">
        <v>189</v>
      </c>
      <c r="N277" s="15">
        <v>71.480331262939956</v>
      </c>
      <c r="P277" s="29" t="s">
        <v>245</v>
      </c>
      <c r="Q277" s="79">
        <v>1.5267175572519083</v>
      </c>
      <c r="S277" s="8" t="s">
        <v>229</v>
      </c>
      <c r="T277" s="15">
        <v>69.047619047619051</v>
      </c>
      <c r="U277" s="101"/>
      <c r="Y277" s="8" t="s">
        <v>273</v>
      </c>
      <c r="Z277" s="15">
        <v>72.599999999999994</v>
      </c>
      <c r="AC277" s="109" t="s">
        <v>339</v>
      </c>
      <c r="AD277" s="123">
        <v>69.599999999999994</v>
      </c>
      <c r="AF277" s="149" t="s">
        <v>212</v>
      </c>
      <c r="AG277" s="137">
        <v>72.099999999999994</v>
      </c>
      <c r="AO277" s="109" t="s">
        <v>329</v>
      </c>
      <c r="AP277" s="146">
        <v>73.400000000000006</v>
      </c>
      <c r="AS277" s="149" t="s">
        <v>149</v>
      </c>
      <c r="AT277" s="137">
        <v>74.400000000000006</v>
      </c>
      <c r="AX277" s="149" t="s">
        <v>149</v>
      </c>
      <c r="AY277" s="191">
        <v>73.8</v>
      </c>
      <c r="BD277" s="149" t="s">
        <v>220</v>
      </c>
      <c r="BE277" s="191">
        <v>76.8</v>
      </c>
      <c r="BG277" s="149" t="s">
        <v>181</v>
      </c>
      <c r="BH277" s="209">
        <v>78.7</v>
      </c>
      <c r="BJ277" s="149" t="s">
        <v>170</v>
      </c>
      <c r="BK277" s="233">
        <v>75.599999999999994</v>
      </c>
      <c r="BP277" s="149" t="s">
        <v>68</v>
      </c>
      <c r="BQ277" s="233">
        <v>77</v>
      </c>
      <c r="BV277" s="29" t="s">
        <v>293</v>
      </c>
      <c r="BW277" s="263">
        <v>5.0632911392405067</v>
      </c>
      <c r="CB277" s="149" t="s">
        <v>380</v>
      </c>
      <c r="CC277" s="209">
        <v>80.5</v>
      </c>
      <c r="CE277" s="29" t="s">
        <v>321</v>
      </c>
      <c r="CF277" s="281">
        <v>1.4285714285714286</v>
      </c>
      <c r="CI277" s="109" t="s">
        <v>581</v>
      </c>
      <c r="CJ277" s="295">
        <v>78.7</v>
      </c>
      <c r="CO277" s="109" t="s">
        <v>304</v>
      </c>
      <c r="CP277" s="191">
        <v>82.4</v>
      </c>
      <c r="CS277" s="149" t="s">
        <v>214</v>
      </c>
      <c r="CT277" s="331">
        <v>80</v>
      </c>
      <c r="DB277" s="253" t="s">
        <v>273</v>
      </c>
      <c r="DC277" s="263">
        <v>4.2553191489361701</v>
      </c>
      <c r="DP277" s="149" t="s">
        <v>282</v>
      </c>
      <c r="DQ277" s="331">
        <v>83.3</v>
      </c>
      <c r="DV277" s="253" t="s">
        <v>167</v>
      </c>
      <c r="DW277" s="281">
        <v>1.4840989399293287</v>
      </c>
      <c r="EA277" s="346" t="s">
        <v>216</v>
      </c>
      <c r="EB277" s="353">
        <v>81.7</v>
      </c>
      <c r="EI277" s="346" t="s">
        <v>147</v>
      </c>
      <c r="EJ277" s="362">
        <v>4.1666666666666661</v>
      </c>
      <c r="EQ277" s="346" t="s">
        <v>146</v>
      </c>
      <c r="ER277" s="303">
        <v>84.1</v>
      </c>
      <c r="EU277" s="346" t="s">
        <v>71</v>
      </c>
      <c r="EV277" s="378">
        <v>1.4666666666666666</v>
      </c>
      <c r="FA277" s="346" t="s">
        <v>39</v>
      </c>
      <c r="FB277" s="383">
        <v>81.818181818181827</v>
      </c>
      <c r="FG277" s="346" t="s">
        <v>46</v>
      </c>
      <c r="FH277" s="381">
        <v>84.4</v>
      </c>
      <c r="FK277" s="346" t="s">
        <v>133</v>
      </c>
      <c r="FL277" s="410">
        <v>81.5</v>
      </c>
      <c r="FQ277" s="355" t="s">
        <v>323</v>
      </c>
      <c r="FR277" s="421">
        <v>4.0999999999999996</v>
      </c>
      <c r="FW277" s="346" t="s">
        <v>222</v>
      </c>
      <c r="FX277" s="410">
        <v>84.6</v>
      </c>
      <c r="FZ277" s="346" t="s">
        <v>197</v>
      </c>
      <c r="GA277" s="437">
        <v>1.4</v>
      </c>
      <c r="GD277" s="462" t="s">
        <v>6</v>
      </c>
      <c r="GE277" s="448">
        <v>81.8</v>
      </c>
      <c r="GJ277" s="346" t="s">
        <v>51</v>
      </c>
      <c r="GK277" s="421">
        <v>3.9</v>
      </c>
      <c r="GP277" s="462" t="s">
        <v>183</v>
      </c>
      <c r="GQ277" s="503">
        <v>84.2</v>
      </c>
      <c r="GS277" s="346" t="s">
        <v>329</v>
      </c>
      <c r="GT277" s="508">
        <v>1.4760147601476015</v>
      </c>
      <c r="GV277" s="462" t="s">
        <v>212</v>
      </c>
      <c r="GW277" s="479">
        <v>81.099999999999994</v>
      </c>
      <c r="HB277" s="535" t="s">
        <v>63</v>
      </c>
      <c r="HC277" s="383">
        <v>83.9</v>
      </c>
      <c r="HG277" s="462" t="s">
        <v>32</v>
      </c>
      <c r="HH277" s="383">
        <v>81.599999999999994</v>
      </c>
      <c r="HM277" s="346" t="s">
        <v>581</v>
      </c>
      <c r="HN277" s="421">
        <v>3.3</v>
      </c>
      <c r="HS277" s="535" t="s">
        <v>61</v>
      </c>
      <c r="HT277" s="383">
        <v>84.3</v>
      </c>
      <c r="HV277" s="346" t="s">
        <v>23</v>
      </c>
      <c r="HW277" s="508">
        <v>1.4</v>
      </c>
      <c r="HY277" s="346" t="s">
        <v>73</v>
      </c>
      <c r="HZ277" s="421">
        <v>3.4</v>
      </c>
      <c r="IE277" s="346" t="s">
        <v>307</v>
      </c>
      <c r="IF277" s="508">
        <v>1.3</v>
      </c>
      <c r="IH277" s="576" t="s">
        <v>51</v>
      </c>
      <c r="II277" s="610">
        <v>78.400000000000006</v>
      </c>
      <c r="IN277" s="621" t="s">
        <v>56</v>
      </c>
      <c r="IO277" s="635">
        <v>2.7</v>
      </c>
      <c r="IT277" s="621" t="s">
        <v>12</v>
      </c>
      <c r="IU277" s="652">
        <v>78.900000000000006</v>
      </c>
      <c r="IW277" s="621" t="s">
        <v>197</v>
      </c>
      <c r="IX277" s="635">
        <v>1.2</v>
      </c>
      <c r="IZ277" s="576" t="s">
        <v>165</v>
      </c>
      <c r="JA277" s="610">
        <v>78.599999999999994</v>
      </c>
      <c r="JF277" s="621" t="s">
        <v>49</v>
      </c>
      <c r="JG277" s="596">
        <v>3.4</v>
      </c>
      <c r="JL277" s="621" t="s">
        <v>226</v>
      </c>
      <c r="JM277" s="596">
        <v>78.7</v>
      </c>
      <c r="JO277" s="621" t="s">
        <v>245</v>
      </c>
      <c r="JP277" s="596">
        <v>1.2</v>
      </c>
      <c r="JR277" s="576" t="s">
        <v>28</v>
      </c>
      <c r="JS277" s="610">
        <v>78.7</v>
      </c>
      <c r="JX277" s="621" t="s">
        <v>284</v>
      </c>
      <c r="JY277" s="596">
        <v>3.3</v>
      </c>
      <c r="KD277" s="621" t="s">
        <v>226</v>
      </c>
      <c r="KE277" s="596">
        <v>79.5</v>
      </c>
      <c r="KG277" s="621" t="s">
        <v>97</v>
      </c>
      <c r="KH277" s="596">
        <v>1.1000000000000001</v>
      </c>
      <c r="KJ277" s="576" t="s">
        <v>211</v>
      </c>
      <c r="KK277" s="610">
        <v>81.5</v>
      </c>
      <c r="KP277" s="621" t="s">
        <v>232</v>
      </c>
      <c r="KQ277" s="596">
        <v>4.2</v>
      </c>
      <c r="KV277" s="621" t="s">
        <v>140</v>
      </c>
      <c r="KW277" s="596">
        <v>81.7</v>
      </c>
      <c r="KY277" s="621" t="s">
        <v>192</v>
      </c>
      <c r="KZ277" s="596">
        <v>1.3</v>
      </c>
      <c r="LB277" s="576" t="s">
        <v>192</v>
      </c>
      <c r="LC277" s="610">
        <v>83.3</v>
      </c>
      <c r="LH277" s="621" t="s">
        <v>190</v>
      </c>
      <c r="LI277" s="596">
        <v>83.2</v>
      </c>
    </row>
    <row r="278" spans="1:321" ht="57.6" x14ac:dyDescent="0.3">
      <c r="A278" s="8" t="s">
        <v>265</v>
      </c>
      <c r="B278" s="15">
        <v>66.666666666666657</v>
      </c>
      <c r="G278" s="29" t="s">
        <v>195</v>
      </c>
      <c r="H278" s="32">
        <v>4.7058823529411766</v>
      </c>
      <c r="M278" s="11" t="s">
        <v>318</v>
      </c>
      <c r="N278" s="15">
        <v>71.05263157894737</v>
      </c>
      <c r="P278" s="29" t="s">
        <v>230</v>
      </c>
      <c r="Q278" s="79">
        <v>1.5340706386014984</v>
      </c>
      <c r="S278" s="8" t="s">
        <v>193</v>
      </c>
      <c r="T278" s="15">
        <v>68.965517241379317</v>
      </c>
      <c r="U278" s="101"/>
      <c r="Y278" s="8" t="s">
        <v>132</v>
      </c>
      <c r="Z278" s="15">
        <v>72.3</v>
      </c>
      <c r="AC278" s="109" t="s">
        <v>271</v>
      </c>
      <c r="AD278" s="123">
        <v>69.599999999999994</v>
      </c>
      <c r="AF278" s="149" t="s">
        <v>287</v>
      </c>
      <c r="AG278" s="137">
        <v>72.099999999999994</v>
      </c>
      <c r="AO278" s="109" t="s">
        <v>282</v>
      </c>
      <c r="AP278" s="146">
        <v>73.3</v>
      </c>
      <c r="AS278" s="149" t="s">
        <v>246</v>
      </c>
      <c r="AT278" s="137">
        <v>74.400000000000006</v>
      </c>
      <c r="AX278" s="149" t="s">
        <v>186</v>
      </c>
      <c r="AY278" s="191">
        <v>73.7</v>
      </c>
      <c r="BD278" s="149" t="s">
        <v>190</v>
      </c>
      <c r="BE278" s="191">
        <v>76.7</v>
      </c>
      <c r="BG278" s="149" t="s">
        <v>250</v>
      </c>
      <c r="BH278" s="209">
        <v>78.599999999999994</v>
      </c>
      <c r="BJ278" s="149" t="s">
        <v>228</v>
      </c>
      <c r="BK278" s="233">
        <v>75.599999999999994</v>
      </c>
      <c r="BP278" s="149" t="s">
        <v>184</v>
      </c>
      <c r="BQ278" s="233">
        <v>76.900000000000006</v>
      </c>
      <c r="BV278" s="29" t="s">
        <v>373</v>
      </c>
      <c r="BW278" s="263">
        <v>5.0847457627118651</v>
      </c>
      <c r="CB278" s="149" t="s">
        <v>216</v>
      </c>
      <c r="CC278" s="209">
        <v>80.400000000000006</v>
      </c>
      <c r="CE278" s="29" t="s">
        <v>28</v>
      </c>
      <c r="CF278" s="281">
        <v>1.4388489208633095</v>
      </c>
      <c r="CI278" s="109" t="s">
        <v>286</v>
      </c>
      <c r="CJ278" s="295">
        <v>78.599999999999994</v>
      </c>
      <c r="CO278" s="109" t="s">
        <v>187</v>
      </c>
      <c r="CP278" s="191">
        <v>82.3</v>
      </c>
      <c r="CS278" s="149" t="s">
        <v>10</v>
      </c>
      <c r="CT278" s="331">
        <v>80</v>
      </c>
      <c r="DB278" s="253" t="s">
        <v>35</v>
      </c>
      <c r="DC278" s="263">
        <v>4.2750929368029738</v>
      </c>
      <c r="DP278" s="110" t="s">
        <v>443</v>
      </c>
      <c r="DQ278" s="168">
        <v>83.3</v>
      </c>
      <c r="DV278" s="253" t="s">
        <v>205</v>
      </c>
      <c r="DW278" s="281">
        <v>1.4891179839633446</v>
      </c>
      <c r="EA278" s="346" t="s">
        <v>209</v>
      </c>
      <c r="EB278" s="353">
        <v>81.5</v>
      </c>
      <c r="EI278" s="346" t="s">
        <v>321</v>
      </c>
      <c r="EJ278" s="362">
        <v>4.3478260869565215</v>
      </c>
      <c r="EQ278" s="346" t="s">
        <v>175</v>
      </c>
      <c r="ER278" s="303">
        <v>84.1</v>
      </c>
      <c r="EU278" s="346" t="s">
        <v>93</v>
      </c>
      <c r="EV278" s="378">
        <v>1.4684710624820039</v>
      </c>
      <c r="FA278" s="346" t="s">
        <v>581</v>
      </c>
      <c r="FB278" s="383">
        <v>81.666666666666671</v>
      </c>
      <c r="FG278" s="346" t="s">
        <v>184</v>
      </c>
      <c r="FH278" s="381">
        <v>84.2</v>
      </c>
      <c r="FK278" s="346" t="s">
        <v>310</v>
      </c>
      <c r="FL278" s="410">
        <v>81.400000000000006</v>
      </c>
      <c r="FQ278" s="355" t="s">
        <v>36</v>
      </c>
      <c r="FR278" s="421">
        <v>4.0999999999999996</v>
      </c>
      <c r="FW278" s="346" t="s">
        <v>291</v>
      </c>
      <c r="FX278" s="410">
        <v>84.5</v>
      </c>
      <c r="FZ278" s="346" t="s">
        <v>322</v>
      </c>
      <c r="GA278" s="437">
        <v>1.5</v>
      </c>
      <c r="GD278" s="462" t="s">
        <v>246</v>
      </c>
      <c r="GE278" s="448">
        <v>81.8</v>
      </c>
      <c r="GJ278" s="346" t="s">
        <v>230</v>
      </c>
      <c r="GK278" s="421">
        <v>4.0999999999999996</v>
      </c>
      <c r="GP278" s="462" t="s">
        <v>94</v>
      </c>
      <c r="GQ278" s="503">
        <v>84.2</v>
      </c>
      <c r="GS278" s="346" t="s">
        <v>24</v>
      </c>
      <c r="GT278" s="508">
        <v>0.12484394506866417</v>
      </c>
      <c r="GV278" s="462" t="s">
        <v>378</v>
      </c>
      <c r="GW278" s="479">
        <v>81</v>
      </c>
      <c r="HB278" s="535" t="s">
        <v>205</v>
      </c>
      <c r="HC278" s="383">
        <v>83.8</v>
      </c>
      <c r="HG278" s="462" t="s">
        <v>223</v>
      </c>
      <c r="HH278" s="383">
        <v>81.5</v>
      </c>
      <c r="HM278" s="346" t="s">
        <v>154</v>
      </c>
      <c r="HN278" s="421">
        <v>3.3</v>
      </c>
      <c r="HS278" s="535" t="s">
        <v>300</v>
      </c>
      <c r="HT278" s="383">
        <v>84.2</v>
      </c>
      <c r="HV278" s="346" t="s">
        <v>53</v>
      </c>
      <c r="HW278" s="508">
        <v>1.5</v>
      </c>
      <c r="HY278" s="346" t="s">
        <v>141</v>
      </c>
      <c r="HZ278" s="421">
        <v>3.4</v>
      </c>
      <c r="IE278" s="346" t="s">
        <v>292</v>
      </c>
      <c r="IF278" s="508">
        <v>1.3</v>
      </c>
      <c r="IH278" s="576" t="s">
        <v>50</v>
      </c>
      <c r="II278" s="610">
        <v>78.099999999999994</v>
      </c>
      <c r="IN278" s="621" t="s">
        <v>219</v>
      </c>
      <c r="IO278" s="635">
        <v>2.7</v>
      </c>
      <c r="IT278" s="621" t="s">
        <v>33</v>
      </c>
      <c r="IU278" s="652">
        <v>78.8</v>
      </c>
      <c r="IW278" s="621" t="s">
        <v>258</v>
      </c>
      <c r="IX278" s="635">
        <v>1.2</v>
      </c>
      <c r="IZ278" s="576" t="s">
        <v>320</v>
      </c>
      <c r="JA278" s="610">
        <v>78.5</v>
      </c>
      <c r="JF278" s="621" t="s">
        <v>134</v>
      </c>
      <c r="JG278" s="596">
        <v>3.6</v>
      </c>
      <c r="JL278" s="621" t="s">
        <v>275</v>
      </c>
      <c r="JM278" s="596">
        <v>78.5</v>
      </c>
      <c r="JO278" s="621" t="s">
        <v>256</v>
      </c>
      <c r="JP278" s="596">
        <v>1.2</v>
      </c>
      <c r="JR278" s="576" t="s">
        <v>35</v>
      </c>
      <c r="JS278" s="610">
        <v>78.599999999999994</v>
      </c>
      <c r="JX278" s="621" t="s">
        <v>274</v>
      </c>
      <c r="JY278" s="596">
        <v>3.4</v>
      </c>
      <c r="KD278" s="621" t="s">
        <v>137</v>
      </c>
      <c r="KE278" s="596">
        <v>79.400000000000006</v>
      </c>
      <c r="KG278" s="621" t="s">
        <v>55</v>
      </c>
      <c r="KH278" s="596">
        <v>1.1000000000000001</v>
      </c>
      <c r="KJ278" s="576" t="s">
        <v>196</v>
      </c>
      <c r="KK278" s="610">
        <v>81.5</v>
      </c>
      <c r="KP278" s="621" t="s">
        <v>176</v>
      </c>
      <c r="KQ278" s="596">
        <v>4.3</v>
      </c>
      <c r="KV278" s="621" t="s">
        <v>77</v>
      </c>
      <c r="KW278" s="596">
        <v>81.599999999999994</v>
      </c>
      <c r="KY278" s="621" t="s">
        <v>188</v>
      </c>
      <c r="KZ278" s="596">
        <v>1.3</v>
      </c>
      <c r="LB278" s="576" t="s">
        <v>176</v>
      </c>
      <c r="LC278" s="610">
        <v>83.3</v>
      </c>
      <c r="LH278" s="621" t="s">
        <v>301</v>
      </c>
      <c r="LI278" s="596">
        <v>83</v>
      </c>
    </row>
    <row r="279" spans="1:321" ht="39.6" x14ac:dyDescent="0.3">
      <c r="A279" s="8" t="s">
        <v>266</v>
      </c>
      <c r="B279" s="15">
        <v>66.666666666666657</v>
      </c>
      <c r="G279" s="29" t="s">
        <v>63</v>
      </c>
      <c r="H279" s="32">
        <v>4.7619047619047619</v>
      </c>
      <c r="M279" s="11" t="s">
        <v>246</v>
      </c>
      <c r="N279" s="15">
        <v>71.003460207612463</v>
      </c>
      <c r="P279" s="29" t="s">
        <v>28</v>
      </c>
      <c r="Q279" s="79">
        <v>1.5419209765499517</v>
      </c>
      <c r="S279" s="8" t="s">
        <v>373</v>
      </c>
      <c r="T279" s="15">
        <v>68.852459016393439</v>
      </c>
      <c r="U279" s="101"/>
      <c r="Y279" s="8" t="s">
        <v>373</v>
      </c>
      <c r="Z279" s="15">
        <v>72.2</v>
      </c>
      <c r="AC279" s="109" t="s">
        <v>276</v>
      </c>
      <c r="AD279" s="123">
        <v>69.400000000000006</v>
      </c>
      <c r="AF279" s="149" t="s">
        <v>298</v>
      </c>
      <c r="AG279" s="137">
        <v>72.099999999999994</v>
      </c>
      <c r="AO279" s="109" t="s">
        <v>149</v>
      </c>
      <c r="AP279" s="146">
        <v>73.099999999999994</v>
      </c>
      <c r="AS279" s="149" t="s">
        <v>181</v>
      </c>
      <c r="AT279" s="137">
        <v>74.3</v>
      </c>
      <c r="AX279" s="149" t="s">
        <v>301</v>
      </c>
      <c r="AY279" s="191">
        <v>73.599999999999994</v>
      </c>
      <c r="BD279" s="149" t="s">
        <v>301</v>
      </c>
      <c r="BE279" s="191">
        <v>76.5</v>
      </c>
      <c r="BG279" s="149" t="s">
        <v>10</v>
      </c>
      <c r="BH279" s="209">
        <v>78.5</v>
      </c>
      <c r="BJ279" s="149" t="s">
        <v>307</v>
      </c>
      <c r="BK279" s="233">
        <v>75.599999999999994</v>
      </c>
      <c r="BP279" s="149" t="s">
        <v>138</v>
      </c>
      <c r="BQ279" s="233">
        <v>76.900000000000006</v>
      </c>
      <c r="BV279" s="29" t="s">
        <v>60</v>
      </c>
      <c r="BW279" s="263">
        <v>5.1282051282051277</v>
      </c>
      <c r="CB279" s="149" t="s">
        <v>80</v>
      </c>
      <c r="CC279" s="209">
        <v>80.400000000000006</v>
      </c>
      <c r="CE279" s="29" t="s">
        <v>156</v>
      </c>
      <c r="CF279" s="281">
        <v>1.4440433212996391</v>
      </c>
      <c r="CI279" s="109" t="s">
        <v>306</v>
      </c>
      <c r="CJ279" s="295">
        <v>78.599999999999994</v>
      </c>
      <c r="CO279" s="109" t="s">
        <v>303</v>
      </c>
      <c r="CP279" s="191">
        <v>82.2</v>
      </c>
      <c r="CS279" s="149" t="s">
        <v>269</v>
      </c>
      <c r="CT279" s="331">
        <v>80</v>
      </c>
      <c r="DB279" s="253" t="s">
        <v>264</v>
      </c>
      <c r="DC279" s="263">
        <v>4.2857142857142856</v>
      </c>
      <c r="DP279" s="149" t="s">
        <v>187</v>
      </c>
      <c r="DQ279" s="331">
        <v>83.3</v>
      </c>
      <c r="DV279" s="253" t="s">
        <v>241</v>
      </c>
      <c r="DW279" s="281">
        <v>1.4916467780429594</v>
      </c>
      <c r="EA279" s="346" t="s">
        <v>300</v>
      </c>
      <c r="EB279" s="353">
        <v>81.5</v>
      </c>
      <c r="EI279" s="346" t="s">
        <v>129</v>
      </c>
      <c r="EJ279" s="362">
        <v>4.2857142857142856</v>
      </c>
      <c r="EQ279" s="346" t="s">
        <v>150</v>
      </c>
      <c r="ER279" s="303">
        <v>84.1</v>
      </c>
      <c r="EU279" s="346" t="s">
        <v>213</v>
      </c>
      <c r="EV279" s="378">
        <v>1.4925373134328357</v>
      </c>
      <c r="FA279" s="346" t="s">
        <v>246</v>
      </c>
      <c r="FB279" s="383">
        <v>81.72043010752688</v>
      </c>
      <c r="FG279" s="346" t="s">
        <v>222</v>
      </c>
      <c r="FH279" s="381">
        <v>84.1</v>
      </c>
      <c r="FK279" s="346" t="s">
        <v>306</v>
      </c>
      <c r="FL279" s="410">
        <v>81.400000000000006</v>
      </c>
      <c r="FQ279" s="355" t="s">
        <v>176</v>
      </c>
      <c r="FR279" s="421">
        <v>4.2</v>
      </c>
      <c r="FW279" s="346" t="s">
        <v>110</v>
      </c>
      <c r="FX279" s="410">
        <v>84.5</v>
      </c>
      <c r="FZ279" s="346" t="s">
        <v>205</v>
      </c>
      <c r="GA279" s="437">
        <v>1.5</v>
      </c>
      <c r="GD279" s="462" t="s">
        <v>61</v>
      </c>
      <c r="GE279" s="448">
        <v>81.7</v>
      </c>
      <c r="GJ279" s="346" t="s">
        <v>236</v>
      </c>
      <c r="GK279" s="421">
        <v>4.0999999999999996</v>
      </c>
      <c r="GP279" s="462" t="s">
        <v>291</v>
      </c>
      <c r="GQ279" s="503">
        <v>84.2</v>
      </c>
      <c r="GS279" s="346" t="s">
        <v>283</v>
      </c>
      <c r="GT279" s="508">
        <v>0.34995625546806652</v>
      </c>
      <c r="GV279" s="462" t="s">
        <v>201</v>
      </c>
      <c r="GW279" s="479">
        <v>80.900000000000006</v>
      </c>
      <c r="HB279" s="535" t="s">
        <v>221</v>
      </c>
      <c r="HC279" s="383">
        <v>83.8</v>
      </c>
      <c r="HG279" s="462" t="s">
        <v>12</v>
      </c>
      <c r="HH279" s="383">
        <v>81.5</v>
      </c>
      <c r="HM279" s="346" t="s">
        <v>9</v>
      </c>
      <c r="HN279" s="421">
        <v>3.3</v>
      </c>
      <c r="HS279" s="535" t="s">
        <v>195</v>
      </c>
      <c r="HT279" s="383">
        <v>84.1</v>
      </c>
      <c r="HV279" s="346" t="s">
        <v>129</v>
      </c>
      <c r="HW279" s="508">
        <v>1.4</v>
      </c>
      <c r="HY279" s="346" t="s">
        <v>122</v>
      </c>
      <c r="HZ279" s="421">
        <v>3.4</v>
      </c>
      <c r="IE279" s="346" t="s">
        <v>98</v>
      </c>
      <c r="IF279" s="508">
        <v>1.3</v>
      </c>
      <c r="IH279" s="576" t="s">
        <v>79</v>
      </c>
      <c r="II279" s="610">
        <v>78</v>
      </c>
      <c r="IN279" s="621" t="s">
        <v>14</v>
      </c>
      <c r="IO279" s="635">
        <v>2.7</v>
      </c>
      <c r="IT279" s="621" t="s">
        <v>202</v>
      </c>
      <c r="IU279" s="652">
        <v>78.7</v>
      </c>
      <c r="IW279" s="621" t="s">
        <v>257</v>
      </c>
      <c r="IX279" s="635">
        <v>1.2</v>
      </c>
      <c r="IZ279" s="576" t="s">
        <v>121</v>
      </c>
      <c r="JA279" s="610">
        <v>78.400000000000006</v>
      </c>
      <c r="JF279" s="621" t="s">
        <v>313</v>
      </c>
      <c r="JG279" s="596">
        <v>3.7</v>
      </c>
      <c r="JL279" s="621" t="s">
        <v>87</v>
      </c>
      <c r="JM279" s="596">
        <v>78.5</v>
      </c>
      <c r="JO279" s="621" t="s">
        <v>60</v>
      </c>
      <c r="JP279" s="596">
        <v>1.2</v>
      </c>
      <c r="JR279" s="576" t="s">
        <v>211</v>
      </c>
      <c r="JS279" s="610">
        <v>78.400000000000006</v>
      </c>
      <c r="JX279" s="621" t="s">
        <v>49</v>
      </c>
      <c r="JY279" s="596">
        <v>3.4</v>
      </c>
      <c r="KD279" s="621" t="s">
        <v>261</v>
      </c>
      <c r="KE279" s="596">
        <v>79.3</v>
      </c>
      <c r="KG279" s="621" t="s">
        <v>245</v>
      </c>
      <c r="KH279" s="596">
        <v>1.1000000000000001</v>
      </c>
      <c r="KJ279" s="576" t="s">
        <v>287</v>
      </c>
      <c r="KK279" s="610">
        <v>81.099999999999994</v>
      </c>
      <c r="KP279" s="621" t="s">
        <v>162</v>
      </c>
      <c r="KQ279" s="596">
        <v>4.3</v>
      </c>
      <c r="KV279" s="621" t="s">
        <v>261</v>
      </c>
      <c r="KW279" s="596">
        <v>81.599999999999994</v>
      </c>
      <c r="KY279" s="621" t="s">
        <v>137</v>
      </c>
      <c r="KZ279" s="596">
        <v>1.3</v>
      </c>
      <c r="LB279" s="576" t="s">
        <v>304</v>
      </c>
      <c r="LC279" s="610">
        <v>83.3</v>
      </c>
      <c r="LH279" s="621" t="s">
        <v>150</v>
      </c>
      <c r="LI279" s="596">
        <v>83</v>
      </c>
    </row>
    <row r="280" spans="1:321" ht="52.8" x14ac:dyDescent="0.3">
      <c r="A280" s="8" t="s">
        <v>267</v>
      </c>
      <c r="B280" s="15">
        <v>66.666666666666657</v>
      </c>
      <c r="G280" s="29" t="s">
        <v>239</v>
      </c>
      <c r="H280" s="32">
        <v>4.7619047619047619</v>
      </c>
      <c r="M280" s="11" t="s">
        <v>252</v>
      </c>
      <c r="N280" s="15">
        <v>71.003016591251892</v>
      </c>
      <c r="P280" s="29" t="s">
        <v>197</v>
      </c>
      <c r="Q280" s="79">
        <v>1.5512265512265513</v>
      </c>
      <c r="S280" s="8" t="s">
        <v>284</v>
      </c>
      <c r="T280" s="15">
        <v>68.844221105527637</v>
      </c>
      <c r="U280" s="101"/>
      <c r="Y280" s="8" t="s">
        <v>302</v>
      </c>
      <c r="Z280" s="15">
        <v>71.8</v>
      </c>
      <c r="AC280" s="109" t="s">
        <v>280</v>
      </c>
      <c r="AD280" s="123">
        <v>69.2</v>
      </c>
      <c r="AF280" s="149" t="s">
        <v>301</v>
      </c>
      <c r="AG280" s="137">
        <v>71.599999999999994</v>
      </c>
      <c r="AO280" s="109" t="s">
        <v>180</v>
      </c>
      <c r="AP280" s="146">
        <v>73.099999999999994</v>
      </c>
      <c r="AS280" s="149" t="s">
        <v>253</v>
      </c>
      <c r="AT280" s="137">
        <v>74.127906976744185</v>
      </c>
      <c r="AX280" s="149" t="s">
        <v>319</v>
      </c>
      <c r="AY280" s="191">
        <v>73.400000000000006</v>
      </c>
      <c r="BD280" s="149" t="s">
        <v>321</v>
      </c>
      <c r="BE280" s="191">
        <v>76.400000000000006</v>
      </c>
      <c r="BG280" s="149" t="s">
        <v>65</v>
      </c>
      <c r="BH280" s="209">
        <v>78.5</v>
      </c>
      <c r="BJ280" s="149" t="s">
        <v>251</v>
      </c>
      <c r="BK280" s="233">
        <v>75.400000000000006</v>
      </c>
      <c r="BP280" s="149" t="s">
        <v>261</v>
      </c>
      <c r="BQ280" s="233">
        <v>76.900000000000006</v>
      </c>
      <c r="BV280" s="29" t="s">
        <v>137</v>
      </c>
      <c r="BW280" s="263">
        <v>5.1546391752577314</v>
      </c>
      <c r="CB280" s="149" t="s">
        <v>220</v>
      </c>
      <c r="CC280" s="209">
        <v>80.400000000000006</v>
      </c>
      <c r="CE280" s="29" t="s">
        <v>72</v>
      </c>
      <c r="CF280" s="281">
        <v>1.4689880304678999</v>
      </c>
      <c r="CI280" s="109" t="s">
        <v>283</v>
      </c>
      <c r="CJ280" s="295">
        <v>78.599999999999994</v>
      </c>
      <c r="CO280" s="109" t="s">
        <v>209</v>
      </c>
      <c r="CP280" s="191">
        <v>82.2</v>
      </c>
      <c r="CS280" s="149" t="s">
        <v>201</v>
      </c>
      <c r="CT280" s="331">
        <v>80</v>
      </c>
      <c r="DB280" s="253" t="s">
        <v>165</v>
      </c>
      <c r="DC280" s="263">
        <v>4.3010752688172049</v>
      </c>
      <c r="DP280" s="149" t="s">
        <v>162</v>
      </c>
      <c r="DQ280" s="331">
        <v>83.3</v>
      </c>
      <c r="DV280" s="253" t="s">
        <v>242</v>
      </c>
      <c r="DW280" s="281">
        <v>1.4950166112956811</v>
      </c>
      <c r="EA280" s="346" t="s">
        <v>39</v>
      </c>
      <c r="EB280" s="353">
        <v>81.099999999999994</v>
      </c>
      <c r="EI280" s="346" t="s">
        <v>146</v>
      </c>
      <c r="EJ280" s="362">
        <v>4.2857142857142856</v>
      </c>
      <c r="EQ280" s="346" t="s">
        <v>149</v>
      </c>
      <c r="ER280" s="303">
        <v>84</v>
      </c>
      <c r="EU280" s="346" t="s">
        <v>378</v>
      </c>
      <c r="EV280" s="378">
        <v>1.5017667844522968</v>
      </c>
      <c r="FA280" s="346" t="s">
        <v>324</v>
      </c>
      <c r="FB280" s="383">
        <v>81.632653061224488</v>
      </c>
      <c r="FG280" s="346" t="s">
        <v>79</v>
      </c>
      <c r="FH280" s="381">
        <v>84.1</v>
      </c>
      <c r="FK280" s="346" t="s">
        <v>29</v>
      </c>
      <c r="FL280" s="410">
        <v>81.3</v>
      </c>
      <c r="FQ280" s="355" t="s">
        <v>322</v>
      </c>
      <c r="FR280" s="421">
        <v>4.3</v>
      </c>
      <c r="FW280" s="346" t="s">
        <v>197</v>
      </c>
      <c r="FX280" s="410">
        <v>84.5</v>
      </c>
      <c r="FZ280" s="346" t="s">
        <v>229</v>
      </c>
      <c r="GA280" s="437">
        <v>1.5</v>
      </c>
      <c r="GD280" s="462" t="s">
        <v>248</v>
      </c>
      <c r="GE280" s="448">
        <v>81.7</v>
      </c>
      <c r="GJ280" s="346" t="s">
        <v>376</v>
      </c>
      <c r="GK280" s="421">
        <v>4.0999999999999996</v>
      </c>
      <c r="GP280" s="462" t="s">
        <v>12</v>
      </c>
      <c r="GQ280" s="503">
        <v>84.2</v>
      </c>
      <c r="GS280" s="346" t="s">
        <v>29</v>
      </c>
      <c r="GT280" s="508">
        <v>1.0899182561307901</v>
      </c>
      <c r="GV280" s="462" t="s">
        <v>32</v>
      </c>
      <c r="GW280" s="479">
        <v>80.900000000000006</v>
      </c>
      <c r="HB280" s="535" t="s">
        <v>151</v>
      </c>
      <c r="HC280" s="383">
        <v>83.6</v>
      </c>
      <c r="HG280" s="462" t="s">
        <v>248</v>
      </c>
      <c r="HH280" s="383">
        <v>81.5</v>
      </c>
      <c r="HM280" s="346" t="s">
        <v>151</v>
      </c>
      <c r="HN280" s="421">
        <v>3.4</v>
      </c>
      <c r="HS280" s="535" t="s">
        <v>284</v>
      </c>
      <c r="HT280" s="383">
        <v>83.9</v>
      </c>
      <c r="HV280" s="346" t="s">
        <v>235</v>
      </c>
      <c r="HW280" s="508">
        <v>1.4</v>
      </c>
      <c r="HY280" s="346" t="s">
        <v>378</v>
      </c>
      <c r="HZ280" s="421">
        <v>3.4</v>
      </c>
      <c r="IE280" s="346" t="s">
        <v>180</v>
      </c>
      <c r="IF280" s="508">
        <v>1.3</v>
      </c>
      <c r="IH280" s="576" t="s">
        <v>209</v>
      </c>
      <c r="II280" s="610">
        <v>77.8</v>
      </c>
      <c r="IN280" s="622" t="s">
        <v>652</v>
      </c>
      <c r="IO280" s="598">
        <v>2.7</v>
      </c>
      <c r="IT280" s="621" t="s">
        <v>248</v>
      </c>
      <c r="IU280" s="652">
        <v>78.400000000000006</v>
      </c>
      <c r="IW280" s="621" t="s">
        <v>161</v>
      </c>
      <c r="IX280" s="635">
        <v>1.2</v>
      </c>
      <c r="IZ280" s="576" t="s">
        <v>204</v>
      </c>
      <c r="JA280" s="610">
        <v>78.3</v>
      </c>
      <c r="JF280" s="621" t="s">
        <v>22</v>
      </c>
      <c r="JG280" s="596">
        <v>3.7</v>
      </c>
      <c r="JL280" s="621" t="s">
        <v>30</v>
      </c>
      <c r="JM280" s="596">
        <v>78.400000000000006</v>
      </c>
      <c r="JO280" s="621" t="s">
        <v>329</v>
      </c>
      <c r="JP280" s="596">
        <v>1.2</v>
      </c>
      <c r="JR280" s="576" t="s">
        <v>129</v>
      </c>
      <c r="JS280" s="610">
        <v>78.099999999999994</v>
      </c>
      <c r="JX280" s="621" t="s">
        <v>58</v>
      </c>
      <c r="JY280" s="596">
        <v>3.6</v>
      </c>
      <c r="KD280" s="621" t="s">
        <v>259</v>
      </c>
      <c r="KE280" s="596">
        <v>79.3</v>
      </c>
      <c r="KG280" s="621" t="s">
        <v>203</v>
      </c>
      <c r="KH280" s="596">
        <v>0.9</v>
      </c>
      <c r="KJ280" s="576" t="s">
        <v>255</v>
      </c>
      <c r="KK280" s="610">
        <v>81</v>
      </c>
      <c r="KP280" s="621" t="s">
        <v>277</v>
      </c>
      <c r="KQ280" s="596">
        <v>4.4000000000000004</v>
      </c>
      <c r="KV280" s="621" t="s">
        <v>150</v>
      </c>
      <c r="KW280" s="596">
        <v>81.5</v>
      </c>
      <c r="KY280" s="621" t="s">
        <v>327</v>
      </c>
      <c r="KZ280" s="596">
        <v>1.3</v>
      </c>
      <c r="LB280" s="576" t="s">
        <v>102</v>
      </c>
      <c r="LC280" s="610">
        <v>83.3</v>
      </c>
      <c r="LH280" s="621" t="s">
        <v>197</v>
      </c>
      <c r="LI280" s="596">
        <v>83</v>
      </c>
    </row>
    <row r="281" spans="1:321" ht="39.6" x14ac:dyDescent="0.3">
      <c r="A281" s="8" t="s">
        <v>268</v>
      </c>
      <c r="B281" s="15">
        <v>66.666666666666657</v>
      </c>
      <c r="G281" s="29" t="s">
        <v>43</v>
      </c>
      <c r="H281" s="32">
        <v>4.7619047619047619</v>
      </c>
      <c r="M281" s="11" t="s">
        <v>373</v>
      </c>
      <c r="N281" s="15">
        <v>70.897655803316184</v>
      </c>
      <c r="P281" s="29" t="s">
        <v>327</v>
      </c>
      <c r="Q281" s="79">
        <v>1.566951566951567</v>
      </c>
      <c r="S281" s="8" t="s">
        <v>261</v>
      </c>
      <c r="T281" s="15">
        <v>68.75</v>
      </c>
      <c r="U281" s="101"/>
      <c r="Y281" s="8" t="s">
        <v>99</v>
      </c>
      <c r="Z281" s="15">
        <v>71.8</v>
      </c>
      <c r="AC281" s="109" t="s">
        <v>193</v>
      </c>
      <c r="AD281" s="123">
        <v>69.099999999999994</v>
      </c>
      <c r="AF281" s="149" t="s">
        <v>268</v>
      </c>
      <c r="AG281" s="137">
        <v>71.400000000000006</v>
      </c>
      <c r="AO281" s="109" t="s">
        <v>377</v>
      </c>
      <c r="AP281" s="146">
        <v>73</v>
      </c>
      <c r="AS281" s="149" t="s">
        <v>302</v>
      </c>
      <c r="AT281" s="137">
        <v>74.099999999999994</v>
      </c>
      <c r="AX281" s="149" t="s">
        <v>305</v>
      </c>
      <c r="AY281" s="191">
        <v>73.400000000000006</v>
      </c>
      <c r="BD281" s="149" t="s">
        <v>229</v>
      </c>
      <c r="BE281" s="191">
        <v>76.2</v>
      </c>
      <c r="BG281" s="149" t="s">
        <v>89</v>
      </c>
      <c r="BH281" s="209">
        <v>78.5</v>
      </c>
      <c r="BJ281" s="149" t="s">
        <v>306</v>
      </c>
      <c r="BK281" s="233">
        <v>75.3</v>
      </c>
      <c r="BP281" s="149" t="s">
        <v>228</v>
      </c>
      <c r="BQ281" s="233">
        <v>76.900000000000006</v>
      </c>
      <c r="BV281" s="29" t="s">
        <v>174</v>
      </c>
      <c r="BW281" s="263">
        <v>5.1724137931034484</v>
      </c>
      <c r="CB281" s="149" t="s">
        <v>61</v>
      </c>
      <c r="CC281" s="209">
        <v>80.2</v>
      </c>
      <c r="CE281" s="29" t="s">
        <v>33</v>
      </c>
      <c r="CF281" s="281">
        <v>1.4808486401822583</v>
      </c>
      <c r="CI281" s="109" t="s">
        <v>94</v>
      </c>
      <c r="CJ281" s="295">
        <v>78.5</v>
      </c>
      <c r="CO281" s="109" t="s">
        <v>78</v>
      </c>
      <c r="CP281" s="191">
        <v>82.1</v>
      </c>
      <c r="CS281" s="149" t="s">
        <v>222</v>
      </c>
      <c r="CT281" s="331">
        <v>80</v>
      </c>
      <c r="DB281" s="253" t="s">
        <v>25</v>
      </c>
      <c r="DC281" s="263">
        <v>4.3478260869565215</v>
      </c>
      <c r="DP281" s="149" t="s">
        <v>51</v>
      </c>
      <c r="DQ281" s="331">
        <v>83.3</v>
      </c>
      <c r="DV281" s="253" t="s">
        <v>288</v>
      </c>
      <c r="DW281" s="281">
        <v>1.5151515151515151</v>
      </c>
      <c r="EA281" s="346" t="s">
        <v>306</v>
      </c>
      <c r="EB281" s="353">
        <v>81.099999999999994</v>
      </c>
      <c r="EI281" s="346" t="s">
        <v>312</v>
      </c>
      <c r="EJ281" s="362">
        <v>4.3478260869565215</v>
      </c>
      <c r="EQ281" s="346" t="s">
        <v>99</v>
      </c>
      <c r="ER281" s="303">
        <v>83.8</v>
      </c>
      <c r="EU281" s="346" t="s">
        <v>214</v>
      </c>
      <c r="EV281" s="378">
        <v>1.502145922746781</v>
      </c>
      <c r="FA281" s="346" t="s">
        <v>205</v>
      </c>
      <c r="FB281" s="383">
        <v>81.632653061224488</v>
      </c>
      <c r="FG281" s="346" t="s">
        <v>61</v>
      </c>
      <c r="FH281" s="381">
        <v>84</v>
      </c>
      <c r="FK281" s="346" t="s">
        <v>379</v>
      </c>
      <c r="FL281" s="410">
        <v>80.599999999999994</v>
      </c>
      <c r="FQ281" s="355" t="s">
        <v>148</v>
      </c>
      <c r="FR281" s="421">
        <v>4.3</v>
      </c>
      <c r="FW281" s="346" t="s">
        <v>94</v>
      </c>
      <c r="FX281" s="410">
        <v>84.4</v>
      </c>
      <c r="FZ281" s="346" t="s">
        <v>16</v>
      </c>
      <c r="GA281" s="437">
        <v>1.5</v>
      </c>
      <c r="GD281" s="462" t="s">
        <v>293</v>
      </c>
      <c r="GE281" s="448">
        <v>81.599999999999994</v>
      </c>
      <c r="GJ281" s="346" t="s">
        <v>133</v>
      </c>
      <c r="GK281" s="421">
        <v>4.0999999999999996</v>
      </c>
      <c r="GP281" s="462" t="s">
        <v>373</v>
      </c>
      <c r="GQ281" s="503">
        <v>84.1</v>
      </c>
      <c r="GS281" s="346" t="s">
        <v>220</v>
      </c>
      <c r="GT281" s="508">
        <v>0.2987303958177745</v>
      </c>
      <c r="GV281" s="462" t="s">
        <v>189</v>
      </c>
      <c r="GW281" s="479">
        <v>80.900000000000006</v>
      </c>
      <c r="HB281" s="535" t="s">
        <v>223</v>
      </c>
      <c r="HC281" s="383">
        <v>83.6</v>
      </c>
      <c r="HG281" s="462" t="s">
        <v>26</v>
      </c>
      <c r="HH281" s="383">
        <v>81.3</v>
      </c>
      <c r="HM281" s="346" t="s">
        <v>238</v>
      </c>
      <c r="HN281" s="421">
        <v>3.4</v>
      </c>
      <c r="HS281" s="535" t="s">
        <v>203</v>
      </c>
      <c r="HT281" s="383">
        <v>83.8</v>
      </c>
      <c r="HV281" s="346" t="s">
        <v>324</v>
      </c>
      <c r="HW281" s="508">
        <v>1.4</v>
      </c>
      <c r="HY281" s="346" t="s">
        <v>246</v>
      </c>
      <c r="HZ281" s="421">
        <v>3.4</v>
      </c>
      <c r="IE281" s="346" t="s">
        <v>246</v>
      </c>
      <c r="IF281" s="508">
        <v>1.3</v>
      </c>
      <c r="IH281" s="576" t="s">
        <v>306</v>
      </c>
      <c r="II281" s="610">
        <v>77.8</v>
      </c>
      <c r="IN281" s="621" t="s">
        <v>292</v>
      </c>
      <c r="IO281" s="635">
        <v>2.7</v>
      </c>
      <c r="IT281" s="621" t="s">
        <v>209</v>
      </c>
      <c r="IU281" s="652">
        <v>78.400000000000006</v>
      </c>
      <c r="IW281" s="621" t="s">
        <v>295</v>
      </c>
      <c r="IX281" s="635">
        <v>1.3</v>
      </c>
      <c r="IZ281" s="576" t="s">
        <v>60</v>
      </c>
      <c r="JA281" s="610">
        <v>78.3</v>
      </c>
      <c r="JF281" s="621" t="s">
        <v>121</v>
      </c>
      <c r="JG281" s="596">
        <v>3.8</v>
      </c>
      <c r="JL281" s="621" t="s">
        <v>267</v>
      </c>
      <c r="JM281" s="596">
        <v>78.3</v>
      </c>
      <c r="JO281" s="621" t="s">
        <v>7</v>
      </c>
      <c r="JP281" s="596">
        <v>1.2</v>
      </c>
      <c r="JR281" s="576" t="s">
        <v>161</v>
      </c>
      <c r="JS281" s="610">
        <v>78.099999999999994</v>
      </c>
      <c r="JX281" s="621" t="s">
        <v>32</v>
      </c>
      <c r="JY281" s="596">
        <v>3.6</v>
      </c>
      <c r="KD281" s="621" t="s">
        <v>15</v>
      </c>
      <c r="KE281" s="596">
        <v>78.900000000000006</v>
      </c>
      <c r="KG281" s="621" t="s">
        <v>664</v>
      </c>
      <c r="KH281" s="596">
        <v>1</v>
      </c>
      <c r="KJ281" s="576" t="s">
        <v>138</v>
      </c>
      <c r="KK281" s="610">
        <v>81</v>
      </c>
      <c r="KP281" s="621" t="s">
        <v>226</v>
      </c>
      <c r="KQ281" s="596">
        <v>4.4000000000000004</v>
      </c>
      <c r="KV281" s="621" t="s">
        <v>195</v>
      </c>
      <c r="KW281" s="596">
        <v>81.2</v>
      </c>
      <c r="KY281" s="621" t="s">
        <v>196</v>
      </c>
      <c r="KZ281" s="596">
        <v>1.3</v>
      </c>
      <c r="LB281" s="576" t="s">
        <v>71</v>
      </c>
      <c r="LC281" s="610">
        <v>83.1</v>
      </c>
      <c r="LH281" s="621" t="s">
        <v>743</v>
      </c>
      <c r="LI281" s="596">
        <v>82.9</v>
      </c>
    </row>
    <row r="282" spans="1:321" ht="52.8" x14ac:dyDescent="0.3">
      <c r="A282" s="8" t="s">
        <v>269</v>
      </c>
      <c r="B282" s="15">
        <v>66.666666666666657</v>
      </c>
      <c r="G282" s="29" t="s">
        <v>53</v>
      </c>
      <c r="H282" s="32">
        <v>4.8780487804878048</v>
      </c>
      <c r="M282" s="11" t="s">
        <v>377</v>
      </c>
      <c r="N282" s="15">
        <v>70.765027322404379</v>
      </c>
      <c r="P282" s="29" t="s">
        <v>69</v>
      </c>
      <c r="Q282" s="79">
        <v>1.5764806135492118</v>
      </c>
      <c r="S282" s="8" t="s">
        <v>262</v>
      </c>
      <c r="T282" s="15">
        <v>68.75</v>
      </c>
      <c r="U282" s="101"/>
      <c r="Y282" s="8" t="s">
        <v>285</v>
      </c>
      <c r="Z282" s="15">
        <v>71.7</v>
      </c>
      <c r="AC282" s="109" t="s">
        <v>161</v>
      </c>
      <c r="AD282" s="123">
        <v>69</v>
      </c>
      <c r="AF282" s="149" t="s">
        <v>305</v>
      </c>
      <c r="AG282" s="137">
        <v>71.3</v>
      </c>
      <c r="AO282" s="109" t="s">
        <v>54</v>
      </c>
      <c r="AP282" s="146">
        <v>72.900000000000006</v>
      </c>
      <c r="AS282" s="149" t="s">
        <v>204</v>
      </c>
      <c r="AT282" s="137">
        <v>74</v>
      </c>
      <c r="AX282" s="149" t="s">
        <v>276</v>
      </c>
      <c r="AY282" s="191">
        <v>73.3</v>
      </c>
      <c r="BD282" s="149" t="s">
        <v>337</v>
      </c>
      <c r="BE282" s="191">
        <v>75.900000000000006</v>
      </c>
      <c r="BG282" s="149" t="s">
        <v>316</v>
      </c>
      <c r="BH282" s="209">
        <v>78.5</v>
      </c>
      <c r="BJ282" s="149" t="s">
        <v>168</v>
      </c>
      <c r="BK282" s="233">
        <v>75</v>
      </c>
      <c r="BP282" s="149" t="s">
        <v>216</v>
      </c>
      <c r="BQ282" s="233">
        <v>76.8</v>
      </c>
      <c r="BV282" s="29" t="s">
        <v>13</v>
      </c>
      <c r="BW282" s="263">
        <v>5.2631578947368416</v>
      </c>
      <c r="CB282" s="149" t="s">
        <v>161</v>
      </c>
      <c r="CC282" s="209">
        <v>80.2</v>
      </c>
      <c r="CE282" s="29" t="s">
        <v>238</v>
      </c>
      <c r="CF282" s="281">
        <v>1.4925373134328357</v>
      </c>
      <c r="CI282" s="109" t="s">
        <v>287</v>
      </c>
      <c r="CJ282" s="295">
        <v>78.3</v>
      </c>
      <c r="CO282" s="109" t="s">
        <v>238</v>
      </c>
      <c r="CP282" s="191">
        <v>82.1</v>
      </c>
      <c r="CS282" s="149" t="s">
        <v>243</v>
      </c>
      <c r="CT282" s="331">
        <v>80</v>
      </c>
      <c r="DB282" s="253" t="s">
        <v>151</v>
      </c>
      <c r="DC282" s="263">
        <v>4.3478260869565215</v>
      </c>
      <c r="DP282" s="149" t="s">
        <v>250</v>
      </c>
      <c r="DQ282" s="331">
        <v>83.2</v>
      </c>
      <c r="DV282" s="253" t="s">
        <v>338</v>
      </c>
      <c r="DW282" s="281">
        <v>1.5175300889586603</v>
      </c>
      <c r="EA282" s="346" t="s">
        <v>258</v>
      </c>
      <c r="EB282" s="353">
        <v>81</v>
      </c>
      <c r="EI282" s="346" t="s">
        <v>44</v>
      </c>
      <c r="EJ282" s="362">
        <v>4.5045045045045047</v>
      </c>
      <c r="EQ282" s="346" t="s">
        <v>255</v>
      </c>
      <c r="ER282" s="303">
        <v>83.6</v>
      </c>
      <c r="EU282" s="346" t="s">
        <v>273</v>
      </c>
      <c r="EV282" s="378">
        <v>1.5128593040847202</v>
      </c>
      <c r="FA282" s="346" t="s">
        <v>152</v>
      </c>
      <c r="FB282" s="383">
        <v>81.538461538461533</v>
      </c>
      <c r="FG282" s="346" t="s">
        <v>312</v>
      </c>
      <c r="FH282" s="381">
        <v>83.9</v>
      </c>
      <c r="FK282" s="346" t="s">
        <v>32</v>
      </c>
      <c r="FL282" s="410">
        <v>80.400000000000006</v>
      </c>
      <c r="FQ282" s="355" t="s">
        <v>122</v>
      </c>
      <c r="FR282" s="421">
        <v>4.3</v>
      </c>
      <c r="FW282" s="346" t="s">
        <v>175</v>
      </c>
      <c r="FX282" s="410">
        <v>84.4</v>
      </c>
      <c r="FZ282" s="346" t="s">
        <v>174</v>
      </c>
      <c r="GA282" s="437">
        <v>1.5</v>
      </c>
      <c r="GD282" s="462" t="s">
        <v>50</v>
      </c>
      <c r="GE282" s="448">
        <v>81.3</v>
      </c>
      <c r="GJ282" s="346" t="s">
        <v>378</v>
      </c>
      <c r="GK282" s="421">
        <v>4.2</v>
      </c>
      <c r="GP282" s="462" t="s">
        <v>61</v>
      </c>
      <c r="GQ282" s="503">
        <v>84</v>
      </c>
      <c r="GS282" s="346" t="s">
        <v>140</v>
      </c>
      <c r="GT282" s="508">
        <v>1.7833553500660502</v>
      </c>
      <c r="GV282" s="462" t="s">
        <v>322</v>
      </c>
      <c r="GW282" s="479">
        <v>80.8</v>
      </c>
      <c r="HB282" s="535" t="s">
        <v>133</v>
      </c>
      <c r="HC282" s="383">
        <v>83.6</v>
      </c>
      <c r="HG282" s="462" t="s">
        <v>296</v>
      </c>
      <c r="HH282" s="383">
        <v>81.3</v>
      </c>
      <c r="HM282" s="346" t="s">
        <v>325</v>
      </c>
      <c r="HN282" s="421">
        <v>4.5999999999999996</v>
      </c>
      <c r="HS282" s="535" t="s">
        <v>232</v>
      </c>
      <c r="HT282" s="383">
        <v>83.8</v>
      </c>
      <c r="HV282" s="346" t="s">
        <v>55</v>
      </c>
      <c r="HW282" s="508">
        <v>1.6</v>
      </c>
      <c r="HY282" s="346" t="s">
        <v>38</v>
      </c>
      <c r="HZ282" s="421">
        <v>3.5</v>
      </c>
      <c r="IE282" s="346" t="s">
        <v>167</v>
      </c>
      <c r="IF282" s="508">
        <v>1.3</v>
      </c>
      <c r="IH282" s="576" t="s">
        <v>432</v>
      </c>
      <c r="II282" s="610">
        <v>77.599999999999994</v>
      </c>
      <c r="IN282" s="621" t="s">
        <v>246</v>
      </c>
      <c r="IO282" s="635">
        <v>2.7</v>
      </c>
      <c r="IT282" s="621" t="s">
        <v>289</v>
      </c>
      <c r="IU282" s="652">
        <v>78.3</v>
      </c>
      <c r="IW282" s="621" t="s">
        <v>94</v>
      </c>
      <c r="IX282" s="635">
        <v>1.3</v>
      </c>
      <c r="IZ282" s="576" t="s">
        <v>247</v>
      </c>
      <c r="JA282" s="610">
        <v>78.099999999999994</v>
      </c>
      <c r="JF282" s="621" t="s">
        <v>273</v>
      </c>
      <c r="JG282" s="596">
        <v>3.8</v>
      </c>
      <c r="JL282" s="621" t="s">
        <v>116</v>
      </c>
      <c r="JM282" s="596">
        <v>78.099999999999994</v>
      </c>
      <c r="JO282" s="621" t="s">
        <v>132</v>
      </c>
      <c r="JP282" s="596">
        <v>1.2</v>
      </c>
      <c r="JR282" s="576" t="s">
        <v>60</v>
      </c>
      <c r="JS282" s="610">
        <v>77.900000000000006</v>
      </c>
      <c r="JX282" s="621" t="s">
        <v>163</v>
      </c>
      <c r="JY282" s="596">
        <v>3.6</v>
      </c>
      <c r="KD282" s="621" t="s">
        <v>258</v>
      </c>
      <c r="KE282" s="596">
        <v>78.8</v>
      </c>
      <c r="KG282" s="621" t="s">
        <v>95</v>
      </c>
      <c r="KH282" s="596">
        <v>1</v>
      </c>
      <c r="KJ282" s="576" t="s">
        <v>129</v>
      </c>
      <c r="KK282" s="610">
        <v>81</v>
      </c>
      <c r="KP282" s="621" t="s">
        <v>92</v>
      </c>
      <c r="KQ282" s="596">
        <v>4.4000000000000004</v>
      </c>
      <c r="KV282" s="621" t="s">
        <v>222</v>
      </c>
      <c r="KW282" s="596">
        <v>81.2</v>
      </c>
      <c r="KY282" s="621" t="s">
        <v>41</v>
      </c>
      <c r="KZ282" s="596">
        <v>1.3</v>
      </c>
      <c r="LB282" s="576" t="s">
        <v>285</v>
      </c>
      <c r="LC282" s="610">
        <v>83.1</v>
      </c>
      <c r="LH282" s="621" t="s">
        <v>304</v>
      </c>
      <c r="LI282" s="596">
        <v>82.9</v>
      </c>
    </row>
    <row r="283" spans="1:321" ht="39.6" x14ac:dyDescent="0.3">
      <c r="A283" s="8" t="s">
        <v>270</v>
      </c>
      <c r="B283" s="15">
        <v>66.666666666666657</v>
      </c>
      <c r="G283" s="29" t="s">
        <v>151</v>
      </c>
      <c r="H283" s="32">
        <v>4.918032786885246</v>
      </c>
      <c r="M283" s="11" t="s">
        <v>89</v>
      </c>
      <c r="N283" s="15">
        <v>70.648215586307359</v>
      </c>
      <c r="P283" s="29" t="s">
        <v>118</v>
      </c>
      <c r="Q283" s="79">
        <v>1.5789473684210527</v>
      </c>
      <c r="S283" s="8" t="s">
        <v>273</v>
      </c>
      <c r="T283" s="15">
        <v>68.421052631578945</v>
      </c>
      <c r="U283" s="101"/>
      <c r="Y283" s="8" t="s">
        <v>252</v>
      </c>
      <c r="Z283" s="15">
        <v>71.599999999999994</v>
      </c>
      <c r="AC283" s="109" t="s">
        <v>252</v>
      </c>
      <c r="AD283" s="123">
        <v>68.8</v>
      </c>
      <c r="AF283" s="149" t="s">
        <v>316</v>
      </c>
      <c r="AG283" s="137">
        <v>70.7</v>
      </c>
      <c r="AO283" s="109" t="s">
        <v>325</v>
      </c>
      <c r="AP283" s="146">
        <v>72.8</v>
      </c>
      <c r="AS283" s="149" t="s">
        <v>316</v>
      </c>
      <c r="AT283" s="137">
        <v>73.900000000000006</v>
      </c>
      <c r="AX283" s="149" t="s">
        <v>339</v>
      </c>
      <c r="AY283" s="191">
        <v>73</v>
      </c>
      <c r="BD283" s="149" t="s">
        <v>179</v>
      </c>
      <c r="BE283" s="191">
        <v>75.900000000000006</v>
      </c>
      <c r="BG283" s="149" t="s">
        <v>314</v>
      </c>
      <c r="BH283" s="209">
        <v>78.5</v>
      </c>
      <c r="BJ283" s="149" t="s">
        <v>304</v>
      </c>
      <c r="BK283" s="233">
        <v>75</v>
      </c>
      <c r="BP283" s="149" t="s">
        <v>197</v>
      </c>
      <c r="BQ283" s="233">
        <v>76.7</v>
      </c>
      <c r="BV283" s="29" t="s">
        <v>25</v>
      </c>
      <c r="BW283" s="263">
        <v>5.2631578947368416</v>
      </c>
      <c r="CB283" s="149" t="s">
        <v>60</v>
      </c>
      <c r="CC283" s="209">
        <v>80.099999999999994</v>
      </c>
      <c r="CE283" s="29" t="s">
        <v>83</v>
      </c>
      <c r="CF283" s="281">
        <v>1.5212527964205815</v>
      </c>
      <c r="CI283" s="109" t="s">
        <v>164</v>
      </c>
      <c r="CJ283" s="295">
        <v>78.3</v>
      </c>
      <c r="CO283" s="109" t="s">
        <v>72</v>
      </c>
      <c r="CP283" s="191">
        <v>81.900000000000006</v>
      </c>
      <c r="CS283" s="149" t="s">
        <v>233</v>
      </c>
      <c r="CT283" s="331">
        <v>79.8</v>
      </c>
      <c r="DB283" s="253" t="s">
        <v>44</v>
      </c>
      <c r="DC283" s="263">
        <v>4.3859649122807012</v>
      </c>
      <c r="DP283" s="149" t="s">
        <v>205</v>
      </c>
      <c r="DQ283" s="331">
        <v>83.1</v>
      </c>
      <c r="DV283" s="253" t="s">
        <v>93</v>
      </c>
      <c r="DW283" s="281">
        <v>1.520912547528517</v>
      </c>
      <c r="EA283" s="346" t="s">
        <v>270</v>
      </c>
      <c r="EB283" s="353">
        <v>80.5</v>
      </c>
      <c r="EI283" s="346" t="s">
        <v>192</v>
      </c>
      <c r="EJ283" s="362">
        <v>4.4025157232704402</v>
      </c>
      <c r="EQ283" s="345" t="s">
        <v>443</v>
      </c>
      <c r="ER283" s="371">
        <v>83.6</v>
      </c>
      <c r="EU283" s="346" t="s">
        <v>288</v>
      </c>
      <c r="EV283" s="378">
        <v>1.5228426395939088</v>
      </c>
      <c r="FA283" s="346" t="s">
        <v>378</v>
      </c>
      <c r="FB283" s="383">
        <v>81.481481481481481</v>
      </c>
      <c r="FG283" s="346" t="s">
        <v>255</v>
      </c>
      <c r="FH283" s="381">
        <v>83.9</v>
      </c>
      <c r="FK283" s="346" t="s">
        <v>201</v>
      </c>
      <c r="FL283" s="410">
        <v>80.400000000000006</v>
      </c>
      <c r="FQ283" s="355" t="s">
        <v>273</v>
      </c>
      <c r="FR283" s="421">
        <v>4.3</v>
      </c>
      <c r="FW283" s="346" t="s">
        <v>150</v>
      </c>
      <c r="FX283" s="410">
        <v>84.4</v>
      </c>
      <c r="FZ283" s="346" t="s">
        <v>15</v>
      </c>
      <c r="GA283" s="437">
        <v>1.5</v>
      </c>
      <c r="GD283" s="462" t="s">
        <v>168</v>
      </c>
      <c r="GE283" s="448">
        <v>81.3</v>
      </c>
      <c r="GJ283" s="346" t="s">
        <v>303</v>
      </c>
      <c r="GK283" s="421">
        <v>4.3</v>
      </c>
      <c r="GP283" s="462" t="s">
        <v>221</v>
      </c>
      <c r="GQ283" s="503">
        <v>83.9</v>
      </c>
      <c r="GS283" s="346" t="s">
        <v>323</v>
      </c>
      <c r="GT283" s="508">
        <v>0.74626865671641784</v>
      </c>
      <c r="GV283" s="462" t="s">
        <v>310</v>
      </c>
      <c r="GW283" s="479">
        <v>80.8</v>
      </c>
      <c r="HB283" s="535" t="s">
        <v>232</v>
      </c>
      <c r="HC283" s="383">
        <v>83.6</v>
      </c>
      <c r="HG283" s="462" t="s">
        <v>664</v>
      </c>
      <c r="HH283" s="383">
        <v>81.3</v>
      </c>
      <c r="HM283" s="346" t="s">
        <v>323</v>
      </c>
      <c r="HN283" s="421">
        <v>3.5</v>
      </c>
      <c r="HS283" s="535" t="s">
        <v>175</v>
      </c>
      <c r="HT283" s="383">
        <v>83.7</v>
      </c>
      <c r="HV283" s="346" t="s">
        <v>49</v>
      </c>
      <c r="HW283" s="508">
        <v>1.4</v>
      </c>
      <c r="HY283" s="346" t="s">
        <v>373</v>
      </c>
      <c r="HZ283" s="421">
        <v>3.5</v>
      </c>
      <c r="IE283" s="346" t="s">
        <v>257</v>
      </c>
      <c r="IF283" s="508">
        <v>1.3</v>
      </c>
      <c r="IH283" s="576" t="s">
        <v>249</v>
      </c>
      <c r="II283" s="610">
        <v>77.400000000000006</v>
      </c>
      <c r="IN283" s="621" t="s">
        <v>272</v>
      </c>
      <c r="IO283" s="635">
        <v>2.7</v>
      </c>
      <c r="IT283" s="621" t="s">
        <v>79</v>
      </c>
      <c r="IU283" s="652">
        <v>78</v>
      </c>
      <c r="IW283" s="621" t="s">
        <v>431</v>
      </c>
      <c r="IX283" s="635">
        <v>1.3</v>
      </c>
      <c r="IZ283" s="576" t="s">
        <v>770</v>
      </c>
      <c r="JA283" s="610">
        <v>77.8</v>
      </c>
      <c r="JF283" s="621" t="s">
        <v>158</v>
      </c>
      <c r="JG283" s="596">
        <v>3.8</v>
      </c>
      <c r="JL283" s="621" t="s">
        <v>202</v>
      </c>
      <c r="JM283" s="596">
        <v>78</v>
      </c>
      <c r="JO283" s="621" t="s">
        <v>250</v>
      </c>
      <c r="JP283" s="596">
        <v>1.3</v>
      </c>
      <c r="JR283" s="576" t="s">
        <v>292</v>
      </c>
      <c r="JS283" s="610">
        <v>77.900000000000006</v>
      </c>
      <c r="JX283" s="621" t="s">
        <v>122</v>
      </c>
      <c r="JY283" s="596">
        <v>3.6</v>
      </c>
      <c r="KD283" s="621" t="s">
        <v>103</v>
      </c>
      <c r="KE283" s="596">
        <v>78.7</v>
      </c>
      <c r="KG283" s="621" t="s">
        <v>36</v>
      </c>
      <c r="KH283" s="596">
        <v>1.1000000000000001</v>
      </c>
      <c r="KJ283" s="576" t="s">
        <v>192</v>
      </c>
      <c r="KK283" s="610">
        <v>81</v>
      </c>
      <c r="KP283" s="621" t="s">
        <v>206</v>
      </c>
      <c r="KQ283" s="596">
        <v>4.4000000000000004</v>
      </c>
      <c r="KV283" s="621" t="s">
        <v>320</v>
      </c>
      <c r="KW283" s="596">
        <v>80.8</v>
      </c>
      <c r="KY283" s="621" t="s">
        <v>53</v>
      </c>
      <c r="KZ283" s="596">
        <v>1.3</v>
      </c>
      <c r="LB283" s="576" t="s">
        <v>243</v>
      </c>
      <c r="LC283" s="610">
        <v>83</v>
      </c>
      <c r="LH283" s="621" t="s">
        <v>137</v>
      </c>
      <c r="LI283" s="596">
        <v>82.8</v>
      </c>
    </row>
    <row r="284" spans="1:321" ht="58.8" x14ac:dyDescent="0.3">
      <c r="A284" s="8" t="s">
        <v>377</v>
      </c>
      <c r="B284" s="15">
        <v>66.666666666666657</v>
      </c>
      <c r="G284" s="29" t="s">
        <v>16</v>
      </c>
      <c r="H284" s="32">
        <v>5</v>
      </c>
      <c r="M284" s="11" t="s">
        <v>159</v>
      </c>
      <c r="N284" s="15">
        <v>70.508474576271183</v>
      </c>
      <c r="P284" s="29" t="s">
        <v>209</v>
      </c>
      <c r="Q284" s="79">
        <v>1.5901060070671376</v>
      </c>
      <c r="S284" s="8" t="s">
        <v>236</v>
      </c>
      <c r="T284" s="15">
        <v>68.333333333333329</v>
      </c>
      <c r="U284" s="101"/>
      <c r="Y284" s="8" t="s">
        <v>180</v>
      </c>
      <c r="Z284" s="15">
        <v>71.599999999999994</v>
      </c>
      <c r="AC284" s="109" t="s">
        <v>241</v>
      </c>
      <c r="AD284" s="123">
        <v>68.400000000000006</v>
      </c>
      <c r="AF284" s="149" t="s">
        <v>149</v>
      </c>
      <c r="AG284" s="137">
        <v>70.599999999999994</v>
      </c>
      <c r="AO284" s="109" t="s">
        <v>273</v>
      </c>
      <c r="AP284" s="146">
        <v>72.8</v>
      </c>
      <c r="AS284" s="149" t="s">
        <v>260</v>
      </c>
      <c r="AT284" s="137">
        <v>73.599999999999994</v>
      </c>
      <c r="AX284" s="149" t="s">
        <v>287</v>
      </c>
      <c r="AY284" s="191">
        <v>73</v>
      </c>
      <c r="BD284" s="149" t="s">
        <v>141</v>
      </c>
      <c r="BE284" s="191">
        <v>75.8</v>
      </c>
      <c r="BG284" s="149" t="s">
        <v>288</v>
      </c>
      <c r="BH284" s="209">
        <v>78</v>
      </c>
      <c r="BJ284" s="149" t="s">
        <v>191</v>
      </c>
      <c r="BK284" s="233">
        <v>75</v>
      </c>
      <c r="BP284" s="149" t="s">
        <v>303</v>
      </c>
      <c r="BQ284" s="233">
        <v>76.3</v>
      </c>
      <c r="BV284" s="29" t="s">
        <v>94</v>
      </c>
      <c r="BW284" s="263">
        <v>5.2631578947368416</v>
      </c>
      <c r="CB284" s="149" t="s">
        <v>263</v>
      </c>
      <c r="CC284" s="209">
        <v>80</v>
      </c>
      <c r="CE284" s="29" t="s">
        <v>46</v>
      </c>
      <c r="CF284" s="281">
        <v>1.5334063526834611</v>
      </c>
      <c r="CI284" s="109" t="s">
        <v>290</v>
      </c>
      <c r="CJ284" s="295">
        <v>78.3</v>
      </c>
      <c r="CO284" s="109" t="s">
        <v>189</v>
      </c>
      <c r="CP284" s="191">
        <v>81.900000000000006</v>
      </c>
      <c r="CS284" s="149" t="s">
        <v>166</v>
      </c>
      <c r="CT284" s="331">
        <v>79.7</v>
      </c>
      <c r="DB284" s="253" t="s">
        <v>253</v>
      </c>
      <c r="DC284" s="263">
        <v>4.4776119402985071</v>
      </c>
      <c r="DP284" s="149" t="s">
        <v>248</v>
      </c>
      <c r="DQ284" s="331">
        <v>83.1</v>
      </c>
      <c r="DV284" s="253" t="s">
        <v>305</v>
      </c>
      <c r="DW284" s="281">
        <v>1.5282730514518594</v>
      </c>
      <c r="EA284" s="346" t="s">
        <v>262</v>
      </c>
      <c r="EB284" s="353">
        <v>80.5</v>
      </c>
      <c r="EI284" s="346" t="s">
        <v>235</v>
      </c>
      <c r="EJ284" s="362">
        <v>4.5454545454545459</v>
      </c>
      <c r="EQ284" s="346" t="s">
        <v>276</v>
      </c>
      <c r="ER284" s="303">
        <v>83.6</v>
      </c>
      <c r="EU284" s="346" t="s">
        <v>150</v>
      </c>
      <c r="EV284" s="378">
        <v>1.5498652291105122</v>
      </c>
      <c r="FA284" s="346" t="s">
        <v>198</v>
      </c>
      <c r="FB284" s="383">
        <v>81.25</v>
      </c>
      <c r="FG284" s="346" t="s">
        <v>276</v>
      </c>
      <c r="FH284" s="381">
        <v>83.9</v>
      </c>
      <c r="FK284" s="346" t="s">
        <v>378</v>
      </c>
      <c r="FL284" s="410">
        <v>80.3</v>
      </c>
      <c r="FQ284" s="355" t="s">
        <v>230</v>
      </c>
      <c r="FR284" s="421">
        <v>4.4000000000000004</v>
      </c>
      <c r="FW284" s="346" t="s">
        <v>142</v>
      </c>
      <c r="FX284" s="410">
        <v>84.2</v>
      </c>
      <c r="FZ284" s="346" t="s">
        <v>13</v>
      </c>
      <c r="GA284" s="437">
        <v>1.5</v>
      </c>
      <c r="GD284" s="462" t="s">
        <v>84</v>
      </c>
      <c r="GE284" s="448">
        <v>81.099999999999994</v>
      </c>
      <c r="GJ284" s="346" t="s">
        <v>148</v>
      </c>
      <c r="GK284" s="421">
        <v>4.3</v>
      </c>
      <c r="GP284" s="462" t="s">
        <v>150</v>
      </c>
      <c r="GQ284" s="503">
        <v>83.9</v>
      </c>
      <c r="GS284" s="346" t="s">
        <v>252</v>
      </c>
      <c r="GT284" s="508">
        <v>0.79419889502762442</v>
      </c>
      <c r="GV284" s="462" t="s">
        <v>202</v>
      </c>
      <c r="GW284" s="479">
        <v>80.7</v>
      </c>
      <c r="HB284" s="535" t="s">
        <v>653</v>
      </c>
      <c r="HC284" s="383">
        <v>83.5</v>
      </c>
      <c r="HG284" s="462" t="s">
        <v>167</v>
      </c>
      <c r="HH284" s="383">
        <v>81.3</v>
      </c>
      <c r="HM284" s="346" t="s">
        <v>328</v>
      </c>
      <c r="HN284" s="421">
        <v>3.5</v>
      </c>
      <c r="HS284" s="535" t="s">
        <v>223</v>
      </c>
      <c r="HT284" s="383">
        <v>83.6</v>
      </c>
      <c r="HV284" s="346" t="s">
        <v>292</v>
      </c>
      <c r="HW284" s="508">
        <v>1.4</v>
      </c>
      <c r="HY284" s="346" t="s">
        <v>155</v>
      </c>
      <c r="HZ284" s="421">
        <v>3.6</v>
      </c>
      <c r="IE284" s="346" t="s">
        <v>431</v>
      </c>
      <c r="IF284" s="508">
        <v>1.4</v>
      </c>
      <c r="IH284" s="576" t="s">
        <v>242</v>
      </c>
      <c r="II284" s="610">
        <v>77.2</v>
      </c>
      <c r="IN284" s="621" t="s">
        <v>201</v>
      </c>
      <c r="IO284" s="635">
        <v>2.8</v>
      </c>
      <c r="IT284" s="621" t="s">
        <v>61</v>
      </c>
      <c r="IU284" s="652">
        <v>77.7</v>
      </c>
      <c r="IW284" s="621" t="s">
        <v>174</v>
      </c>
      <c r="IX284" s="635">
        <v>1.3</v>
      </c>
      <c r="IZ284" s="576" t="s">
        <v>771</v>
      </c>
      <c r="JA284" s="610">
        <v>77.8</v>
      </c>
      <c r="JF284" s="621" t="s">
        <v>125</v>
      </c>
      <c r="JG284" s="596">
        <v>3.8</v>
      </c>
      <c r="JL284" s="621" t="s">
        <v>39</v>
      </c>
      <c r="JM284" s="596">
        <v>78</v>
      </c>
      <c r="JO284" s="621" t="s">
        <v>229</v>
      </c>
      <c r="JP284" s="596">
        <v>1.3</v>
      </c>
      <c r="JR284" s="576" t="s">
        <v>148</v>
      </c>
      <c r="JS284" s="610">
        <v>77.8</v>
      </c>
      <c r="JX284" s="621" t="s">
        <v>60</v>
      </c>
      <c r="JY284" s="596">
        <v>3.6</v>
      </c>
      <c r="KD284" s="621" t="s">
        <v>87</v>
      </c>
      <c r="KE284" s="596">
        <v>78.7</v>
      </c>
      <c r="KG284" s="621" t="s">
        <v>98</v>
      </c>
      <c r="KH284" s="596">
        <v>1.1000000000000001</v>
      </c>
      <c r="KJ284" s="576" t="s">
        <v>247</v>
      </c>
      <c r="KK284" s="610">
        <v>81</v>
      </c>
      <c r="KP284" s="621" t="s">
        <v>374</v>
      </c>
      <c r="KQ284" s="596">
        <v>4.5</v>
      </c>
      <c r="KV284" s="621" t="s">
        <v>6</v>
      </c>
      <c r="KW284" s="596">
        <v>80.8</v>
      </c>
      <c r="KY284" s="621" t="s">
        <v>180</v>
      </c>
      <c r="KZ284" s="596">
        <v>1.3</v>
      </c>
      <c r="LB284" s="576" t="s">
        <v>137</v>
      </c>
      <c r="LC284" s="610">
        <v>82.9</v>
      </c>
      <c r="LH284" s="621" t="s">
        <v>208</v>
      </c>
      <c r="LI284" s="596">
        <v>82.7</v>
      </c>
    </row>
    <row r="285" spans="1:321" ht="72" x14ac:dyDescent="0.3">
      <c r="A285" s="8" t="s">
        <v>271</v>
      </c>
      <c r="B285" s="15">
        <v>66.265060240963862</v>
      </c>
      <c r="G285" s="29" t="s">
        <v>34</v>
      </c>
      <c r="H285" s="32">
        <v>5</v>
      </c>
      <c r="M285" s="11" t="s">
        <v>180</v>
      </c>
      <c r="N285" s="15">
        <v>70.264150943396231</v>
      </c>
      <c r="P285" s="29" t="s">
        <v>224</v>
      </c>
      <c r="Q285" s="79">
        <v>1.5929203539823009</v>
      </c>
      <c r="S285" s="8" t="s">
        <v>246</v>
      </c>
      <c r="T285" s="15">
        <v>68.181818181818173</v>
      </c>
      <c r="U285" s="101"/>
      <c r="Y285" s="8" t="s">
        <v>226</v>
      </c>
      <c r="Z285" s="15">
        <v>71.3</v>
      </c>
      <c r="AC285" s="109" t="s">
        <v>158</v>
      </c>
      <c r="AD285" s="123">
        <v>68.2</v>
      </c>
      <c r="AF285" s="149" t="s">
        <v>251</v>
      </c>
      <c r="AG285" s="137">
        <v>70.2</v>
      </c>
      <c r="AO285" s="109" t="s">
        <v>280</v>
      </c>
      <c r="AP285" s="146">
        <v>72.400000000000006</v>
      </c>
      <c r="AS285" s="149" t="s">
        <v>89</v>
      </c>
      <c r="AT285" s="137">
        <v>73.599999999999994</v>
      </c>
      <c r="AX285" s="149" t="s">
        <v>318</v>
      </c>
      <c r="AY285" s="191">
        <v>72.5</v>
      </c>
      <c r="BD285" s="149" t="s">
        <v>227</v>
      </c>
      <c r="BE285" s="191">
        <v>75.8</v>
      </c>
      <c r="BG285" s="149" t="s">
        <v>290</v>
      </c>
      <c r="BH285" s="209">
        <v>78</v>
      </c>
      <c r="BJ285" s="149" t="s">
        <v>276</v>
      </c>
      <c r="BK285" s="233">
        <v>74.900000000000006</v>
      </c>
      <c r="BP285" s="149" t="s">
        <v>224</v>
      </c>
      <c r="BQ285" s="233">
        <v>76.099999999999994</v>
      </c>
      <c r="BV285" s="29" t="s">
        <v>151</v>
      </c>
      <c r="BW285" s="263">
        <v>5.3571428571428568</v>
      </c>
      <c r="CB285" s="149" t="s">
        <v>250</v>
      </c>
      <c r="CC285" s="209">
        <v>79.900000000000006</v>
      </c>
      <c r="CE285" s="29" t="s">
        <v>256</v>
      </c>
      <c r="CF285" s="281">
        <v>1.5555555555555556</v>
      </c>
      <c r="CI285" s="109" t="s">
        <v>324</v>
      </c>
      <c r="CJ285" s="295">
        <v>78.2</v>
      </c>
      <c r="CO285" s="109" t="s">
        <v>205</v>
      </c>
      <c r="CP285" s="191">
        <v>81.8</v>
      </c>
      <c r="CS285" s="149" t="s">
        <v>133</v>
      </c>
      <c r="CT285" s="331">
        <v>79.5</v>
      </c>
      <c r="DB285" s="253" t="s">
        <v>231</v>
      </c>
      <c r="DC285" s="263">
        <v>4.5454545454545459</v>
      </c>
      <c r="DP285" s="149" t="s">
        <v>183</v>
      </c>
      <c r="DQ285" s="331">
        <v>82.9</v>
      </c>
      <c r="DV285" s="253" t="s">
        <v>97</v>
      </c>
      <c r="DW285" s="281">
        <v>1.5391380826737027</v>
      </c>
      <c r="EA285" s="346" t="s">
        <v>170</v>
      </c>
      <c r="EB285" s="353">
        <v>80</v>
      </c>
      <c r="EI285" s="346" t="s">
        <v>150</v>
      </c>
      <c r="EJ285" s="362">
        <v>4.5454545454545459</v>
      </c>
      <c r="EQ285" s="346" t="s">
        <v>132</v>
      </c>
      <c r="ER285" s="303">
        <v>83.6</v>
      </c>
      <c r="EU285" s="346" t="s">
        <v>98</v>
      </c>
      <c r="EV285" s="378">
        <v>1.5506671474936891</v>
      </c>
      <c r="FA285" s="346" t="s">
        <v>252</v>
      </c>
      <c r="FB285" s="383">
        <v>80.701754385964904</v>
      </c>
      <c r="FG285" s="346" t="s">
        <v>198</v>
      </c>
      <c r="FH285" s="381">
        <v>83.9</v>
      </c>
      <c r="FK285" s="346" t="s">
        <v>198</v>
      </c>
      <c r="FL285" s="410">
        <v>80.2</v>
      </c>
      <c r="FQ285" s="355" t="s">
        <v>56</v>
      </c>
      <c r="FR285" s="421">
        <v>4.4000000000000004</v>
      </c>
      <c r="FW285" s="346" t="s">
        <v>147</v>
      </c>
      <c r="FX285" s="410">
        <v>84.2</v>
      </c>
      <c r="FZ285" s="346" t="s">
        <v>163</v>
      </c>
      <c r="GA285" s="437">
        <v>1.5</v>
      </c>
      <c r="GD285" s="462" t="s">
        <v>186</v>
      </c>
      <c r="GE285" s="448">
        <v>81</v>
      </c>
      <c r="GJ285" s="346" t="s">
        <v>153</v>
      </c>
      <c r="GK285" s="421">
        <v>4.3</v>
      </c>
      <c r="GP285" s="462" t="s">
        <v>236</v>
      </c>
      <c r="GQ285" s="503">
        <v>83.8</v>
      </c>
      <c r="GS285" s="346" t="s">
        <v>106</v>
      </c>
      <c r="GT285" s="508">
        <v>0.38709677419354838</v>
      </c>
      <c r="GV285" s="462" t="s">
        <v>339</v>
      </c>
      <c r="GW285" s="479">
        <v>80.599999999999994</v>
      </c>
      <c r="HB285" s="535" t="s">
        <v>58</v>
      </c>
      <c r="HC285" s="383">
        <v>83.5</v>
      </c>
      <c r="HG285" s="462" t="s">
        <v>251</v>
      </c>
      <c r="HH285" s="383">
        <v>81.3</v>
      </c>
      <c r="HM285" s="346" t="s">
        <v>40</v>
      </c>
      <c r="HN285" s="421">
        <v>3.6</v>
      </c>
      <c r="HS285" s="535" t="s">
        <v>248</v>
      </c>
      <c r="HT285" s="383">
        <v>83.5</v>
      </c>
      <c r="HV285" s="346" t="s">
        <v>140</v>
      </c>
      <c r="HW285" s="508">
        <v>1.5</v>
      </c>
      <c r="HY285" s="346" t="s">
        <v>142</v>
      </c>
      <c r="HZ285" s="421">
        <v>3.6</v>
      </c>
      <c r="IE285" s="346" t="s">
        <v>338</v>
      </c>
      <c r="IF285" s="508">
        <v>1.4</v>
      </c>
      <c r="IH285" s="576" t="s">
        <v>233</v>
      </c>
      <c r="II285" s="610">
        <v>77</v>
      </c>
      <c r="IN285" s="621" t="s">
        <v>224</v>
      </c>
      <c r="IO285" s="635">
        <v>2.9</v>
      </c>
      <c r="IT285" s="621" t="s">
        <v>267</v>
      </c>
      <c r="IU285" s="652">
        <v>77.599999999999994</v>
      </c>
      <c r="IW285" s="621" t="s">
        <v>105</v>
      </c>
      <c r="IX285" s="635">
        <v>1.3</v>
      </c>
      <c r="IZ285" s="576" t="s">
        <v>377</v>
      </c>
      <c r="JA285" s="610">
        <v>77.3</v>
      </c>
      <c r="JF285" s="621" t="s">
        <v>108</v>
      </c>
      <c r="JG285" s="596">
        <v>4</v>
      </c>
      <c r="JL285" s="621" t="s">
        <v>129</v>
      </c>
      <c r="JM285" s="596">
        <v>77.7</v>
      </c>
      <c r="JO285" s="621" t="s">
        <v>16</v>
      </c>
      <c r="JP285" s="596">
        <v>1.3</v>
      </c>
      <c r="JR285" s="576" t="s">
        <v>263</v>
      </c>
      <c r="JS285" s="610">
        <v>77.8</v>
      </c>
      <c r="JX285" s="621" t="s">
        <v>53</v>
      </c>
      <c r="JY285" s="596">
        <v>3.7</v>
      </c>
      <c r="KD285" s="621" t="s">
        <v>90</v>
      </c>
      <c r="KE285" s="596">
        <v>78.3</v>
      </c>
      <c r="KG285" s="621" t="s">
        <v>180</v>
      </c>
      <c r="KH285" s="596">
        <v>1.1000000000000001</v>
      </c>
      <c r="KJ285" s="576" t="s">
        <v>203</v>
      </c>
      <c r="KK285" s="610">
        <v>80.8</v>
      </c>
      <c r="KP285" s="621" t="s">
        <v>209</v>
      </c>
      <c r="KQ285" s="596">
        <v>4.5</v>
      </c>
      <c r="KV285" s="621" t="s">
        <v>39</v>
      </c>
      <c r="KW285" s="596">
        <v>80.8</v>
      </c>
      <c r="KY285" s="621" t="s">
        <v>101</v>
      </c>
      <c r="KZ285" s="596">
        <v>1.3</v>
      </c>
      <c r="LB285" s="576" t="s">
        <v>67</v>
      </c>
      <c r="LC285" s="610">
        <v>82.8</v>
      </c>
      <c r="LH285" s="621" t="s">
        <v>84</v>
      </c>
      <c r="LI285" s="596">
        <v>82.7</v>
      </c>
    </row>
    <row r="286" spans="1:321" ht="39.6" x14ac:dyDescent="0.3">
      <c r="A286" s="8" t="s">
        <v>272</v>
      </c>
      <c r="B286" s="15">
        <v>66.233766233766232</v>
      </c>
      <c r="G286" s="29" t="s">
        <v>274</v>
      </c>
      <c r="H286" s="32">
        <v>5.0632911392405067</v>
      </c>
      <c r="M286" s="11" t="s">
        <v>314</v>
      </c>
      <c r="N286" s="15">
        <v>70.224201474201479</v>
      </c>
      <c r="P286" s="29" t="s">
        <v>126</v>
      </c>
      <c r="Q286" s="79">
        <v>1.5987210231814548</v>
      </c>
      <c r="S286" s="8" t="s">
        <v>243</v>
      </c>
      <c r="T286" s="15">
        <v>68.085106382978722</v>
      </c>
      <c r="U286" s="101"/>
      <c r="Y286" s="8" t="s">
        <v>189</v>
      </c>
      <c r="Z286" s="15">
        <v>71</v>
      </c>
      <c r="AC286" s="109" t="s">
        <v>305</v>
      </c>
      <c r="AD286" s="123">
        <v>67.8</v>
      </c>
      <c r="AF286" s="149" t="s">
        <v>271</v>
      </c>
      <c r="AG286" s="137">
        <v>70</v>
      </c>
      <c r="AO286" s="109" t="s">
        <v>246</v>
      </c>
      <c r="AP286" s="146">
        <v>72.3</v>
      </c>
      <c r="AS286" s="149" t="s">
        <v>256</v>
      </c>
      <c r="AT286" s="137">
        <v>73.5</v>
      </c>
      <c r="AX286" s="149" t="s">
        <v>307</v>
      </c>
      <c r="AY286" s="191">
        <v>72.099999999999994</v>
      </c>
      <c r="BD286" s="149" t="s">
        <v>255</v>
      </c>
      <c r="BE286" s="191">
        <v>75.7</v>
      </c>
      <c r="BG286" s="149" t="s">
        <v>286</v>
      </c>
      <c r="BH286" s="209">
        <v>78</v>
      </c>
      <c r="BJ286" s="149" t="s">
        <v>303</v>
      </c>
      <c r="BK286" s="233">
        <v>74.400000000000006</v>
      </c>
      <c r="BP286" s="149" t="s">
        <v>271</v>
      </c>
      <c r="BQ286" s="233">
        <v>76</v>
      </c>
      <c r="BV286" s="29" t="s">
        <v>162</v>
      </c>
      <c r="BW286" s="263">
        <v>5.4054054054054053</v>
      </c>
      <c r="CB286" s="149" t="s">
        <v>78</v>
      </c>
      <c r="CC286" s="209">
        <v>79.900000000000006</v>
      </c>
      <c r="CE286" s="29" t="s">
        <v>203</v>
      </c>
      <c r="CF286" s="281">
        <v>1.5682656826568264</v>
      </c>
      <c r="CI286" s="109" t="s">
        <v>113</v>
      </c>
      <c r="CJ286" s="295">
        <v>78</v>
      </c>
      <c r="CO286" s="109" t="s">
        <v>152</v>
      </c>
      <c r="CP286" s="191">
        <v>81.8</v>
      </c>
      <c r="CS286" s="149" t="s">
        <v>581</v>
      </c>
      <c r="CT286" s="331">
        <v>79.5</v>
      </c>
      <c r="DB286" s="253" t="s">
        <v>198</v>
      </c>
      <c r="DC286" s="263">
        <v>4.5977011494252871</v>
      </c>
      <c r="DP286" s="149" t="s">
        <v>72</v>
      </c>
      <c r="DQ286" s="331">
        <v>82.7</v>
      </c>
      <c r="DV286" s="253" t="s">
        <v>328</v>
      </c>
      <c r="DW286" s="281">
        <v>1.5545685279187818</v>
      </c>
      <c r="EA286" s="346" t="s">
        <v>94</v>
      </c>
      <c r="EB286" s="353">
        <v>79.8</v>
      </c>
      <c r="EI286" s="346" t="s">
        <v>60</v>
      </c>
      <c r="EJ286" s="362">
        <v>4.6875</v>
      </c>
      <c r="EQ286" s="346" t="s">
        <v>152</v>
      </c>
      <c r="ER286" s="303">
        <v>83.6</v>
      </c>
      <c r="EU286" s="346" t="s">
        <v>249</v>
      </c>
      <c r="EV286" s="378">
        <v>1.5625</v>
      </c>
      <c r="FA286" s="346" t="s">
        <v>247</v>
      </c>
      <c r="FB286" s="383">
        <v>80.625</v>
      </c>
      <c r="FG286" s="346" t="s">
        <v>175</v>
      </c>
      <c r="FH286" s="381">
        <v>83.8</v>
      </c>
      <c r="FK286" s="346" t="s">
        <v>246</v>
      </c>
      <c r="FL286" s="410">
        <v>80.2</v>
      </c>
      <c r="FQ286" s="355" t="s">
        <v>73</v>
      </c>
      <c r="FR286" s="421">
        <v>4.5</v>
      </c>
      <c r="FW286" s="346" t="s">
        <v>136</v>
      </c>
      <c r="FX286" s="410">
        <v>84.1</v>
      </c>
      <c r="FZ286" s="346" t="s">
        <v>188</v>
      </c>
      <c r="GA286" s="437">
        <v>1.5</v>
      </c>
      <c r="GD286" s="462" t="s">
        <v>34</v>
      </c>
      <c r="GE286" s="448">
        <v>81</v>
      </c>
      <c r="GJ286" s="346" t="s">
        <v>147</v>
      </c>
      <c r="GK286" s="421">
        <v>4.3</v>
      </c>
      <c r="GP286" s="462" t="s">
        <v>259</v>
      </c>
      <c r="GQ286" s="503">
        <v>83.7</v>
      </c>
      <c r="GS286" s="346" t="s">
        <v>36</v>
      </c>
      <c r="GT286" s="508">
        <v>1.1428571428571428</v>
      </c>
      <c r="GV286" s="462" t="s">
        <v>284</v>
      </c>
      <c r="GW286" s="479">
        <v>80.599999999999994</v>
      </c>
      <c r="HB286" s="535" t="s">
        <v>168</v>
      </c>
      <c r="HC286" s="383">
        <v>83.5</v>
      </c>
      <c r="HG286" s="462" t="s">
        <v>322</v>
      </c>
      <c r="HH286" s="383">
        <v>81.099999999999994</v>
      </c>
      <c r="HM286" s="346" t="s">
        <v>207</v>
      </c>
      <c r="HN286" s="421">
        <v>3.6</v>
      </c>
      <c r="HS286" s="535" t="s">
        <v>255</v>
      </c>
      <c r="HT286" s="383">
        <v>83.4</v>
      </c>
      <c r="HV286" s="346" t="s">
        <v>205</v>
      </c>
      <c r="HW286" s="508">
        <v>1.4</v>
      </c>
      <c r="HY286" s="346" t="s">
        <v>201</v>
      </c>
      <c r="HZ286" s="421">
        <v>3.6</v>
      </c>
      <c r="IE286" s="346" t="s">
        <v>219</v>
      </c>
      <c r="IF286" s="508">
        <v>1.4</v>
      </c>
      <c r="IH286" s="576" t="s">
        <v>158</v>
      </c>
      <c r="II286" s="610">
        <v>77</v>
      </c>
      <c r="IN286" s="621" t="s">
        <v>221</v>
      </c>
      <c r="IO286" s="635">
        <v>2.9</v>
      </c>
      <c r="IT286" s="621" t="s">
        <v>162</v>
      </c>
      <c r="IU286" s="652">
        <v>77.599999999999994</v>
      </c>
      <c r="IW286" s="621" t="s">
        <v>261</v>
      </c>
      <c r="IX286" s="635">
        <v>1.3</v>
      </c>
      <c r="IZ286" s="576" t="s">
        <v>171</v>
      </c>
      <c r="JA286" s="610">
        <v>76.900000000000006</v>
      </c>
      <c r="JF286" s="621" t="s">
        <v>141</v>
      </c>
      <c r="JG286" s="596">
        <v>4.0999999999999996</v>
      </c>
      <c r="JL286" s="621" t="s">
        <v>164</v>
      </c>
      <c r="JM286" s="596">
        <v>77.7</v>
      </c>
      <c r="JO286" s="621" t="s">
        <v>195</v>
      </c>
      <c r="JP286" s="596">
        <v>1.3</v>
      </c>
      <c r="JR286" s="576" t="s">
        <v>300</v>
      </c>
      <c r="JS286" s="610">
        <v>77.5</v>
      </c>
      <c r="JX286" s="621" t="s">
        <v>176</v>
      </c>
      <c r="JY286" s="596">
        <v>3.8</v>
      </c>
      <c r="KD286" s="621" t="s">
        <v>233</v>
      </c>
      <c r="KE286" s="596">
        <v>78.2</v>
      </c>
      <c r="KG286" s="621" t="s">
        <v>228</v>
      </c>
      <c r="KH286" s="596">
        <v>1.1000000000000001</v>
      </c>
      <c r="KJ286" s="576" t="s">
        <v>292</v>
      </c>
      <c r="KK286" s="610">
        <v>80.400000000000006</v>
      </c>
      <c r="KP286" s="621" t="s">
        <v>182</v>
      </c>
      <c r="KQ286" s="596">
        <v>4.5</v>
      </c>
      <c r="KV286" s="621" t="s">
        <v>326</v>
      </c>
      <c r="KW286" s="596">
        <v>80.7</v>
      </c>
      <c r="KY286" s="621" t="s">
        <v>126</v>
      </c>
      <c r="KZ286" s="596">
        <v>1.3</v>
      </c>
      <c r="LB286" s="576" t="s">
        <v>143</v>
      </c>
      <c r="LC286" s="610">
        <v>82.5</v>
      </c>
      <c r="LH286" s="621" t="s">
        <v>179</v>
      </c>
      <c r="LI286" s="596">
        <v>82.7</v>
      </c>
    </row>
    <row r="287" spans="1:321" ht="39.6" x14ac:dyDescent="0.3">
      <c r="A287" s="8" t="s">
        <v>273</v>
      </c>
      <c r="B287" s="15">
        <v>66.21621621621621</v>
      </c>
      <c r="G287" s="29" t="s">
        <v>73</v>
      </c>
      <c r="H287" s="32">
        <v>5.0847457627118651</v>
      </c>
      <c r="M287" s="11" t="s">
        <v>303</v>
      </c>
      <c r="N287" s="15">
        <v>70.214248388782437</v>
      </c>
      <c r="P287" s="29" t="s">
        <v>15</v>
      </c>
      <c r="Q287" s="79">
        <v>1.601489757914339</v>
      </c>
      <c r="S287" s="8" t="s">
        <v>249</v>
      </c>
      <c r="T287" s="15">
        <v>67.836257309941516</v>
      </c>
      <c r="U287" s="101"/>
      <c r="Y287" s="8" t="s">
        <v>377</v>
      </c>
      <c r="Z287" s="15">
        <v>70.900000000000006</v>
      </c>
      <c r="AC287" s="109" t="s">
        <v>259</v>
      </c>
      <c r="AD287" s="123">
        <v>67.7</v>
      </c>
      <c r="AF287" s="149" t="s">
        <v>290</v>
      </c>
      <c r="AG287" s="137">
        <v>69.902912621359221</v>
      </c>
      <c r="AO287" s="109" t="s">
        <v>72</v>
      </c>
      <c r="AP287" s="146">
        <v>72.2</v>
      </c>
      <c r="AS287" s="149" t="s">
        <v>229</v>
      </c>
      <c r="AT287" s="137">
        <v>73.3</v>
      </c>
      <c r="AX287" s="149" t="s">
        <v>280</v>
      </c>
      <c r="AY287" s="191">
        <v>71.7</v>
      </c>
      <c r="BD287" s="149" t="s">
        <v>89</v>
      </c>
      <c r="BE287" s="191">
        <v>75.599999999999994</v>
      </c>
      <c r="BG287" s="149" t="s">
        <v>215</v>
      </c>
      <c r="BH287" s="209">
        <v>78</v>
      </c>
      <c r="BJ287" s="149" t="s">
        <v>229</v>
      </c>
      <c r="BK287" s="233">
        <v>74.400000000000006</v>
      </c>
      <c r="BP287" s="149" t="s">
        <v>167</v>
      </c>
      <c r="BQ287" s="233">
        <v>75.900000000000006</v>
      </c>
      <c r="BV287" s="29" t="s">
        <v>229</v>
      </c>
      <c r="BW287" s="263">
        <v>5.4054054054054053</v>
      </c>
      <c r="CB287" s="149" t="s">
        <v>63</v>
      </c>
      <c r="CC287" s="209">
        <v>79.900000000000006</v>
      </c>
      <c r="CE287" s="29" t="s">
        <v>162</v>
      </c>
      <c r="CF287" s="281">
        <v>1.6069221260815822</v>
      </c>
      <c r="CI287" s="109" t="s">
        <v>295</v>
      </c>
      <c r="CJ287" s="295">
        <v>78</v>
      </c>
      <c r="CO287" s="109" t="s">
        <v>380</v>
      </c>
      <c r="CP287" s="191">
        <v>81.7</v>
      </c>
      <c r="CS287" s="149" t="s">
        <v>247</v>
      </c>
      <c r="CT287" s="331">
        <v>79.2</v>
      </c>
      <c r="DB287" s="253" t="s">
        <v>217</v>
      </c>
      <c r="DC287" s="263">
        <v>4.5977011494252871</v>
      </c>
      <c r="DP287" s="149" t="s">
        <v>214</v>
      </c>
      <c r="DQ287" s="331">
        <v>82.7</v>
      </c>
      <c r="DV287" s="253" t="s">
        <v>277</v>
      </c>
      <c r="DW287" s="281">
        <v>1.5769944341372915</v>
      </c>
      <c r="EA287" s="346" t="s">
        <v>198</v>
      </c>
      <c r="EB287" s="353">
        <v>79.7</v>
      </c>
      <c r="EI287" s="346" t="s">
        <v>264</v>
      </c>
      <c r="EJ287" s="362">
        <v>4.6153846153846159</v>
      </c>
      <c r="EQ287" s="346" t="s">
        <v>37</v>
      </c>
      <c r="ER287" s="303">
        <v>83.5</v>
      </c>
      <c r="EU287" s="346" t="s">
        <v>162</v>
      </c>
      <c r="EV287" s="378">
        <v>1.5700483091787441</v>
      </c>
      <c r="FA287" s="346" t="s">
        <v>212</v>
      </c>
      <c r="FB287" s="383">
        <v>80.519480519480524</v>
      </c>
      <c r="FG287" s="346" t="s">
        <v>232</v>
      </c>
      <c r="FH287" s="381">
        <v>83.8</v>
      </c>
      <c r="FK287" s="346" t="s">
        <v>258</v>
      </c>
      <c r="FL287" s="410">
        <v>80</v>
      </c>
      <c r="FQ287" s="355" t="s">
        <v>186</v>
      </c>
      <c r="FR287" s="421">
        <v>4.5</v>
      </c>
      <c r="FW287" s="346" t="s">
        <v>276</v>
      </c>
      <c r="FX287" s="410">
        <v>83.8</v>
      </c>
      <c r="FZ287" s="346" t="s">
        <v>329</v>
      </c>
      <c r="GA287" s="437">
        <v>1.5</v>
      </c>
      <c r="GD287" s="462" t="s">
        <v>377</v>
      </c>
      <c r="GE287" s="448">
        <v>80.599999999999994</v>
      </c>
      <c r="GJ287" s="346" t="s">
        <v>325</v>
      </c>
      <c r="GK287" s="421">
        <v>4.3</v>
      </c>
      <c r="GP287" s="462" t="s">
        <v>328</v>
      </c>
      <c r="GQ287" s="503">
        <v>83.6</v>
      </c>
      <c r="GS287" s="346" t="s">
        <v>98</v>
      </c>
      <c r="GT287" s="508">
        <v>1.4663805436337627</v>
      </c>
      <c r="GV287" s="462" t="s">
        <v>87</v>
      </c>
      <c r="GW287" s="479">
        <v>80.599999999999994</v>
      </c>
      <c r="HB287" s="535" t="s">
        <v>164</v>
      </c>
      <c r="HC287" s="383">
        <v>83.4</v>
      </c>
      <c r="HG287" s="462" t="s">
        <v>231</v>
      </c>
      <c r="HH287" s="383">
        <v>81</v>
      </c>
      <c r="HM287" s="346" t="s">
        <v>10</v>
      </c>
      <c r="HN287" s="421">
        <v>3.7</v>
      </c>
      <c r="HS287" s="535" t="s">
        <v>205</v>
      </c>
      <c r="HT287" s="383">
        <v>83.3</v>
      </c>
      <c r="HV287" s="346" t="s">
        <v>98</v>
      </c>
      <c r="HW287" s="508">
        <v>1.5</v>
      </c>
      <c r="HY287" s="346" t="s">
        <v>154</v>
      </c>
      <c r="HZ287" s="421">
        <v>3.6</v>
      </c>
      <c r="IE287" s="346" t="s">
        <v>261</v>
      </c>
      <c r="IF287" s="508">
        <v>1.4</v>
      </c>
      <c r="IH287" s="576" t="s">
        <v>167</v>
      </c>
      <c r="II287" s="610">
        <v>76.599999999999994</v>
      </c>
      <c r="IN287" s="621" t="s">
        <v>67</v>
      </c>
      <c r="IO287" s="635">
        <v>2.9</v>
      </c>
      <c r="IT287" s="621" t="s">
        <v>273</v>
      </c>
      <c r="IU287" s="652">
        <v>77.599999999999994</v>
      </c>
      <c r="IW287" s="621" t="s">
        <v>324</v>
      </c>
      <c r="IX287" s="635">
        <v>1.3</v>
      </c>
      <c r="IZ287" s="576" t="s">
        <v>238</v>
      </c>
      <c r="JA287" s="610">
        <v>76.900000000000006</v>
      </c>
      <c r="JF287" s="621" t="s">
        <v>293</v>
      </c>
      <c r="JG287" s="596">
        <v>4.0999999999999996</v>
      </c>
      <c r="JL287" s="621" t="s">
        <v>291</v>
      </c>
      <c r="JM287" s="596">
        <v>77.599999999999994</v>
      </c>
      <c r="JO287" s="621" t="s">
        <v>46</v>
      </c>
      <c r="JP287" s="596">
        <v>1.3</v>
      </c>
      <c r="JR287" s="576" t="s">
        <v>39</v>
      </c>
      <c r="JS287" s="610">
        <v>77.3</v>
      </c>
      <c r="JX287" s="621" t="s">
        <v>153</v>
      </c>
      <c r="JY287" s="596">
        <v>3.8</v>
      </c>
      <c r="KD287" s="621" t="s">
        <v>322</v>
      </c>
      <c r="KE287" s="596">
        <v>78.099999999999994</v>
      </c>
      <c r="KG287" s="621" t="s">
        <v>321</v>
      </c>
      <c r="KH287" s="596">
        <v>1.1000000000000001</v>
      </c>
      <c r="KJ287" s="576" t="s">
        <v>291</v>
      </c>
      <c r="KK287" s="610">
        <v>80.2</v>
      </c>
      <c r="KP287" s="621" t="s">
        <v>132</v>
      </c>
      <c r="KQ287" s="596">
        <v>4.5</v>
      </c>
      <c r="KV287" s="621" t="s">
        <v>314</v>
      </c>
      <c r="KW287" s="596">
        <v>80.599999999999994</v>
      </c>
      <c r="KY287" s="621" t="s">
        <v>183</v>
      </c>
      <c r="KZ287" s="596">
        <v>1.4</v>
      </c>
      <c r="LB287" s="576" t="s">
        <v>35</v>
      </c>
      <c r="LC287" s="610">
        <v>82.3</v>
      </c>
      <c r="LH287" s="621" t="s">
        <v>195</v>
      </c>
      <c r="LI287" s="596">
        <v>82.5</v>
      </c>
    </row>
    <row r="288" spans="1:321" ht="43.2" x14ac:dyDescent="0.3">
      <c r="A288" s="8" t="s">
        <v>274</v>
      </c>
      <c r="B288" s="15">
        <v>66.071428571428569</v>
      </c>
      <c r="G288" s="29" t="s">
        <v>98</v>
      </c>
      <c r="H288" s="32">
        <v>5.1948051948051948</v>
      </c>
      <c r="M288" s="11" t="s">
        <v>329</v>
      </c>
      <c r="N288" s="15">
        <v>70.204479065238559</v>
      </c>
      <c r="P288" s="29" t="s">
        <v>328</v>
      </c>
      <c r="Q288" s="79">
        <v>1.6052535570959505</v>
      </c>
      <c r="S288" s="8" t="s">
        <v>256</v>
      </c>
      <c r="T288" s="15">
        <v>67.741935483870961</v>
      </c>
      <c r="U288" s="101"/>
      <c r="Y288" s="8" t="s">
        <v>246</v>
      </c>
      <c r="Z288" s="15">
        <v>70.900000000000006</v>
      </c>
      <c r="AC288" s="109" t="s">
        <v>293</v>
      </c>
      <c r="AD288" s="123">
        <v>67.7</v>
      </c>
      <c r="AF288" s="149" t="s">
        <v>280</v>
      </c>
      <c r="AG288" s="137">
        <v>69.8</v>
      </c>
      <c r="AO288" s="109" t="s">
        <v>213</v>
      </c>
      <c r="AP288" s="146">
        <v>72.099999999999994</v>
      </c>
      <c r="AS288" s="149" t="s">
        <v>227</v>
      </c>
      <c r="AT288" s="137">
        <v>73.3</v>
      </c>
      <c r="AX288" s="149" t="s">
        <v>179</v>
      </c>
      <c r="AY288" s="191">
        <v>71.599999999999994</v>
      </c>
      <c r="BD288" s="149" t="s">
        <v>287</v>
      </c>
      <c r="BE288" s="191">
        <v>75.3</v>
      </c>
      <c r="BG288" s="149" t="s">
        <v>220</v>
      </c>
      <c r="BH288" s="209">
        <v>78</v>
      </c>
      <c r="BJ288" s="149" t="s">
        <v>184</v>
      </c>
      <c r="BK288" s="233">
        <v>74.2</v>
      </c>
      <c r="BP288" s="149" t="s">
        <v>243</v>
      </c>
      <c r="BQ288" s="233">
        <v>75.900000000000006</v>
      </c>
      <c r="BV288" s="29" t="s">
        <v>248</v>
      </c>
      <c r="BW288" s="263">
        <v>5.4347826086956523</v>
      </c>
      <c r="CB288" s="149" t="s">
        <v>375</v>
      </c>
      <c r="CC288" s="209">
        <v>79.900000000000006</v>
      </c>
      <c r="CE288" s="29" t="s">
        <v>101</v>
      </c>
      <c r="CF288" s="281">
        <v>1.6222479721900347</v>
      </c>
      <c r="CI288" s="109" t="s">
        <v>257</v>
      </c>
      <c r="CJ288" s="295">
        <v>77.8</v>
      </c>
      <c r="CO288" s="109" t="s">
        <v>58</v>
      </c>
      <c r="CP288" s="191">
        <v>81.599999999999994</v>
      </c>
      <c r="CS288" s="149" t="s">
        <v>280</v>
      </c>
      <c r="CT288" s="331">
        <v>79.2</v>
      </c>
      <c r="DB288" s="253" t="s">
        <v>150</v>
      </c>
      <c r="DC288" s="263">
        <v>4.7619047619047619</v>
      </c>
      <c r="DP288" s="149" t="s">
        <v>152</v>
      </c>
      <c r="DQ288" s="331">
        <v>82.7</v>
      </c>
      <c r="DV288" s="253" t="s">
        <v>184</v>
      </c>
      <c r="DW288" s="281">
        <v>1.5804597701149428</v>
      </c>
      <c r="EA288" s="346" t="s">
        <v>201</v>
      </c>
      <c r="EB288" s="353">
        <v>79.599999999999994</v>
      </c>
      <c r="EI288" s="346" t="s">
        <v>186</v>
      </c>
      <c r="EJ288" s="362">
        <v>4.6875</v>
      </c>
      <c r="EQ288" s="346" t="s">
        <v>243</v>
      </c>
      <c r="ER288" s="303">
        <v>83.4</v>
      </c>
      <c r="EU288" s="346" t="s">
        <v>267</v>
      </c>
      <c r="EV288" s="378">
        <v>1.5764222069910898</v>
      </c>
      <c r="FA288" s="346" t="s">
        <v>270</v>
      </c>
      <c r="FB288" s="383">
        <v>80.519480519480524</v>
      </c>
      <c r="FG288" s="346" t="s">
        <v>306</v>
      </c>
      <c r="FH288" s="381">
        <v>83.7</v>
      </c>
      <c r="FK288" s="346" t="s">
        <v>212</v>
      </c>
      <c r="FL288" s="410">
        <v>80</v>
      </c>
      <c r="FQ288" s="355" t="s">
        <v>303</v>
      </c>
      <c r="FR288" s="421">
        <v>4.5</v>
      </c>
      <c r="FW288" s="346" t="s">
        <v>21</v>
      </c>
      <c r="FX288" s="410">
        <v>83.8</v>
      </c>
      <c r="FZ288" s="346" t="s">
        <v>133</v>
      </c>
      <c r="GA288" s="437">
        <v>1.5</v>
      </c>
      <c r="GD288" s="462" t="s">
        <v>134</v>
      </c>
      <c r="GE288" s="448">
        <v>80.599999999999994</v>
      </c>
      <c r="GJ288" s="346" t="s">
        <v>199</v>
      </c>
      <c r="GK288" s="421">
        <v>4.4000000000000004</v>
      </c>
      <c r="GP288" s="462" t="s">
        <v>276</v>
      </c>
      <c r="GQ288" s="503">
        <v>83.5</v>
      </c>
      <c r="GS288" s="346" t="s">
        <v>180</v>
      </c>
      <c r="GT288" s="508">
        <v>1.884570082449941</v>
      </c>
      <c r="GV288" s="462" t="s">
        <v>208</v>
      </c>
      <c r="GW288" s="479">
        <v>80.5</v>
      </c>
      <c r="HB288" s="535" t="s">
        <v>107</v>
      </c>
      <c r="HC288" s="383">
        <v>83.3</v>
      </c>
      <c r="HG288" s="462" t="s">
        <v>201</v>
      </c>
      <c r="HH288" s="383">
        <v>81</v>
      </c>
      <c r="HM288" s="346" t="s">
        <v>93</v>
      </c>
      <c r="HN288" s="421">
        <v>3.7</v>
      </c>
      <c r="HS288" s="535" t="s">
        <v>37</v>
      </c>
      <c r="HT288" s="383">
        <v>83.1</v>
      </c>
      <c r="HV288" s="346" t="s">
        <v>16</v>
      </c>
      <c r="HW288" s="508">
        <v>1.4</v>
      </c>
      <c r="HY288" s="346" t="s">
        <v>139</v>
      </c>
      <c r="HZ288" s="421">
        <v>3.6</v>
      </c>
      <c r="IE288" s="346" t="s">
        <v>324</v>
      </c>
      <c r="IF288" s="508">
        <v>1.4</v>
      </c>
      <c r="IH288" s="576" t="s">
        <v>148</v>
      </c>
      <c r="II288" s="610">
        <v>76.5</v>
      </c>
      <c r="IN288" s="621" t="s">
        <v>328</v>
      </c>
      <c r="IO288" s="635">
        <v>2.9</v>
      </c>
      <c r="IT288" s="621" t="s">
        <v>300</v>
      </c>
      <c r="IU288" s="652">
        <v>77.5</v>
      </c>
      <c r="IW288" s="621" t="s">
        <v>162</v>
      </c>
      <c r="IX288" s="635">
        <v>1.3</v>
      </c>
      <c r="IZ288" s="576" t="s">
        <v>260</v>
      </c>
      <c r="JA288" s="610">
        <v>76.5</v>
      </c>
      <c r="JF288" s="621" t="s">
        <v>122</v>
      </c>
      <c r="JG288" s="596">
        <v>4.2</v>
      </c>
      <c r="JL288" s="621" t="s">
        <v>103</v>
      </c>
      <c r="JM288" s="596">
        <v>77.599999999999994</v>
      </c>
      <c r="JO288" s="621" t="s">
        <v>581</v>
      </c>
      <c r="JP288" s="596">
        <v>1.3</v>
      </c>
      <c r="JR288" s="576" t="s">
        <v>102</v>
      </c>
      <c r="JS288" s="610">
        <v>77.3</v>
      </c>
      <c r="JX288" s="621" t="s">
        <v>154</v>
      </c>
      <c r="JY288" s="596">
        <v>3.9</v>
      </c>
      <c r="KD288" s="621" t="s">
        <v>158</v>
      </c>
      <c r="KE288" s="596">
        <v>78.099999999999994</v>
      </c>
      <c r="KG288" s="621" t="s">
        <v>197</v>
      </c>
      <c r="KH288" s="596">
        <v>0.9</v>
      </c>
      <c r="KJ288" s="576" t="s">
        <v>77</v>
      </c>
      <c r="KK288" s="610">
        <v>80</v>
      </c>
      <c r="KP288" s="621" t="s">
        <v>47</v>
      </c>
      <c r="KQ288" s="596">
        <v>4.5999999999999996</v>
      </c>
      <c r="KV288" s="621" t="s">
        <v>148</v>
      </c>
      <c r="KW288" s="596">
        <v>80.5</v>
      </c>
      <c r="KY288" s="621" t="s">
        <v>309</v>
      </c>
      <c r="KZ288" s="596">
        <v>1.4</v>
      </c>
      <c r="LB288" s="576" t="s">
        <v>41</v>
      </c>
      <c r="LC288" s="610">
        <v>82.3</v>
      </c>
      <c r="LH288" s="621" t="s">
        <v>241</v>
      </c>
      <c r="LI288" s="596">
        <v>82.4</v>
      </c>
    </row>
    <row r="289" spans="1:321" ht="39.6" x14ac:dyDescent="0.3">
      <c r="A289" s="8" t="s">
        <v>275</v>
      </c>
      <c r="B289" s="15">
        <v>66.049382716049394</v>
      </c>
      <c r="G289" s="29" t="s">
        <v>97</v>
      </c>
      <c r="H289" s="32">
        <v>5.2631578947368416</v>
      </c>
      <c r="M289" s="11" t="s">
        <v>322</v>
      </c>
      <c r="N289" s="15">
        <v>69.782330345710633</v>
      </c>
      <c r="P289" s="29" t="s">
        <v>127</v>
      </c>
      <c r="Q289" s="79">
        <v>1.6161616161616161</v>
      </c>
      <c r="S289" s="8" t="s">
        <v>260</v>
      </c>
      <c r="T289" s="15">
        <v>67.543859649122808</v>
      </c>
      <c r="U289" s="101"/>
      <c r="Y289" s="8" t="s">
        <v>149</v>
      </c>
      <c r="Z289" s="15">
        <v>70.7</v>
      </c>
      <c r="AC289" s="109" t="s">
        <v>208</v>
      </c>
      <c r="AD289" s="123">
        <v>67.599999999999994</v>
      </c>
      <c r="AF289" s="149" t="s">
        <v>306</v>
      </c>
      <c r="AG289" s="137">
        <v>69.7</v>
      </c>
      <c r="AO289" s="109" t="s">
        <v>195</v>
      </c>
      <c r="AP289" s="146">
        <v>72</v>
      </c>
      <c r="AS289" s="149" t="s">
        <v>377</v>
      </c>
      <c r="AT289" s="137">
        <v>73.099999999999994</v>
      </c>
      <c r="AX289" s="149" t="s">
        <v>271</v>
      </c>
      <c r="AY289" s="191">
        <v>71.599999999999994</v>
      </c>
      <c r="BD289" s="149" t="s">
        <v>302</v>
      </c>
      <c r="BE289" s="191">
        <v>75</v>
      </c>
      <c r="BG289" s="149" t="s">
        <v>339</v>
      </c>
      <c r="BH289" s="209">
        <v>77.8</v>
      </c>
      <c r="BJ289" s="149" t="s">
        <v>212</v>
      </c>
      <c r="BK289" s="233">
        <v>74</v>
      </c>
      <c r="BP289" s="149" t="s">
        <v>247</v>
      </c>
      <c r="BQ289" s="233">
        <v>75.900000000000006</v>
      </c>
      <c r="BV289" s="29" t="s">
        <v>134</v>
      </c>
      <c r="BW289" s="263">
        <v>5.4794520547945202</v>
      </c>
      <c r="CB289" s="149" t="s">
        <v>65</v>
      </c>
      <c r="CC289" s="209">
        <v>79.8</v>
      </c>
      <c r="CE289" s="29" t="s">
        <v>174</v>
      </c>
      <c r="CF289" s="281">
        <v>1.6252390057361379</v>
      </c>
      <c r="CI289" s="109" t="s">
        <v>263</v>
      </c>
      <c r="CJ289" s="295">
        <v>77.8</v>
      </c>
      <c r="CO289" s="109" t="s">
        <v>314</v>
      </c>
      <c r="CP289" s="191">
        <v>81.5</v>
      </c>
      <c r="CS289" s="149" t="s">
        <v>248</v>
      </c>
      <c r="CT289" s="331">
        <v>78.900000000000006</v>
      </c>
      <c r="DB289" s="253" t="s">
        <v>214</v>
      </c>
      <c r="DC289" s="263">
        <v>4.7619047619047619</v>
      </c>
      <c r="DP289" s="149" t="s">
        <v>190</v>
      </c>
      <c r="DQ289" s="331">
        <v>82.4</v>
      </c>
      <c r="DV289" s="253" t="s">
        <v>197</v>
      </c>
      <c r="DW289" s="281">
        <v>1.5862524785194978</v>
      </c>
      <c r="EA289" s="346" t="s">
        <v>247</v>
      </c>
      <c r="EB289" s="353">
        <v>79.599999999999994</v>
      </c>
      <c r="EI289" s="346" t="s">
        <v>272</v>
      </c>
      <c r="EJ289" s="362">
        <v>4.6511627906976747</v>
      </c>
      <c r="EQ289" s="346" t="s">
        <v>166</v>
      </c>
      <c r="ER289" s="303">
        <v>83.4</v>
      </c>
      <c r="EU289" s="346" t="s">
        <v>242</v>
      </c>
      <c r="EV289" s="378">
        <v>1.58465387823186</v>
      </c>
      <c r="FA289" s="346" t="s">
        <v>133</v>
      </c>
      <c r="FB289" s="383">
        <v>80.357142857142861</v>
      </c>
      <c r="FG289" s="346" t="s">
        <v>37</v>
      </c>
      <c r="FH289" s="381">
        <v>83.7</v>
      </c>
      <c r="FK289" s="346" t="s">
        <v>248</v>
      </c>
      <c r="FL289" s="410">
        <v>80</v>
      </c>
      <c r="FQ289" s="355" t="s">
        <v>243</v>
      </c>
      <c r="FR289" s="421">
        <v>4.5</v>
      </c>
      <c r="FW289" s="346" t="s">
        <v>232</v>
      </c>
      <c r="FX289" s="410">
        <v>83.7</v>
      </c>
      <c r="FZ289" s="346" t="s">
        <v>150</v>
      </c>
      <c r="GA289" s="437">
        <v>1.5</v>
      </c>
      <c r="GD289" s="462" t="s">
        <v>74</v>
      </c>
      <c r="GE289" s="448">
        <v>80.2</v>
      </c>
      <c r="GJ289" s="346" t="s">
        <v>165</v>
      </c>
      <c r="GK289" s="421">
        <v>4.4000000000000004</v>
      </c>
      <c r="GP289" s="462" t="s">
        <v>302</v>
      </c>
      <c r="GQ289" s="503">
        <v>83.5</v>
      </c>
      <c r="GS289" s="346" t="s">
        <v>228</v>
      </c>
      <c r="GT289" s="508">
        <v>0.77519379844961245</v>
      </c>
      <c r="GV289" s="462" t="s">
        <v>204</v>
      </c>
      <c r="GW289" s="479">
        <v>80.5</v>
      </c>
      <c r="HB289" s="535" t="s">
        <v>150</v>
      </c>
      <c r="HC289" s="383">
        <v>83.3</v>
      </c>
      <c r="HG289" s="462" t="s">
        <v>377</v>
      </c>
      <c r="HH289" s="383">
        <v>80.8</v>
      </c>
      <c r="HM289" s="346" t="s">
        <v>122</v>
      </c>
      <c r="HN289" s="421">
        <v>3.7</v>
      </c>
      <c r="HS289" s="535" t="s">
        <v>271</v>
      </c>
      <c r="HT289" s="383">
        <v>83</v>
      </c>
      <c r="HV289" s="346" t="s">
        <v>222</v>
      </c>
      <c r="HW289" s="508">
        <v>1.5</v>
      </c>
      <c r="HY289" s="346" t="s">
        <v>292</v>
      </c>
      <c r="HZ289" s="421">
        <v>3.6</v>
      </c>
      <c r="IE289" s="346" t="s">
        <v>665</v>
      </c>
      <c r="IF289" s="508">
        <v>1.4</v>
      </c>
      <c r="IH289" s="576" t="s">
        <v>238</v>
      </c>
      <c r="II289" s="610">
        <v>76.5</v>
      </c>
      <c r="IN289" s="621" t="s">
        <v>121</v>
      </c>
      <c r="IO289" s="635">
        <v>3.1</v>
      </c>
      <c r="IT289" s="621" t="s">
        <v>242</v>
      </c>
      <c r="IU289" s="652">
        <v>77.3</v>
      </c>
      <c r="IW289" s="621" t="s">
        <v>42</v>
      </c>
      <c r="IX289" s="635">
        <v>1.3</v>
      </c>
      <c r="IZ289" s="576" t="s">
        <v>203</v>
      </c>
      <c r="JA289" s="610">
        <v>76.5</v>
      </c>
      <c r="JF289" s="621" t="s">
        <v>226</v>
      </c>
      <c r="JG289" s="596">
        <v>4.2</v>
      </c>
      <c r="JL289" s="621" t="s">
        <v>220</v>
      </c>
      <c r="JM289" s="596">
        <v>77.599999999999994</v>
      </c>
      <c r="JO289" s="621" t="s">
        <v>127</v>
      </c>
      <c r="JP289" s="596">
        <v>1.3</v>
      </c>
      <c r="JR289" s="576" t="s">
        <v>125</v>
      </c>
      <c r="JS289" s="610">
        <v>77.3</v>
      </c>
      <c r="JX289" s="621" t="s">
        <v>328</v>
      </c>
      <c r="JY289" s="596">
        <v>3.9</v>
      </c>
      <c r="KD289" s="621" t="s">
        <v>306</v>
      </c>
      <c r="KE289" s="596">
        <v>77.900000000000006</v>
      </c>
      <c r="KG289" s="621" t="s">
        <v>126</v>
      </c>
      <c r="KH289" s="596">
        <v>1</v>
      </c>
      <c r="KJ289" s="576" t="s">
        <v>128</v>
      </c>
      <c r="KK289" s="610">
        <v>79.7</v>
      </c>
      <c r="KP289" s="621" t="s">
        <v>57</v>
      </c>
      <c r="KQ289" s="596">
        <v>4.5999999999999996</v>
      </c>
      <c r="KV289" s="621" t="s">
        <v>198</v>
      </c>
      <c r="KW289" s="596">
        <v>80.3</v>
      </c>
      <c r="KY289" s="621" t="s">
        <v>58</v>
      </c>
      <c r="KZ289" s="596">
        <v>1.4</v>
      </c>
      <c r="LB289" s="576" t="s">
        <v>291</v>
      </c>
      <c r="LC289" s="610">
        <v>82.1</v>
      </c>
      <c r="LH289" s="621" t="s">
        <v>203</v>
      </c>
      <c r="LI289" s="596">
        <v>82.4</v>
      </c>
    </row>
    <row r="290" spans="1:321" ht="72" x14ac:dyDescent="0.3">
      <c r="A290" s="8" t="s">
        <v>276</v>
      </c>
      <c r="B290" s="15">
        <v>66</v>
      </c>
      <c r="G290" s="29" t="s">
        <v>12</v>
      </c>
      <c r="H290" s="32">
        <v>5.4054054054054053</v>
      </c>
      <c r="M290" s="11" t="s">
        <v>150</v>
      </c>
      <c r="N290" s="15">
        <v>69.765929778933682</v>
      </c>
      <c r="P290" s="29" t="s">
        <v>228</v>
      </c>
      <c r="Q290" s="79">
        <v>1.6414141414141417</v>
      </c>
      <c r="S290" s="8" t="s">
        <v>251</v>
      </c>
      <c r="T290" s="15">
        <v>67.272727272727266</v>
      </c>
      <c r="U290" s="101"/>
      <c r="Y290" s="8" t="s">
        <v>20</v>
      </c>
      <c r="Z290" s="15">
        <v>70.599999999999994</v>
      </c>
      <c r="AC290" s="109" t="s">
        <v>266</v>
      </c>
      <c r="AD290" s="123">
        <v>67.599999999999994</v>
      </c>
      <c r="AF290" s="149" t="s">
        <v>215</v>
      </c>
      <c r="AG290" s="137">
        <v>69.7</v>
      </c>
      <c r="AO290" s="109" t="s">
        <v>306</v>
      </c>
      <c r="AP290" s="146">
        <v>71.8</v>
      </c>
      <c r="AS290" s="149" t="s">
        <v>280</v>
      </c>
      <c r="AT290" s="137">
        <v>72.900000000000006</v>
      </c>
      <c r="AX290" s="149" t="s">
        <v>243</v>
      </c>
      <c r="AY290" s="191">
        <v>71.400000000000006</v>
      </c>
      <c r="BD290" s="149" t="s">
        <v>145</v>
      </c>
      <c r="BE290" s="191">
        <v>74.900000000000006</v>
      </c>
      <c r="BG290" s="149" t="s">
        <v>190</v>
      </c>
      <c r="BH290" s="209">
        <v>77.7</v>
      </c>
      <c r="BJ290" s="149" t="s">
        <v>68</v>
      </c>
      <c r="BK290" s="233">
        <v>73.8</v>
      </c>
      <c r="BP290" s="149" t="s">
        <v>248</v>
      </c>
      <c r="BQ290" s="233">
        <v>75.900000000000006</v>
      </c>
      <c r="BV290" s="29" t="s">
        <v>327</v>
      </c>
      <c r="BW290" s="263">
        <v>5.5555555555555554</v>
      </c>
      <c r="CB290" s="149" t="s">
        <v>314</v>
      </c>
      <c r="CC290" s="209">
        <v>79.8</v>
      </c>
      <c r="CE290" s="29" t="s">
        <v>15</v>
      </c>
      <c r="CF290" s="281">
        <v>1.639344262295082</v>
      </c>
      <c r="CI290" s="109" t="s">
        <v>222</v>
      </c>
      <c r="CJ290" s="295">
        <v>77.400000000000006</v>
      </c>
      <c r="CO290" s="109" t="s">
        <v>201</v>
      </c>
      <c r="CP290" s="191">
        <v>81.400000000000006</v>
      </c>
      <c r="CS290" s="149" t="s">
        <v>94</v>
      </c>
      <c r="CT290" s="331">
        <v>78.8</v>
      </c>
      <c r="DB290" s="253" t="s">
        <v>258</v>
      </c>
      <c r="DC290" s="263">
        <v>4.8</v>
      </c>
      <c r="DP290" s="149" t="s">
        <v>268</v>
      </c>
      <c r="DQ290" s="331">
        <v>82.3</v>
      </c>
      <c r="DV290" s="253" t="s">
        <v>5</v>
      </c>
      <c r="DW290" s="281">
        <v>1.5873015873015872</v>
      </c>
      <c r="EA290" s="346" t="s">
        <v>248</v>
      </c>
      <c r="EB290" s="353">
        <v>79.400000000000006</v>
      </c>
      <c r="EI290" s="346" t="s">
        <v>217</v>
      </c>
      <c r="EJ290" s="362">
        <v>4.8192771084337354</v>
      </c>
      <c r="EQ290" s="346" t="s">
        <v>162</v>
      </c>
      <c r="ER290" s="303">
        <v>83.4</v>
      </c>
      <c r="EU290" s="346" t="s">
        <v>197</v>
      </c>
      <c r="EV290" s="378">
        <v>1.5909844216108717</v>
      </c>
      <c r="FA290" s="346" t="s">
        <v>183</v>
      </c>
      <c r="FB290" s="383">
        <v>80.341880341880341</v>
      </c>
      <c r="FG290" s="346" t="s">
        <v>150</v>
      </c>
      <c r="FH290" s="381">
        <v>83.7</v>
      </c>
      <c r="FK290" s="346" t="s">
        <v>183</v>
      </c>
      <c r="FL290" s="410">
        <v>79.8</v>
      </c>
      <c r="FQ290" s="355" t="s">
        <v>31</v>
      </c>
      <c r="FR290" s="421">
        <v>4.5</v>
      </c>
      <c r="FW290" s="346" t="s">
        <v>227</v>
      </c>
      <c r="FX290" s="410">
        <v>83.6</v>
      </c>
      <c r="FZ290" s="346" t="s">
        <v>102</v>
      </c>
      <c r="GA290" s="437">
        <v>1.5</v>
      </c>
      <c r="GD290" s="462" t="s">
        <v>201</v>
      </c>
      <c r="GE290" s="448">
        <v>80</v>
      </c>
      <c r="GJ290" s="346" t="s">
        <v>157</v>
      </c>
      <c r="GK290" s="421">
        <v>4.4000000000000004</v>
      </c>
      <c r="GP290" s="462" t="s">
        <v>110</v>
      </c>
      <c r="GQ290" s="503">
        <v>83.5</v>
      </c>
      <c r="GS290" s="346" t="s">
        <v>340</v>
      </c>
      <c r="GT290" s="508">
        <v>0.31323414252153486</v>
      </c>
      <c r="GV290" s="462" t="s">
        <v>300</v>
      </c>
      <c r="GW290" s="479">
        <v>80.5</v>
      </c>
      <c r="HB290" s="535" t="s">
        <v>64</v>
      </c>
      <c r="HC290" s="383">
        <v>83.2</v>
      </c>
      <c r="HG290" s="462" t="s">
        <v>284</v>
      </c>
      <c r="HH290" s="383">
        <v>80.7</v>
      </c>
      <c r="HM290" s="346" t="s">
        <v>378</v>
      </c>
      <c r="HN290" s="421">
        <v>3.7</v>
      </c>
      <c r="HS290" s="535" t="s">
        <v>201</v>
      </c>
      <c r="HT290" s="383">
        <v>82.9</v>
      </c>
      <c r="HV290" s="346" t="s">
        <v>241</v>
      </c>
      <c r="HW290" s="508">
        <v>1.6</v>
      </c>
      <c r="HY290" s="346" t="s">
        <v>47</v>
      </c>
      <c r="HZ290" s="421">
        <v>3.7</v>
      </c>
      <c r="IE290" s="346" t="s">
        <v>184</v>
      </c>
      <c r="IF290" s="508">
        <v>1.4</v>
      </c>
      <c r="IH290" s="576" t="s">
        <v>300</v>
      </c>
      <c r="II290" s="610">
        <v>76.3</v>
      </c>
      <c r="IN290" s="621" t="s">
        <v>108</v>
      </c>
      <c r="IO290" s="635">
        <v>3.1</v>
      </c>
      <c r="IT290" s="621" t="s">
        <v>112</v>
      </c>
      <c r="IU290" s="652">
        <v>77.2</v>
      </c>
      <c r="IW290" s="621" t="s">
        <v>98</v>
      </c>
      <c r="IX290" s="635">
        <v>1.3</v>
      </c>
      <c r="IZ290" s="576" t="s">
        <v>9</v>
      </c>
      <c r="JA290" s="610">
        <v>76.3</v>
      </c>
      <c r="JF290" s="621" t="s">
        <v>116</v>
      </c>
      <c r="JG290" s="596">
        <v>4.2</v>
      </c>
      <c r="JL290" s="621" t="s">
        <v>5</v>
      </c>
      <c r="JM290" s="596">
        <v>77.5</v>
      </c>
      <c r="JO290" s="621" t="s">
        <v>277</v>
      </c>
      <c r="JP290" s="596">
        <v>1.3</v>
      </c>
      <c r="JR290" s="576" t="s">
        <v>97</v>
      </c>
      <c r="JS290" s="610">
        <v>76.900000000000006</v>
      </c>
      <c r="JX290" s="621" t="s">
        <v>305</v>
      </c>
      <c r="JY290" s="596">
        <v>4</v>
      </c>
      <c r="KD290" s="621" t="s">
        <v>107</v>
      </c>
      <c r="KE290" s="596">
        <v>77.900000000000006</v>
      </c>
      <c r="KG290" s="621" t="s">
        <v>161</v>
      </c>
      <c r="KH290" s="596">
        <v>0.9</v>
      </c>
      <c r="KJ290" s="576" t="s">
        <v>104</v>
      </c>
      <c r="KK290" s="610">
        <v>79.7</v>
      </c>
      <c r="KP290" s="621" t="s">
        <v>305</v>
      </c>
      <c r="KQ290" s="596">
        <v>4.8</v>
      </c>
      <c r="KV290" s="621" t="s">
        <v>80</v>
      </c>
      <c r="KW290" s="596">
        <v>80.2</v>
      </c>
      <c r="KY290" s="621" t="s">
        <v>108</v>
      </c>
      <c r="KZ290" s="596">
        <v>1.4</v>
      </c>
      <c r="LB290" s="576" t="s">
        <v>667</v>
      </c>
      <c r="LC290" s="610">
        <v>82</v>
      </c>
      <c r="LH290" s="621" t="s">
        <v>128</v>
      </c>
      <c r="LI290" s="596">
        <v>82.3</v>
      </c>
    </row>
    <row r="291" spans="1:321" ht="43.2" x14ac:dyDescent="0.3">
      <c r="A291" s="8" t="s">
        <v>277</v>
      </c>
      <c r="B291" s="15">
        <v>65.555555555555557</v>
      </c>
      <c r="G291" s="29" t="s">
        <v>138</v>
      </c>
      <c r="H291" s="32">
        <v>5.5555555555555554</v>
      </c>
      <c r="M291" s="11" t="s">
        <v>193</v>
      </c>
      <c r="N291" s="15">
        <v>69.749009247027743</v>
      </c>
      <c r="P291" s="29" t="s">
        <v>142</v>
      </c>
      <c r="Q291" s="79">
        <v>1.6415144294413555</v>
      </c>
      <c r="S291" s="8" t="s">
        <v>285</v>
      </c>
      <c r="T291" s="15">
        <v>67.222222222222229</v>
      </c>
      <c r="U291" s="101"/>
      <c r="Y291" s="8" t="s">
        <v>329</v>
      </c>
      <c r="Z291" s="15">
        <v>70.5</v>
      </c>
      <c r="AC291" s="109" t="s">
        <v>326</v>
      </c>
      <c r="AD291" s="123">
        <v>67.5</v>
      </c>
      <c r="AF291" s="149" t="s">
        <v>339</v>
      </c>
      <c r="AG291" s="137">
        <v>69.5</v>
      </c>
      <c r="AO291" s="109" t="s">
        <v>48</v>
      </c>
      <c r="AP291" s="146">
        <v>71.8</v>
      </c>
      <c r="AS291" s="149" t="s">
        <v>301</v>
      </c>
      <c r="AT291" s="137">
        <v>72.5</v>
      </c>
      <c r="AX291" s="149" t="s">
        <v>302</v>
      </c>
      <c r="AY291" s="191">
        <v>71.2</v>
      </c>
      <c r="BD291" s="149" t="s">
        <v>246</v>
      </c>
      <c r="BE291" s="191">
        <v>74.900000000000006</v>
      </c>
      <c r="BG291" s="149" t="s">
        <v>273</v>
      </c>
      <c r="BH291" s="209">
        <v>77.400000000000006</v>
      </c>
      <c r="BJ291" s="149" t="s">
        <v>262</v>
      </c>
      <c r="BK291" s="233">
        <v>73.8</v>
      </c>
      <c r="BP291" s="149" t="s">
        <v>257</v>
      </c>
      <c r="BQ291" s="233">
        <v>75.8</v>
      </c>
      <c r="BV291" s="29" t="s">
        <v>53</v>
      </c>
      <c r="BW291" s="263">
        <v>5.5555555555555554</v>
      </c>
      <c r="CB291" s="149" t="s">
        <v>190</v>
      </c>
      <c r="CC291" s="209">
        <v>79.599999999999994</v>
      </c>
      <c r="CE291" s="29" t="s">
        <v>98</v>
      </c>
      <c r="CF291" s="281">
        <v>1.6660055533518445</v>
      </c>
      <c r="CI291" s="109" t="s">
        <v>273</v>
      </c>
      <c r="CJ291" s="295">
        <v>77.400000000000006</v>
      </c>
      <c r="CO291" s="109" t="s">
        <v>161</v>
      </c>
      <c r="CP291" s="191">
        <v>81.400000000000006</v>
      </c>
      <c r="CS291" s="149" t="s">
        <v>373</v>
      </c>
      <c r="CT291" s="331">
        <v>78.8</v>
      </c>
      <c r="DB291" s="253" t="s">
        <v>201</v>
      </c>
      <c r="DC291" s="263">
        <v>4.838709677419355</v>
      </c>
      <c r="DP291" s="149" t="s">
        <v>373</v>
      </c>
      <c r="DQ291" s="331">
        <v>82.3</v>
      </c>
      <c r="DV291" s="253" t="s">
        <v>203</v>
      </c>
      <c r="DW291" s="281">
        <v>1.5929203539823009</v>
      </c>
      <c r="EA291" s="346" t="s">
        <v>280</v>
      </c>
      <c r="EB291" s="353">
        <v>79.3</v>
      </c>
      <c r="EI291" s="346" t="s">
        <v>165</v>
      </c>
      <c r="EJ291" s="362">
        <v>4.4444444444444446</v>
      </c>
      <c r="EQ291" s="346" t="s">
        <v>269</v>
      </c>
      <c r="ER291" s="303">
        <v>83</v>
      </c>
      <c r="EU291" s="346" t="s">
        <v>16</v>
      </c>
      <c r="EV291" s="378">
        <v>1.5957446808510638</v>
      </c>
      <c r="FA291" s="346" t="s">
        <v>243</v>
      </c>
      <c r="FB291" s="383">
        <v>80</v>
      </c>
      <c r="FG291" s="346" t="s">
        <v>322</v>
      </c>
      <c r="FH291" s="381">
        <v>83.6</v>
      </c>
      <c r="FK291" s="346" t="s">
        <v>137</v>
      </c>
      <c r="FL291" s="410">
        <v>79.2</v>
      </c>
      <c r="FQ291" s="355" t="s">
        <v>80</v>
      </c>
      <c r="FR291" s="421">
        <v>4.5999999999999996</v>
      </c>
      <c r="FW291" s="346" t="s">
        <v>302</v>
      </c>
      <c r="FX291" s="410">
        <v>83.6</v>
      </c>
      <c r="FZ291" s="346" t="s">
        <v>321</v>
      </c>
      <c r="GA291" s="437">
        <v>1.5</v>
      </c>
      <c r="GD291" s="462" t="s">
        <v>324</v>
      </c>
      <c r="GE291" s="448">
        <v>80</v>
      </c>
      <c r="GJ291" s="346" t="s">
        <v>278</v>
      </c>
      <c r="GK291" s="421">
        <v>4.5</v>
      </c>
      <c r="GP291" s="462" t="s">
        <v>20</v>
      </c>
      <c r="GQ291" s="503">
        <v>83.4</v>
      </c>
      <c r="GS291" s="346" t="s">
        <v>124</v>
      </c>
      <c r="GT291" s="508">
        <v>0.67567567567567566</v>
      </c>
      <c r="GV291" s="462" t="s">
        <v>369</v>
      </c>
      <c r="GW291" s="479">
        <v>80.400000000000006</v>
      </c>
      <c r="HB291" s="535" t="s">
        <v>255</v>
      </c>
      <c r="HC291" s="383">
        <v>83.1</v>
      </c>
      <c r="HG291" s="462" t="s">
        <v>242</v>
      </c>
      <c r="HH291" s="383">
        <v>80.400000000000006</v>
      </c>
      <c r="HM291" s="346" t="s">
        <v>82</v>
      </c>
      <c r="HN291" s="421">
        <v>3.8</v>
      </c>
      <c r="HS291" s="535" t="s">
        <v>164</v>
      </c>
      <c r="HT291" s="383">
        <v>82.8</v>
      </c>
      <c r="HV291" s="346" t="s">
        <v>195</v>
      </c>
      <c r="HW291" s="508">
        <v>1.5</v>
      </c>
      <c r="HY291" s="346" t="s">
        <v>239</v>
      </c>
      <c r="HZ291" s="421">
        <v>3.7</v>
      </c>
      <c r="IE291" s="346" t="s">
        <v>126</v>
      </c>
      <c r="IF291" s="508">
        <v>1.4</v>
      </c>
      <c r="IH291" s="576" t="s">
        <v>195</v>
      </c>
      <c r="II291" s="610">
        <v>76.099999999999994</v>
      </c>
      <c r="IN291" s="621" t="s">
        <v>261</v>
      </c>
      <c r="IO291" s="635">
        <v>3.1</v>
      </c>
      <c r="IT291" s="621" t="s">
        <v>31</v>
      </c>
      <c r="IU291" s="652">
        <v>77.2</v>
      </c>
      <c r="IW291" s="621" t="s">
        <v>157</v>
      </c>
      <c r="IX291" s="635">
        <v>1.3</v>
      </c>
      <c r="IZ291" s="576" t="s">
        <v>192</v>
      </c>
      <c r="JA291" s="610">
        <v>76.3</v>
      </c>
      <c r="JF291" s="621" t="s">
        <v>154</v>
      </c>
      <c r="JG291" s="596">
        <v>4.3</v>
      </c>
      <c r="JL291" s="621" t="s">
        <v>170</v>
      </c>
      <c r="JM291" s="596">
        <v>77.400000000000006</v>
      </c>
      <c r="JO291" s="621" t="s">
        <v>208</v>
      </c>
      <c r="JP291" s="596">
        <v>1.3</v>
      </c>
      <c r="JR291" s="576" t="s">
        <v>87</v>
      </c>
      <c r="JS291" s="610">
        <v>76.7</v>
      </c>
      <c r="JX291" s="621" t="s">
        <v>212</v>
      </c>
      <c r="JY291" s="596">
        <v>4.2</v>
      </c>
      <c r="KD291" s="621" t="s">
        <v>134</v>
      </c>
      <c r="KE291" s="596">
        <v>77.5</v>
      </c>
      <c r="KG291" s="621" t="s">
        <v>305</v>
      </c>
      <c r="KH291" s="596">
        <v>1.1000000000000001</v>
      </c>
      <c r="KJ291" s="576" t="s">
        <v>328</v>
      </c>
      <c r="KK291" s="610">
        <v>79.7</v>
      </c>
      <c r="KP291" s="621" t="s">
        <v>243</v>
      </c>
      <c r="KQ291" s="596">
        <v>4.8</v>
      </c>
      <c r="KV291" s="621" t="s">
        <v>116</v>
      </c>
      <c r="KW291" s="596">
        <v>80.099999999999994</v>
      </c>
      <c r="KY291" s="621" t="s">
        <v>14</v>
      </c>
      <c r="KZ291" s="596">
        <v>1.4</v>
      </c>
      <c r="LB291" s="576" t="s">
        <v>255</v>
      </c>
      <c r="LC291" s="610">
        <v>81.8</v>
      </c>
      <c r="LH291" s="621" t="s">
        <v>266</v>
      </c>
      <c r="LI291" s="596">
        <v>82.3</v>
      </c>
    </row>
    <row r="292" spans="1:321" ht="52.8" x14ac:dyDescent="0.3">
      <c r="A292" s="8" t="s">
        <v>278</v>
      </c>
      <c r="B292" s="15">
        <v>65.517241379310349</v>
      </c>
      <c r="G292" s="29" t="s">
        <v>139</v>
      </c>
      <c r="H292" s="32">
        <v>5.6179775280898872</v>
      </c>
      <c r="M292" s="11" t="s">
        <v>149</v>
      </c>
      <c r="N292" s="15">
        <v>69.66824644549763</v>
      </c>
      <c r="P292" s="29" t="s">
        <v>321</v>
      </c>
      <c r="Q292" s="79">
        <v>1.6643550624133148</v>
      </c>
      <c r="S292" s="8" t="s">
        <v>280</v>
      </c>
      <c r="T292" s="15">
        <v>67.213114754098356</v>
      </c>
      <c r="U292" s="101"/>
      <c r="Y292" s="8" t="s">
        <v>89</v>
      </c>
      <c r="Z292" s="15">
        <v>70.400000000000006</v>
      </c>
      <c r="AC292" s="109" t="s">
        <v>310</v>
      </c>
      <c r="AD292" s="123">
        <v>67.2</v>
      </c>
      <c r="AF292" s="149" t="s">
        <v>222</v>
      </c>
      <c r="AG292" s="137">
        <v>69.400000000000006</v>
      </c>
      <c r="AO292" s="109" t="s">
        <v>227</v>
      </c>
      <c r="AP292" s="146">
        <v>71.7</v>
      </c>
      <c r="AS292" s="149" t="s">
        <v>252</v>
      </c>
      <c r="AT292" s="137">
        <v>72.400000000000006</v>
      </c>
      <c r="AX292" s="180" t="s">
        <v>292</v>
      </c>
      <c r="AY292" s="191">
        <v>71.212121212121218</v>
      </c>
      <c r="BD292" s="149" t="s">
        <v>181</v>
      </c>
      <c r="BE292" s="191">
        <v>74.7</v>
      </c>
      <c r="BG292" s="149" t="s">
        <v>216</v>
      </c>
      <c r="BH292" s="209">
        <v>77.099999999999994</v>
      </c>
      <c r="BJ292" s="149" t="s">
        <v>216</v>
      </c>
      <c r="BK292" s="233">
        <v>73.099999999999994</v>
      </c>
      <c r="BP292" s="149" t="s">
        <v>276</v>
      </c>
      <c r="BQ292" s="233">
        <v>75.5</v>
      </c>
      <c r="BV292" s="29" t="s">
        <v>258</v>
      </c>
      <c r="BW292" s="263">
        <v>5.6074766355140184</v>
      </c>
      <c r="CB292" s="149" t="s">
        <v>273</v>
      </c>
      <c r="CC292" s="209">
        <v>79.400000000000006</v>
      </c>
      <c r="CE292" s="29" t="s">
        <v>12</v>
      </c>
      <c r="CF292" s="281">
        <v>1.6753926701570683</v>
      </c>
      <c r="CI292" s="109" t="s">
        <v>167</v>
      </c>
      <c r="CJ292" s="295">
        <v>76.900000000000006</v>
      </c>
      <c r="CO292" s="109" t="s">
        <v>268</v>
      </c>
      <c r="CP292" s="191">
        <v>81.3</v>
      </c>
      <c r="CS292" s="149" t="s">
        <v>311</v>
      </c>
      <c r="CT292" s="331">
        <v>78.599999999999994</v>
      </c>
      <c r="DB292" s="253" t="s">
        <v>280</v>
      </c>
      <c r="DC292" s="263">
        <v>4.8611111111111116</v>
      </c>
      <c r="DP292" s="149" t="s">
        <v>274</v>
      </c>
      <c r="DQ292" s="331">
        <v>82.3</v>
      </c>
      <c r="DV292" s="253" t="s">
        <v>172</v>
      </c>
      <c r="DW292" s="281">
        <v>1.6032064128256511</v>
      </c>
      <c r="EA292" s="346" t="s">
        <v>50</v>
      </c>
      <c r="EB292" s="353">
        <v>79.3</v>
      </c>
      <c r="EI292" s="346" t="s">
        <v>260</v>
      </c>
      <c r="EJ292" s="362">
        <v>4.838709677419355</v>
      </c>
      <c r="EQ292" s="346" t="s">
        <v>139</v>
      </c>
      <c r="ER292" s="303">
        <v>82.7</v>
      </c>
      <c r="EU292" s="346" t="s">
        <v>53</v>
      </c>
      <c r="EV292" s="378">
        <v>1.6024548244118648</v>
      </c>
      <c r="FA292" s="346" t="s">
        <v>304</v>
      </c>
      <c r="FB292" s="383">
        <v>80</v>
      </c>
      <c r="FG292" s="346" t="s">
        <v>302</v>
      </c>
      <c r="FH292" s="381">
        <v>83.6</v>
      </c>
      <c r="FK292" s="346" t="s">
        <v>267</v>
      </c>
      <c r="FL292" s="410">
        <v>79.099999999999994</v>
      </c>
      <c r="FQ292" s="355" t="s">
        <v>316</v>
      </c>
      <c r="FR292" s="421">
        <v>4.5999999999999996</v>
      </c>
      <c r="FW292" s="346" t="s">
        <v>79</v>
      </c>
      <c r="FX292" s="410">
        <v>83.4</v>
      </c>
      <c r="FZ292" s="346" t="s">
        <v>214</v>
      </c>
      <c r="GA292" s="437">
        <v>1.5</v>
      </c>
      <c r="GD292" s="462" t="s">
        <v>208</v>
      </c>
      <c r="GE292" s="448">
        <v>79.7</v>
      </c>
      <c r="GJ292" s="346" t="s">
        <v>329</v>
      </c>
      <c r="GK292" s="421">
        <v>4.5</v>
      </c>
      <c r="GP292" s="462" t="s">
        <v>273</v>
      </c>
      <c r="GQ292" s="503">
        <v>83.3</v>
      </c>
      <c r="GS292" s="346" t="s">
        <v>12</v>
      </c>
      <c r="GT292" s="508">
        <v>1.4598540145985401</v>
      </c>
      <c r="GV292" s="462" t="s">
        <v>290</v>
      </c>
      <c r="GW292" s="479">
        <v>80.2</v>
      </c>
      <c r="HB292" s="535" t="s">
        <v>61</v>
      </c>
      <c r="HC292" s="383">
        <v>83.1</v>
      </c>
      <c r="HG292" s="462" t="s">
        <v>69</v>
      </c>
      <c r="HH292" s="383">
        <v>80.3</v>
      </c>
      <c r="HM292" s="346" t="s">
        <v>201</v>
      </c>
      <c r="HN292" s="421">
        <v>3.8</v>
      </c>
      <c r="HS292" s="535" t="s">
        <v>288</v>
      </c>
      <c r="HT292" s="383">
        <v>82.7</v>
      </c>
      <c r="HV292" s="346" t="s">
        <v>147</v>
      </c>
      <c r="HW292" s="508">
        <v>1.5</v>
      </c>
      <c r="HY292" s="346" t="s">
        <v>193</v>
      </c>
      <c r="HZ292" s="421">
        <v>3.8</v>
      </c>
      <c r="IE292" s="346" t="s">
        <v>174</v>
      </c>
      <c r="IF292" s="508">
        <v>1.5</v>
      </c>
      <c r="IH292" s="576" t="s">
        <v>245</v>
      </c>
      <c r="II292" s="610">
        <v>76.099999999999994</v>
      </c>
      <c r="IN292" s="621" t="s">
        <v>69</v>
      </c>
      <c r="IO292" s="635">
        <v>3.1</v>
      </c>
      <c r="IT292" s="621" t="s">
        <v>667</v>
      </c>
      <c r="IU292" s="652">
        <v>76.8</v>
      </c>
      <c r="IW292" s="621" t="s">
        <v>7</v>
      </c>
      <c r="IX292" s="635">
        <v>1.3</v>
      </c>
      <c r="IZ292" s="576" t="s">
        <v>245</v>
      </c>
      <c r="JA292" s="610">
        <v>75.900000000000006</v>
      </c>
      <c r="JF292" s="621" t="s">
        <v>212</v>
      </c>
      <c r="JG292" s="596">
        <v>4.3</v>
      </c>
      <c r="JL292" s="621" t="s">
        <v>203</v>
      </c>
      <c r="JM292" s="596">
        <v>77.2</v>
      </c>
      <c r="JO292" s="621" t="s">
        <v>64</v>
      </c>
      <c r="JP292" s="596">
        <v>1.3</v>
      </c>
      <c r="JR292" s="576" t="s">
        <v>192</v>
      </c>
      <c r="JS292" s="610">
        <v>76.599999999999994</v>
      </c>
      <c r="JX292" s="621" t="s">
        <v>72</v>
      </c>
      <c r="JY292" s="596">
        <v>4.2</v>
      </c>
      <c r="KD292" s="621" t="s">
        <v>23</v>
      </c>
      <c r="KE292" s="596">
        <v>77.400000000000006</v>
      </c>
      <c r="KG292" s="621" t="s">
        <v>431</v>
      </c>
      <c r="KH292" s="596">
        <v>1.1000000000000001</v>
      </c>
      <c r="KJ292" s="576" t="s">
        <v>295</v>
      </c>
      <c r="KK292" s="610">
        <v>79.5</v>
      </c>
      <c r="KP292" s="621" t="s">
        <v>108</v>
      </c>
      <c r="KQ292" s="596">
        <v>4.8</v>
      </c>
      <c r="KV292" s="621" t="s">
        <v>377</v>
      </c>
      <c r="KW292" s="596">
        <v>80</v>
      </c>
      <c r="KY292" s="621" t="s">
        <v>375</v>
      </c>
      <c r="KZ292" s="596">
        <v>1.4</v>
      </c>
      <c r="LB292" s="576" t="s">
        <v>125</v>
      </c>
      <c r="LC292" s="610">
        <v>81.8</v>
      </c>
      <c r="LH292" s="621" t="s">
        <v>273</v>
      </c>
      <c r="LI292" s="596">
        <v>82.3</v>
      </c>
    </row>
    <row r="293" spans="1:321" ht="52.8" x14ac:dyDescent="0.3">
      <c r="A293" s="8" t="s">
        <v>339</v>
      </c>
      <c r="B293" s="15">
        <v>65.116279069767444</v>
      </c>
      <c r="G293" s="29" t="s">
        <v>163</v>
      </c>
      <c r="H293" s="32">
        <v>5.7377049180327866</v>
      </c>
      <c r="M293" s="11" t="s">
        <v>226</v>
      </c>
      <c r="N293" s="15">
        <v>69.452887537993917</v>
      </c>
      <c r="P293" s="29" t="s">
        <v>42</v>
      </c>
      <c r="Q293" s="79">
        <v>1.6762452107279693</v>
      </c>
      <c r="S293" s="8" t="s">
        <v>294</v>
      </c>
      <c r="T293" s="15">
        <v>67.10526315789474</v>
      </c>
      <c r="U293" s="101"/>
      <c r="Y293" s="8" t="s">
        <v>106</v>
      </c>
      <c r="Z293" s="15">
        <v>70.099999999999994</v>
      </c>
      <c r="AC293" s="109" t="s">
        <v>251</v>
      </c>
      <c r="AD293" s="123">
        <v>67.2</v>
      </c>
      <c r="AF293" s="149" t="s">
        <v>258</v>
      </c>
      <c r="AG293" s="137">
        <v>69.3</v>
      </c>
      <c r="AO293" s="109" t="s">
        <v>258</v>
      </c>
      <c r="AP293" s="146">
        <v>71.7</v>
      </c>
      <c r="AS293" s="149" t="s">
        <v>287</v>
      </c>
      <c r="AT293" s="137">
        <v>72.3</v>
      </c>
      <c r="AX293" s="149" t="s">
        <v>317</v>
      </c>
      <c r="AY293" s="191">
        <v>70.8</v>
      </c>
      <c r="BD293" s="149" t="s">
        <v>204</v>
      </c>
      <c r="BE293" s="191">
        <v>74.7</v>
      </c>
      <c r="BG293" s="149" t="s">
        <v>255</v>
      </c>
      <c r="BH293" s="209">
        <v>77.099999999999994</v>
      </c>
      <c r="BJ293" s="180" t="s">
        <v>297</v>
      </c>
      <c r="BK293" s="233">
        <v>73.099999999999994</v>
      </c>
      <c r="BP293" s="149" t="s">
        <v>280</v>
      </c>
      <c r="BQ293" s="233">
        <v>75.3</v>
      </c>
      <c r="BV293" s="29" t="s">
        <v>35</v>
      </c>
      <c r="BW293" s="263">
        <v>5.6133056133056138</v>
      </c>
      <c r="CB293" s="149" t="s">
        <v>271</v>
      </c>
      <c r="CC293" s="209">
        <v>79.099999999999994</v>
      </c>
      <c r="CE293" s="29" t="s">
        <v>168</v>
      </c>
      <c r="CF293" s="281">
        <v>1.6821345707656612</v>
      </c>
      <c r="CI293" s="109" t="s">
        <v>214</v>
      </c>
      <c r="CJ293" s="295">
        <v>76.900000000000006</v>
      </c>
      <c r="CO293" s="109" t="s">
        <v>133</v>
      </c>
      <c r="CP293" s="191">
        <v>81.3</v>
      </c>
      <c r="CS293" s="149" t="s">
        <v>262</v>
      </c>
      <c r="CT293" s="331">
        <v>78.5</v>
      </c>
      <c r="DB293" s="253" t="s">
        <v>170</v>
      </c>
      <c r="DC293" s="263">
        <v>4.8780487804878048</v>
      </c>
      <c r="DP293" s="149" t="s">
        <v>149</v>
      </c>
      <c r="DQ293" s="331">
        <v>82.3</v>
      </c>
      <c r="DV293" s="253" t="s">
        <v>53</v>
      </c>
      <c r="DW293" s="281">
        <v>1.6062884483937117</v>
      </c>
      <c r="EA293" s="346" t="s">
        <v>311</v>
      </c>
      <c r="EB293" s="353">
        <v>79.2</v>
      </c>
      <c r="EI293" s="346" t="s">
        <v>176</v>
      </c>
      <c r="EJ293" s="362">
        <v>4.7619047619047619</v>
      </c>
      <c r="EQ293" s="346" t="s">
        <v>268</v>
      </c>
      <c r="ER293" s="303">
        <v>82.6</v>
      </c>
      <c r="EU293" s="346" t="s">
        <v>167</v>
      </c>
      <c r="EV293" s="378">
        <v>1.6163035839775124</v>
      </c>
      <c r="FA293" s="346" t="s">
        <v>248</v>
      </c>
      <c r="FB293" s="383">
        <v>79.797979797979806</v>
      </c>
      <c r="FG293" s="346" t="s">
        <v>243</v>
      </c>
      <c r="FH293" s="381">
        <v>83.3</v>
      </c>
      <c r="FK293" s="346" t="s">
        <v>280</v>
      </c>
      <c r="FL293" s="410">
        <v>79</v>
      </c>
      <c r="FQ293" s="355" t="s">
        <v>179</v>
      </c>
      <c r="FR293" s="421">
        <v>4.5999999999999996</v>
      </c>
      <c r="FW293" s="346" t="s">
        <v>61</v>
      </c>
      <c r="FX293" s="410">
        <v>83.2</v>
      </c>
      <c r="FZ293" s="346" t="s">
        <v>288</v>
      </c>
      <c r="GA293" s="437">
        <v>1.6</v>
      </c>
      <c r="GD293" s="462" t="s">
        <v>378</v>
      </c>
      <c r="GE293" s="448">
        <v>79.7</v>
      </c>
      <c r="GJ293" s="346" t="s">
        <v>272</v>
      </c>
      <c r="GK293" s="421">
        <v>4.5</v>
      </c>
      <c r="GP293" s="462" t="s">
        <v>340</v>
      </c>
      <c r="GQ293" s="503">
        <v>83.1</v>
      </c>
      <c r="GS293" s="346" t="s">
        <v>157</v>
      </c>
      <c r="GT293" s="508">
        <v>0.72131147540983609</v>
      </c>
      <c r="GV293" s="462" t="s">
        <v>248</v>
      </c>
      <c r="GW293" s="479">
        <v>80.2</v>
      </c>
      <c r="HB293" s="535" t="s">
        <v>6</v>
      </c>
      <c r="HC293" s="383">
        <v>83</v>
      </c>
      <c r="HG293" s="462" t="s">
        <v>142</v>
      </c>
      <c r="HH293" s="383">
        <v>80.2</v>
      </c>
      <c r="HM293" s="346" t="s">
        <v>296</v>
      </c>
      <c r="HN293" s="421">
        <v>3.8</v>
      </c>
      <c r="HS293" s="535" t="s">
        <v>256</v>
      </c>
      <c r="HT293" s="383">
        <v>82.7</v>
      </c>
      <c r="HV293" s="346" t="s">
        <v>338</v>
      </c>
      <c r="HW293" s="508">
        <v>1.6</v>
      </c>
      <c r="HY293" s="346" t="s">
        <v>16</v>
      </c>
      <c r="HZ293" s="421">
        <v>3.8</v>
      </c>
      <c r="IE293" s="346" t="s">
        <v>13</v>
      </c>
      <c r="IF293" s="508">
        <v>1.5</v>
      </c>
      <c r="IH293" s="576" t="s">
        <v>328</v>
      </c>
      <c r="II293" s="610">
        <v>76</v>
      </c>
      <c r="IN293" s="621" t="s">
        <v>164</v>
      </c>
      <c r="IO293" s="635">
        <v>3.1</v>
      </c>
      <c r="IT293" s="621" t="s">
        <v>433</v>
      </c>
      <c r="IU293" s="652">
        <v>76.599999999999994</v>
      </c>
      <c r="IW293" s="621" t="s">
        <v>126</v>
      </c>
      <c r="IX293" s="635">
        <v>1.3</v>
      </c>
      <c r="IZ293" s="576" t="s">
        <v>201</v>
      </c>
      <c r="JA293" s="610">
        <v>75.8</v>
      </c>
      <c r="JF293" s="621" t="s">
        <v>178</v>
      </c>
      <c r="JG293" s="596">
        <v>4.3</v>
      </c>
      <c r="JL293" s="621" t="s">
        <v>256</v>
      </c>
      <c r="JM293" s="596">
        <v>77.099999999999994</v>
      </c>
      <c r="JO293" s="621" t="s">
        <v>664</v>
      </c>
      <c r="JP293" s="596">
        <v>1.3</v>
      </c>
      <c r="JR293" s="576" t="s">
        <v>246</v>
      </c>
      <c r="JS293" s="610">
        <v>76.5</v>
      </c>
      <c r="JX293" s="621" t="s">
        <v>45</v>
      </c>
      <c r="JY293" s="596">
        <v>4.2</v>
      </c>
      <c r="KD293" s="621" t="s">
        <v>378</v>
      </c>
      <c r="KE293" s="596">
        <v>77.3</v>
      </c>
      <c r="KG293" s="621" t="s">
        <v>338</v>
      </c>
      <c r="KH293" s="596">
        <v>1.2</v>
      </c>
      <c r="KJ293" s="576" t="s">
        <v>180</v>
      </c>
      <c r="KK293" s="610">
        <v>79</v>
      </c>
      <c r="KP293" s="621" t="s">
        <v>328</v>
      </c>
      <c r="KQ293" s="596">
        <v>4.9000000000000004</v>
      </c>
      <c r="KV293" s="621" t="s">
        <v>12</v>
      </c>
      <c r="KW293" s="596">
        <v>79.900000000000006</v>
      </c>
      <c r="KY293" s="621" t="s">
        <v>286</v>
      </c>
      <c r="KZ293" s="596">
        <v>1.4</v>
      </c>
      <c r="LB293" s="576" t="s">
        <v>289</v>
      </c>
      <c r="LC293" s="610">
        <v>81.599999999999994</v>
      </c>
      <c r="LH293" s="621" t="s">
        <v>90</v>
      </c>
      <c r="LI293" s="596">
        <v>82.3</v>
      </c>
    </row>
    <row r="294" spans="1:321" ht="52.8" x14ac:dyDescent="0.3">
      <c r="A294" s="8" t="s">
        <v>279</v>
      </c>
      <c r="B294" s="15">
        <v>64.935064935064929</v>
      </c>
      <c r="G294" s="29" t="s">
        <v>251</v>
      </c>
      <c r="H294" s="32">
        <v>5.8823529411764701</v>
      </c>
      <c r="M294" s="11" t="s">
        <v>301</v>
      </c>
      <c r="N294" s="15">
        <v>69.346390343885218</v>
      </c>
      <c r="P294" s="29" t="s">
        <v>249</v>
      </c>
      <c r="Q294" s="79">
        <v>1.7186505410566519</v>
      </c>
      <c r="S294" s="8" t="s">
        <v>266</v>
      </c>
      <c r="T294" s="15">
        <v>66.666666666666657</v>
      </c>
      <c r="U294" s="101"/>
      <c r="Y294" s="8" t="s">
        <v>211</v>
      </c>
      <c r="Z294" s="15">
        <v>69.900000000000006</v>
      </c>
      <c r="AC294" s="109" t="s">
        <v>301</v>
      </c>
      <c r="AD294" s="123">
        <v>67.2</v>
      </c>
      <c r="AF294" s="149" t="s">
        <v>307</v>
      </c>
      <c r="AG294" s="137">
        <v>69.3</v>
      </c>
      <c r="AO294" s="109" t="s">
        <v>89</v>
      </c>
      <c r="AP294" s="146">
        <v>71.599999999999994</v>
      </c>
      <c r="AS294" s="149" t="s">
        <v>278</v>
      </c>
      <c r="AT294" s="137">
        <v>72.3</v>
      </c>
      <c r="AX294" s="149" t="s">
        <v>222</v>
      </c>
      <c r="AY294" s="191">
        <v>70.599999999999994</v>
      </c>
      <c r="BD294" s="149" t="s">
        <v>223</v>
      </c>
      <c r="BE294" s="191">
        <v>74.3</v>
      </c>
      <c r="BG294" s="149" t="s">
        <v>252</v>
      </c>
      <c r="BH294" s="209">
        <v>77.099999999999994</v>
      </c>
      <c r="BJ294" s="149" t="s">
        <v>248</v>
      </c>
      <c r="BK294" s="233">
        <v>73</v>
      </c>
      <c r="BP294" s="149" t="s">
        <v>291</v>
      </c>
      <c r="BQ294" s="233">
        <v>75.2</v>
      </c>
      <c r="BV294" s="29" t="s">
        <v>246</v>
      </c>
      <c r="BW294" s="263">
        <v>5.7142857142857144</v>
      </c>
      <c r="CB294" s="149" t="s">
        <v>72</v>
      </c>
      <c r="CC294" s="209">
        <v>79</v>
      </c>
      <c r="CE294" s="29" t="s">
        <v>258</v>
      </c>
      <c r="CF294" s="281">
        <v>1.6889924286546301</v>
      </c>
      <c r="CI294" s="109" t="s">
        <v>312</v>
      </c>
      <c r="CJ294" s="295">
        <v>76.599999999999994</v>
      </c>
      <c r="CO294" s="109" t="s">
        <v>146</v>
      </c>
      <c r="CP294" s="191">
        <v>80.900000000000006</v>
      </c>
      <c r="CS294" s="149" t="s">
        <v>328</v>
      </c>
      <c r="CT294" s="331">
        <v>78.400000000000006</v>
      </c>
      <c r="DB294" s="253" t="s">
        <v>238</v>
      </c>
      <c r="DC294" s="263">
        <v>4.918032786885246</v>
      </c>
      <c r="DP294" s="149" t="s">
        <v>286</v>
      </c>
      <c r="DQ294" s="331">
        <v>82.3</v>
      </c>
      <c r="DV294" s="253" t="s">
        <v>321</v>
      </c>
      <c r="DW294" s="281">
        <v>1.6238159675236805</v>
      </c>
      <c r="EA294" s="346" t="s">
        <v>379</v>
      </c>
      <c r="EB294" s="353">
        <v>78.8</v>
      </c>
      <c r="EI294" s="346" t="s">
        <v>280</v>
      </c>
      <c r="EJ294" s="362">
        <v>4.375</v>
      </c>
      <c r="EQ294" s="346" t="s">
        <v>50</v>
      </c>
      <c r="ER294" s="303">
        <v>82.6</v>
      </c>
      <c r="EU294" s="346" t="s">
        <v>172</v>
      </c>
      <c r="EV294" s="378">
        <v>1.6202203499675956</v>
      </c>
      <c r="FA294" s="346" t="s">
        <v>379</v>
      </c>
      <c r="FB294" s="383">
        <v>79.710144927536234</v>
      </c>
      <c r="FG294" s="346" t="s">
        <v>261</v>
      </c>
      <c r="FH294" s="381">
        <v>83.3</v>
      </c>
      <c r="FK294" s="346" t="s">
        <v>205</v>
      </c>
      <c r="FL294" s="410">
        <v>78.900000000000006</v>
      </c>
      <c r="FQ294" s="355" t="s">
        <v>9</v>
      </c>
      <c r="FR294" s="421">
        <v>4.7</v>
      </c>
      <c r="FW294" s="346" t="s">
        <v>57</v>
      </c>
      <c r="FX294" s="410">
        <v>83.2</v>
      </c>
      <c r="FZ294" s="346" t="s">
        <v>338</v>
      </c>
      <c r="GA294" s="437">
        <v>1.6</v>
      </c>
      <c r="GD294" s="462" t="s">
        <v>142</v>
      </c>
      <c r="GE294" s="448">
        <v>79.599999999999994</v>
      </c>
      <c r="GJ294" s="346" t="s">
        <v>73</v>
      </c>
      <c r="GK294" s="421">
        <v>4.5999999999999996</v>
      </c>
      <c r="GP294" s="462" t="s">
        <v>167</v>
      </c>
      <c r="GQ294" s="503">
        <v>83.1</v>
      </c>
      <c r="GS294" s="346" t="s">
        <v>133</v>
      </c>
      <c r="GT294" s="508">
        <v>1.6568679850347405</v>
      </c>
      <c r="GV294" s="462" t="s">
        <v>6</v>
      </c>
      <c r="GW294" s="479">
        <v>80</v>
      </c>
      <c r="HB294" s="535" t="s">
        <v>166</v>
      </c>
      <c r="HC294" s="383">
        <v>82.9</v>
      </c>
      <c r="HG294" s="462" t="s">
        <v>290</v>
      </c>
      <c r="HH294" s="383">
        <v>80.2</v>
      </c>
      <c r="HM294" s="346" t="s">
        <v>108</v>
      </c>
      <c r="HN294" s="421">
        <v>3.8</v>
      </c>
      <c r="HS294" s="535" t="s">
        <v>64</v>
      </c>
      <c r="HT294" s="383">
        <v>82.6</v>
      </c>
      <c r="HV294" s="346" t="s">
        <v>304</v>
      </c>
      <c r="HW294" s="508">
        <v>1.6</v>
      </c>
      <c r="HY294" s="346" t="s">
        <v>249</v>
      </c>
      <c r="HZ294" s="421">
        <v>3.8</v>
      </c>
      <c r="IE294" s="346" t="s">
        <v>108</v>
      </c>
      <c r="IF294" s="508">
        <v>1.5</v>
      </c>
      <c r="IH294" s="576" t="s">
        <v>260</v>
      </c>
      <c r="II294" s="610">
        <v>75.900000000000006</v>
      </c>
      <c r="IN294" s="621" t="s">
        <v>154</v>
      </c>
      <c r="IO294" s="635">
        <v>3.2</v>
      </c>
      <c r="IT294" s="621" t="s">
        <v>238</v>
      </c>
      <c r="IU294" s="652">
        <v>76.5</v>
      </c>
      <c r="IW294" s="621" t="s">
        <v>207</v>
      </c>
      <c r="IX294" s="635">
        <v>1.3</v>
      </c>
      <c r="IZ294" s="576" t="s">
        <v>66</v>
      </c>
      <c r="JA294" s="610">
        <v>75.7</v>
      </c>
      <c r="JF294" s="621" t="s">
        <v>238</v>
      </c>
      <c r="JG294" s="596">
        <v>4.4000000000000004</v>
      </c>
      <c r="JL294" s="621" t="s">
        <v>131</v>
      </c>
      <c r="JM294" s="596">
        <v>76.599999999999994</v>
      </c>
      <c r="JO294" s="621" t="s">
        <v>140</v>
      </c>
      <c r="JP294" s="596">
        <v>1.3</v>
      </c>
      <c r="JR294" s="576" t="s">
        <v>215</v>
      </c>
      <c r="JS294" s="610">
        <v>76.400000000000006</v>
      </c>
      <c r="JX294" s="621" t="s">
        <v>327</v>
      </c>
      <c r="JY294" s="596">
        <v>4.3</v>
      </c>
      <c r="KD294" s="621" t="s">
        <v>195</v>
      </c>
      <c r="KE294" s="596">
        <v>77.099999999999994</v>
      </c>
      <c r="KG294" s="621" t="s">
        <v>121</v>
      </c>
      <c r="KH294" s="596">
        <v>1.2</v>
      </c>
      <c r="KJ294" s="576" t="s">
        <v>373</v>
      </c>
      <c r="KK294" s="610">
        <v>78.8</v>
      </c>
      <c r="KP294" s="621" t="s">
        <v>662</v>
      </c>
      <c r="KQ294" s="596">
        <v>4.9000000000000004</v>
      </c>
      <c r="KV294" s="621" t="s">
        <v>258</v>
      </c>
      <c r="KW294" s="596">
        <v>79.8</v>
      </c>
      <c r="KY294" s="621" t="s">
        <v>378</v>
      </c>
      <c r="KZ294" s="596">
        <v>1.4</v>
      </c>
      <c r="LB294" s="576" t="s">
        <v>260</v>
      </c>
      <c r="LC294" s="610">
        <v>81.400000000000006</v>
      </c>
      <c r="LH294" s="621" t="s">
        <v>57</v>
      </c>
      <c r="LI294" s="596">
        <v>82.3</v>
      </c>
    </row>
    <row r="295" spans="1:321" ht="39.6" x14ac:dyDescent="0.3">
      <c r="A295" s="8" t="s">
        <v>280</v>
      </c>
      <c r="B295" s="15">
        <v>64.912280701754383</v>
      </c>
      <c r="G295" s="29" t="s">
        <v>245</v>
      </c>
      <c r="H295" s="32">
        <v>5.9405940594059405</v>
      </c>
      <c r="M295" s="11" t="s">
        <v>216</v>
      </c>
      <c r="N295" s="15">
        <v>69.338677354709418</v>
      </c>
      <c r="P295" s="29" t="s">
        <v>286</v>
      </c>
      <c r="Q295" s="79">
        <v>1.7256559253389683</v>
      </c>
      <c r="S295" s="8" t="s">
        <v>203</v>
      </c>
      <c r="T295" s="15">
        <v>66.666666666666657</v>
      </c>
      <c r="U295" s="101"/>
      <c r="Y295" s="8" t="s">
        <v>235</v>
      </c>
      <c r="Z295" s="15">
        <v>69.900000000000006</v>
      </c>
      <c r="AC295" s="109" t="s">
        <v>203</v>
      </c>
      <c r="AD295" s="123">
        <v>67.099999999999994</v>
      </c>
      <c r="AF295" s="149" t="s">
        <v>193</v>
      </c>
      <c r="AG295" s="137">
        <v>68.599999999999994</v>
      </c>
      <c r="AO295" s="109" t="s">
        <v>226</v>
      </c>
      <c r="AP295" s="146">
        <v>71.400000000000006</v>
      </c>
      <c r="AS295" s="149" t="s">
        <v>273</v>
      </c>
      <c r="AT295" s="137">
        <v>72.3</v>
      </c>
      <c r="AX295" s="149" t="s">
        <v>300</v>
      </c>
      <c r="AY295" s="191">
        <v>70.5</v>
      </c>
      <c r="BD295" s="149" t="s">
        <v>273</v>
      </c>
      <c r="BE295" s="191">
        <v>74.3</v>
      </c>
      <c r="BG295" s="149" t="s">
        <v>5</v>
      </c>
      <c r="BH295" s="209">
        <v>77</v>
      </c>
      <c r="BJ295" s="149" t="s">
        <v>138</v>
      </c>
      <c r="BK295" s="233">
        <v>72.900000000000006</v>
      </c>
      <c r="BP295" s="149" t="s">
        <v>209</v>
      </c>
      <c r="BQ295" s="233">
        <v>75</v>
      </c>
      <c r="BV295" s="29" t="s">
        <v>149</v>
      </c>
      <c r="BW295" s="263">
        <v>5.7142857142857144</v>
      </c>
      <c r="CB295" s="149" t="s">
        <v>51</v>
      </c>
      <c r="CC295" s="209">
        <v>78.900000000000006</v>
      </c>
      <c r="CE295" s="29" t="s">
        <v>269</v>
      </c>
      <c r="CF295" s="281">
        <v>1.6891891891891893</v>
      </c>
      <c r="CI295" s="109" t="s">
        <v>304</v>
      </c>
      <c r="CJ295" s="295">
        <v>76.5</v>
      </c>
      <c r="CO295" s="109" t="s">
        <v>255</v>
      </c>
      <c r="CP295" s="191">
        <v>80.7</v>
      </c>
      <c r="CS295" s="149" t="s">
        <v>324</v>
      </c>
      <c r="CT295" s="331">
        <v>78.400000000000006</v>
      </c>
      <c r="DB295" s="253" t="s">
        <v>312</v>
      </c>
      <c r="DC295" s="263">
        <v>5</v>
      </c>
      <c r="DP295" s="149" t="s">
        <v>58</v>
      </c>
      <c r="DQ295" s="331">
        <v>82.1</v>
      </c>
      <c r="DV295" s="253" t="s">
        <v>256</v>
      </c>
      <c r="DW295" s="281">
        <v>1.6337644656228727</v>
      </c>
      <c r="EA295" s="346" t="s">
        <v>137</v>
      </c>
      <c r="EB295" s="353">
        <v>78.8</v>
      </c>
      <c r="EI295" s="346" t="s">
        <v>47</v>
      </c>
      <c r="EJ295" s="362">
        <v>4.7058823529411766</v>
      </c>
      <c r="EQ295" s="346" t="s">
        <v>36</v>
      </c>
      <c r="ER295" s="303">
        <v>82.6</v>
      </c>
      <c r="EU295" s="346" t="s">
        <v>196</v>
      </c>
      <c r="EV295" s="378">
        <v>1.6229712858926344</v>
      </c>
      <c r="FA295" s="346" t="s">
        <v>306</v>
      </c>
      <c r="FB295" s="383">
        <v>79.710144927536234</v>
      </c>
      <c r="FG295" s="346" t="s">
        <v>291</v>
      </c>
      <c r="FH295" s="381">
        <v>83.2</v>
      </c>
      <c r="FK295" s="346" t="s">
        <v>34</v>
      </c>
      <c r="FL295" s="410">
        <v>78.900000000000006</v>
      </c>
      <c r="FQ295" s="355" t="s">
        <v>236</v>
      </c>
      <c r="FR295" s="421">
        <v>4.7</v>
      </c>
      <c r="FW295" s="346" t="s">
        <v>373</v>
      </c>
      <c r="FX295" s="410">
        <v>83.1</v>
      </c>
      <c r="FZ295" s="346" t="s">
        <v>242</v>
      </c>
      <c r="GA295" s="437">
        <v>1.6</v>
      </c>
      <c r="GD295" s="462" t="s">
        <v>258</v>
      </c>
      <c r="GE295" s="448">
        <v>79.3</v>
      </c>
      <c r="GJ295" s="346" t="s">
        <v>9</v>
      </c>
      <c r="GK295" s="421">
        <v>4.5999999999999996</v>
      </c>
      <c r="GP295" s="462" t="s">
        <v>232</v>
      </c>
      <c r="GQ295" s="503">
        <v>83.1</v>
      </c>
      <c r="GS295" s="346" t="s">
        <v>160</v>
      </c>
      <c r="GT295" s="508">
        <v>0.43321299638989169</v>
      </c>
      <c r="GV295" s="462" t="s">
        <v>133</v>
      </c>
      <c r="GW295" s="479">
        <v>80</v>
      </c>
      <c r="HB295" s="535" t="s">
        <v>271</v>
      </c>
      <c r="HC295" s="383">
        <v>82.7</v>
      </c>
      <c r="HG295" s="462" t="s">
        <v>300</v>
      </c>
      <c r="HH295" s="383">
        <v>80.2</v>
      </c>
      <c r="HM295" s="346" t="s">
        <v>102</v>
      </c>
      <c r="HN295" s="421">
        <v>3.9</v>
      </c>
      <c r="HS295" s="535" t="s">
        <v>432</v>
      </c>
      <c r="HT295" s="383">
        <v>82.5</v>
      </c>
      <c r="HV295" s="346" t="s">
        <v>28</v>
      </c>
      <c r="HW295" s="508">
        <v>1.5</v>
      </c>
      <c r="HY295" s="346" t="s">
        <v>132</v>
      </c>
      <c r="HZ295" s="421">
        <v>3.8</v>
      </c>
      <c r="IE295" s="346" t="s">
        <v>14</v>
      </c>
      <c r="IF295" s="508">
        <v>1.5</v>
      </c>
      <c r="IH295" s="576" t="s">
        <v>433</v>
      </c>
      <c r="II295" s="610">
        <v>75.900000000000006</v>
      </c>
      <c r="IN295" s="621" t="s">
        <v>58</v>
      </c>
      <c r="IO295" s="635">
        <v>3.2</v>
      </c>
      <c r="IT295" s="621" t="s">
        <v>249</v>
      </c>
      <c r="IU295" s="652">
        <v>76.400000000000006</v>
      </c>
      <c r="IW295" s="621" t="s">
        <v>322</v>
      </c>
      <c r="IX295" s="635">
        <v>1.4</v>
      </c>
      <c r="IZ295" s="576" t="s">
        <v>215</v>
      </c>
      <c r="JA295" s="610">
        <v>75.099999999999994</v>
      </c>
      <c r="JF295" s="621" t="s">
        <v>98</v>
      </c>
      <c r="JG295" s="596">
        <v>4.4000000000000004</v>
      </c>
      <c r="JL295" s="621" t="s">
        <v>158</v>
      </c>
      <c r="JM295" s="596">
        <v>76.599999999999994</v>
      </c>
      <c r="JO295" s="621" t="s">
        <v>36</v>
      </c>
      <c r="JP295" s="596">
        <v>1.3</v>
      </c>
      <c r="JR295" s="576" t="s">
        <v>165</v>
      </c>
      <c r="JS295" s="610">
        <v>75.900000000000006</v>
      </c>
      <c r="JX295" s="621" t="s">
        <v>226</v>
      </c>
      <c r="JY295" s="596">
        <v>4.3</v>
      </c>
      <c r="KD295" s="621" t="s">
        <v>230</v>
      </c>
      <c r="KE295" s="596">
        <v>77</v>
      </c>
      <c r="KG295" s="621" t="s">
        <v>137</v>
      </c>
      <c r="KH295" s="596">
        <v>1</v>
      </c>
      <c r="KJ295" s="576" t="s">
        <v>50</v>
      </c>
      <c r="KK295" s="610">
        <v>78.7</v>
      </c>
      <c r="KP295" s="621" t="s">
        <v>137</v>
      </c>
      <c r="KQ295" s="596">
        <v>5</v>
      </c>
      <c r="KV295" s="621" t="s">
        <v>338</v>
      </c>
      <c r="KW295" s="596">
        <v>79.599999999999994</v>
      </c>
      <c r="KY295" s="621" t="s">
        <v>28</v>
      </c>
      <c r="KZ295" s="596">
        <v>1.4</v>
      </c>
      <c r="LB295" s="576" t="s">
        <v>29</v>
      </c>
      <c r="LC295" s="610">
        <v>81.400000000000006</v>
      </c>
      <c r="LH295" s="621" t="s">
        <v>78</v>
      </c>
      <c r="LI295" s="596">
        <v>82.2</v>
      </c>
    </row>
    <row r="296" spans="1:321" ht="52.8" x14ac:dyDescent="0.3">
      <c r="A296" s="8" t="s">
        <v>281</v>
      </c>
      <c r="B296" s="15">
        <v>64.583333333333343</v>
      </c>
      <c r="G296" s="29" t="s">
        <v>224</v>
      </c>
      <c r="H296" s="32">
        <v>5.9701492537313428</v>
      </c>
      <c r="M296" s="11" t="s">
        <v>293</v>
      </c>
      <c r="N296" s="15">
        <v>69.29646197641317</v>
      </c>
      <c r="P296" s="29" t="s">
        <v>93</v>
      </c>
      <c r="Q296" s="79">
        <v>1.7336776097381039</v>
      </c>
      <c r="S296" s="8" t="s">
        <v>288</v>
      </c>
      <c r="T296" s="15">
        <v>66.666666666666657</v>
      </c>
      <c r="U296" s="101"/>
      <c r="Y296" s="8" t="s">
        <v>301</v>
      </c>
      <c r="Z296" s="15">
        <v>69.7</v>
      </c>
      <c r="AC296" s="109" t="s">
        <v>303</v>
      </c>
      <c r="AD296" s="123">
        <v>67.099999999999994</v>
      </c>
      <c r="AF296" s="149" t="s">
        <v>196</v>
      </c>
      <c r="AG296" s="137">
        <v>68.5</v>
      </c>
      <c r="AO296" s="109" t="s">
        <v>252</v>
      </c>
      <c r="AP296" s="146">
        <v>71.3</v>
      </c>
      <c r="AS296" s="149" t="s">
        <v>168</v>
      </c>
      <c r="AT296" s="137">
        <v>72.2</v>
      </c>
      <c r="AX296" s="149" t="s">
        <v>297</v>
      </c>
      <c r="AY296" s="191">
        <v>70.5</v>
      </c>
      <c r="BD296" s="149" t="s">
        <v>171</v>
      </c>
      <c r="BE296" s="191">
        <v>74.2</v>
      </c>
      <c r="BG296" s="149" t="s">
        <v>204</v>
      </c>
      <c r="BH296" s="209">
        <v>76.8</v>
      </c>
      <c r="BJ296" s="149" t="s">
        <v>250</v>
      </c>
      <c r="BK296" s="233">
        <v>72.8</v>
      </c>
      <c r="BP296" s="149" t="s">
        <v>292</v>
      </c>
      <c r="BQ296" s="233">
        <v>74.7</v>
      </c>
      <c r="BV296" s="29" t="s">
        <v>304</v>
      </c>
      <c r="BW296" s="263">
        <v>5.7142857142857144</v>
      </c>
      <c r="CB296" s="149" t="s">
        <v>290</v>
      </c>
      <c r="CC296" s="209">
        <v>78.8</v>
      </c>
      <c r="CE296" s="29" t="s">
        <v>126</v>
      </c>
      <c r="CF296" s="281">
        <v>1.6913319238900635</v>
      </c>
      <c r="CI296" s="109" t="s">
        <v>262</v>
      </c>
      <c r="CJ296" s="295">
        <v>76.3</v>
      </c>
      <c r="CO296" s="109" t="s">
        <v>328</v>
      </c>
      <c r="CP296" s="191">
        <v>80.7</v>
      </c>
      <c r="CS296" s="149" t="s">
        <v>306</v>
      </c>
      <c r="CT296" s="331">
        <v>78.400000000000006</v>
      </c>
      <c r="DB296" s="253" t="s">
        <v>197</v>
      </c>
      <c r="DC296" s="263">
        <v>5.0314465408805038</v>
      </c>
      <c r="DP296" s="149" t="s">
        <v>39</v>
      </c>
      <c r="DQ296" s="331">
        <v>82</v>
      </c>
      <c r="DV296" s="253" t="s">
        <v>98</v>
      </c>
      <c r="DW296" s="281">
        <v>1.6387472687545521</v>
      </c>
      <c r="EA296" s="346" t="s">
        <v>205</v>
      </c>
      <c r="EB296" s="353">
        <v>78.8</v>
      </c>
      <c r="EI296" s="346" t="s">
        <v>59</v>
      </c>
      <c r="EJ296" s="362">
        <v>4.8543689320388346</v>
      </c>
      <c r="EQ296" s="346" t="s">
        <v>248</v>
      </c>
      <c r="ER296" s="303">
        <v>82.6</v>
      </c>
      <c r="EU296" s="346" t="s">
        <v>256</v>
      </c>
      <c r="EV296" s="378">
        <v>1.6359918200409</v>
      </c>
      <c r="FA296" s="346" t="s">
        <v>170</v>
      </c>
      <c r="FB296" s="383">
        <v>79.545454545454547</v>
      </c>
      <c r="FG296" s="346" t="s">
        <v>157</v>
      </c>
      <c r="FH296" s="381">
        <v>82.9</v>
      </c>
      <c r="FK296" s="346" t="s">
        <v>224</v>
      </c>
      <c r="FL296" s="410">
        <v>78.7</v>
      </c>
      <c r="FQ296" s="355" t="s">
        <v>329</v>
      </c>
      <c r="FR296" s="421">
        <v>4.7</v>
      </c>
      <c r="FW296" s="346" t="s">
        <v>243</v>
      </c>
      <c r="FX296" s="410">
        <v>83</v>
      </c>
      <c r="FZ296" s="346" t="s">
        <v>230</v>
      </c>
      <c r="GA296" s="437">
        <v>1.6</v>
      </c>
      <c r="GD296" s="462" t="s">
        <v>300</v>
      </c>
      <c r="GE296" s="448">
        <v>79.2</v>
      </c>
      <c r="GJ296" s="346" t="s">
        <v>243</v>
      </c>
      <c r="GK296" s="421">
        <v>4.5999999999999996</v>
      </c>
      <c r="GP296" s="462" t="s">
        <v>339</v>
      </c>
      <c r="GQ296" s="503">
        <v>82.7</v>
      </c>
      <c r="GS296" s="346" t="s">
        <v>249</v>
      </c>
      <c r="GT296" s="508">
        <v>1.9360648356596128</v>
      </c>
      <c r="GV296" s="462" t="s">
        <v>373</v>
      </c>
      <c r="GW296" s="479">
        <v>79.599999999999994</v>
      </c>
      <c r="HB296" s="535" t="s">
        <v>654</v>
      </c>
      <c r="HC296" s="383">
        <v>82.5</v>
      </c>
      <c r="HG296" s="462" t="s">
        <v>239</v>
      </c>
      <c r="HH296" s="383">
        <v>80</v>
      </c>
      <c r="HM296" s="346" t="s">
        <v>294</v>
      </c>
      <c r="HN296" s="421">
        <v>4.9000000000000004</v>
      </c>
      <c r="HS296" s="535" t="s">
        <v>107</v>
      </c>
      <c r="HT296" s="383">
        <v>82.4</v>
      </c>
      <c r="HV296" s="346" t="s">
        <v>21</v>
      </c>
      <c r="HW296" s="508">
        <v>1.5</v>
      </c>
      <c r="HY296" s="346" t="s">
        <v>164</v>
      </c>
      <c r="HZ296" s="421">
        <v>3.9</v>
      </c>
      <c r="IE296" s="346" t="s">
        <v>55</v>
      </c>
      <c r="IF296" s="508">
        <v>1.5</v>
      </c>
      <c r="IH296" s="576" t="s">
        <v>131</v>
      </c>
      <c r="II296" s="610">
        <v>75.599999999999994</v>
      </c>
      <c r="IN296" s="621" t="s">
        <v>188</v>
      </c>
      <c r="IO296" s="635">
        <v>3.2</v>
      </c>
      <c r="IT296" s="621" t="s">
        <v>164</v>
      </c>
      <c r="IU296" s="652">
        <v>76.3</v>
      </c>
      <c r="IW296" s="621" t="s">
        <v>183</v>
      </c>
      <c r="IX296" s="635">
        <v>1.4</v>
      </c>
      <c r="IZ296" s="576" t="s">
        <v>230</v>
      </c>
      <c r="JA296" s="610">
        <v>75</v>
      </c>
      <c r="JF296" s="621" t="s">
        <v>213</v>
      </c>
      <c r="JG296" s="596">
        <v>4.5</v>
      </c>
      <c r="JL296" s="621" t="s">
        <v>741</v>
      </c>
      <c r="JM296" s="596">
        <v>76.5</v>
      </c>
      <c r="JO296" s="621" t="s">
        <v>133</v>
      </c>
      <c r="JP296" s="596">
        <v>1.3</v>
      </c>
      <c r="JR296" s="576" t="s">
        <v>224</v>
      </c>
      <c r="JS296" s="610">
        <v>75.8</v>
      </c>
      <c r="JX296" s="621" t="s">
        <v>116</v>
      </c>
      <c r="JY296" s="596">
        <v>4.3</v>
      </c>
      <c r="KD296" s="621" t="s">
        <v>202</v>
      </c>
      <c r="KE296" s="596">
        <v>76.7</v>
      </c>
      <c r="KG296" s="621" t="s">
        <v>59</v>
      </c>
      <c r="KH296" s="596">
        <v>1.2</v>
      </c>
      <c r="KJ296" s="576" t="s">
        <v>35</v>
      </c>
      <c r="KK296" s="610">
        <v>78.5</v>
      </c>
      <c r="KP296" s="621" t="s">
        <v>28</v>
      </c>
      <c r="KQ296" s="596">
        <v>5.2</v>
      </c>
      <c r="KV296" s="621" t="s">
        <v>233</v>
      </c>
      <c r="KW296" s="596">
        <v>79.5</v>
      </c>
      <c r="KY296" s="621" t="s">
        <v>132</v>
      </c>
      <c r="KZ296" s="596">
        <v>1.4</v>
      </c>
      <c r="LB296" s="576" t="s">
        <v>133</v>
      </c>
      <c r="LC296" s="610">
        <v>81.400000000000006</v>
      </c>
      <c r="LH296" s="621" t="s">
        <v>233</v>
      </c>
      <c r="LI296" s="596">
        <v>82.2</v>
      </c>
    </row>
    <row r="297" spans="1:321" ht="43.2" x14ac:dyDescent="0.3">
      <c r="A297" s="8" t="s">
        <v>282</v>
      </c>
      <c r="B297" s="15">
        <v>64.516129032258064</v>
      </c>
      <c r="G297" s="29" t="s">
        <v>304</v>
      </c>
      <c r="H297" s="32">
        <v>5.982905982905983</v>
      </c>
      <c r="M297" s="11" t="s">
        <v>106</v>
      </c>
      <c r="N297" s="15">
        <v>69.015003261578599</v>
      </c>
      <c r="P297" s="29" t="s">
        <v>140</v>
      </c>
      <c r="Q297" s="79">
        <v>1.7429193899782136</v>
      </c>
      <c r="S297" s="8" t="s">
        <v>279</v>
      </c>
      <c r="T297" s="15">
        <v>66.38297872340425</v>
      </c>
      <c r="U297" s="101"/>
      <c r="Y297" s="8" t="s">
        <v>306</v>
      </c>
      <c r="Z297" s="15">
        <v>69.5</v>
      </c>
      <c r="AC297" s="109" t="s">
        <v>243</v>
      </c>
      <c r="AD297" s="123">
        <v>67</v>
      </c>
      <c r="AF297" s="149" t="s">
        <v>158</v>
      </c>
      <c r="AG297" s="137">
        <v>68.400000000000006</v>
      </c>
      <c r="AO297" s="109" t="s">
        <v>132</v>
      </c>
      <c r="AP297" s="146">
        <v>71.2</v>
      </c>
      <c r="AS297" s="149" t="s">
        <v>266</v>
      </c>
      <c r="AT297" s="137">
        <v>72.099999999999994</v>
      </c>
      <c r="AX297" s="149" t="s">
        <v>216</v>
      </c>
      <c r="AY297" s="191">
        <v>70.5</v>
      </c>
      <c r="BD297" s="149" t="s">
        <v>377</v>
      </c>
      <c r="BE297" s="191">
        <v>74.099999999999994</v>
      </c>
      <c r="BG297" s="149" t="s">
        <v>36</v>
      </c>
      <c r="BH297" s="209">
        <v>76.599999999999994</v>
      </c>
      <c r="BJ297" s="149" t="s">
        <v>34</v>
      </c>
      <c r="BK297" s="233">
        <v>72.7</v>
      </c>
      <c r="BP297" s="180" t="s">
        <v>137</v>
      </c>
      <c r="BQ297" s="233">
        <v>74.7</v>
      </c>
      <c r="BV297" s="29" t="s">
        <v>179</v>
      </c>
      <c r="BW297" s="263">
        <v>5.7471264367816088</v>
      </c>
      <c r="CB297" s="149" t="s">
        <v>255</v>
      </c>
      <c r="CC297" s="209">
        <v>78.5</v>
      </c>
      <c r="CE297" s="29" t="s">
        <v>89</v>
      </c>
      <c r="CF297" s="281">
        <v>1.6972165648336728</v>
      </c>
      <c r="CI297" s="109" t="s">
        <v>328</v>
      </c>
      <c r="CJ297" s="295">
        <v>76.2</v>
      </c>
      <c r="CO297" s="109" t="s">
        <v>139</v>
      </c>
      <c r="CP297" s="191">
        <v>80.599999999999994</v>
      </c>
      <c r="CS297" s="149" t="s">
        <v>152</v>
      </c>
      <c r="CT297" s="331">
        <v>78.099999999999994</v>
      </c>
      <c r="DB297" s="253" t="s">
        <v>36</v>
      </c>
      <c r="DC297" s="263">
        <v>5.0632911392405067</v>
      </c>
      <c r="DP297" s="149" t="s">
        <v>48</v>
      </c>
      <c r="DQ297" s="331">
        <v>81.900000000000006</v>
      </c>
      <c r="DV297" s="253" t="s">
        <v>315</v>
      </c>
      <c r="DW297" s="281">
        <v>1.639344262295082</v>
      </c>
      <c r="EA297" s="346" t="s">
        <v>224</v>
      </c>
      <c r="EB297" s="353">
        <v>78.599999999999994</v>
      </c>
      <c r="EI297" s="346" t="s">
        <v>197</v>
      </c>
      <c r="EJ297" s="362">
        <v>4.8484848484848486</v>
      </c>
      <c r="EQ297" s="346" t="s">
        <v>291</v>
      </c>
      <c r="ER297" s="303">
        <v>82.4</v>
      </c>
      <c r="EU297" s="346" t="s">
        <v>205</v>
      </c>
      <c r="EV297" s="378">
        <v>1.6370307648885127</v>
      </c>
      <c r="FA297" s="346" t="s">
        <v>290</v>
      </c>
      <c r="FB297" s="383">
        <v>79.069767441860463</v>
      </c>
      <c r="FG297" s="346" t="s">
        <v>327</v>
      </c>
      <c r="FH297" s="381">
        <v>82.8</v>
      </c>
      <c r="FK297" s="346" t="s">
        <v>151</v>
      </c>
      <c r="FL297" s="410">
        <v>78.7</v>
      </c>
      <c r="FQ297" s="355" t="s">
        <v>150</v>
      </c>
      <c r="FR297" s="421">
        <v>4.7</v>
      </c>
      <c r="FW297" s="346" t="s">
        <v>312</v>
      </c>
      <c r="FX297" s="410">
        <v>82.9</v>
      </c>
      <c r="FZ297" s="346" t="s">
        <v>137</v>
      </c>
      <c r="GA297" s="437">
        <v>1.6</v>
      </c>
      <c r="GD297" s="462" t="s">
        <v>304</v>
      </c>
      <c r="GE297" s="448">
        <v>79.2</v>
      </c>
      <c r="GJ297" s="346" t="s">
        <v>292</v>
      </c>
      <c r="GK297" s="421">
        <v>4.5999999999999996</v>
      </c>
      <c r="GP297" s="462" t="s">
        <v>312</v>
      </c>
      <c r="GQ297" s="503">
        <v>82.6</v>
      </c>
      <c r="GS297" s="346" t="s">
        <v>316</v>
      </c>
      <c r="GT297" s="508">
        <v>0.86617583369424</v>
      </c>
      <c r="GV297" s="462" t="s">
        <v>224</v>
      </c>
      <c r="GW297" s="479">
        <v>79.5</v>
      </c>
      <c r="HB297" s="535" t="s">
        <v>248</v>
      </c>
      <c r="HC297" s="383">
        <v>82.5</v>
      </c>
      <c r="HG297" s="462" t="s">
        <v>157</v>
      </c>
      <c r="HH297" s="383">
        <v>80</v>
      </c>
      <c r="HM297" s="346" t="s">
        <v>249</v>
      </c>
      <c r="HN297" s="421">
        <v>4</v>
      </c>
      <c r="HS297" s="535" t="s">
        <v>150</v>
      </c>
      <c r="HT297" s="383">
        <v>82.4</v>
      </c>
      <c r="HV297" s="346" t="s">
        <v>13</v>
      </c>
      <c r="HW297" s="508">
        <v>1.5</v>
      </c>
      <c r="HY297" s="346" t="s">
        <v>126</v>
      </c>
      <c r="HZ297" s="421">
        <v>3.9</v>
      </c>
      <c r="IE297" s="346" t="s">
        <v>12</v>
      </c>
      <c r="IF297" s="508">
        <v>1.5</v>
      </c>
      <c r="IH297" s="576" t="s">
        <v>664</v>
      </c>
      <c r="II297" s="610">
        <v>75.400000000000006</v>
      </c>
      <c r="IN297" s="621" t="s">
        <v>307</v>
      </c>
      <c r="IO297" s="635">
        <v>3.2</v>
      </c>
      <c r="IT297" s="621" t="s">
        <v>72</v>
      </c>
      <c r="IU297" s="652">
        <v>76.099999999999994</v>
      </c>
      <c r="IW297" s="621" t="s">
        <v>301</v>
      </c>
      <c r="IX297" s="635">
        <v>1.4</v>
      </c>
      <c r="IZ297" s="576" t="s">
        <v>34</v>
      </c>
      <c r="JA297" s="610">
        <v>75</v>
      </c>
      <c r="JF297" s="621" t="s">
        <v>208</v>
      </c>
      <c r="JG297" s="596">
        <v>4.7</v>
      </c>
      <c r="JL297" s="621" t="s">
        <v>249</v>
      </c>
      <c r="JM297" s="596">
        <v>76.5</v>
      </c>
      <c r="JO297" s="621" t="s">
        <v>249</v>
      </c>
      <c r="JP297" s="596">
        <v>1.3</v>
      </c>
      <c r="JR297" s="576" t="s">
        <v>50</v>
      </c>
      <c r="JS297" s="610">
        <v>75.7</v>
      </c>
      <c r="JX297" s="621" t="s">
        <v>125</v>
      </c>
      <c r="JY297" s="596">
        <v>4.3</v>
      </c>
      <c r="KD297" s="621" t="s">
        <v>275</v>
      </c>
      <c r="KE297" s="596">
        <v>76.7</v>
      </c>
      <c r="KG297" s="621" t="s">
        <v>378</v>
      </c>
      <c r="KH297" s="596">
        <v>1</v>
      </c>
      <c r="KJ297" s="576" t="s">
        <v>212</v>
      </c>
      <c r="KK297" s="610">
        <v>78.400000000000006</v>
      </c>
      <c r="KP297" s="621" t="s">
        <v>298</v>
      </c>
      <c r="KQ297" s="596">
        <v>5.3</v>
      </c>
      <c r="KV297" s="621" t="s">
        <v>226</v>
      </c>
      <c r="KW297" s="596">
        <v>79.3</v>
      </c>
      <c r="KY297" s="621" t="s">
        <v>298</v>
      </c>
      <c r="KZ297" s="596">
        <v>1.5</v>
      </c>
      <c r="LB297" s="576" t="s">
        <v>165</v>
      </c>
      <c r="LC297" s="610">
        <v>81.3</v>
      </c>
      <c r="LH297" s="621" t="s">
        <v>338</v>
      </c>
      <c r="LI297" s="596">
        <v>82.1</v>
      </c>
    </row>
    <row r="298" spans="1:321" ht="39.6" x14ac:dyDescent="0.3">
      <c r="A298" s="8" t="s">
        <v>283</v>
      </c>
      <c r="B298" s="15">
        <v>64.285714285714292</v>
      </c>
      <c r="G298" s="29" t="s">
        <v>230</v>
      </c>
      <c r="H298" s="32">
        <v>6.024096385542169</v>
      </c>
      <c r="M298" s="11" t="s">
        <v>257</v>
      </c>
      <c r="N298" s="15">
        <v>68.919610855094732</v>
      </c>
      <c r="P298" s="29" t="s">
        <v>180</v>
      </c>
      <c r="Q298" s="79">
        <v>1.7474185861795075</v>
      </c>
      <c r="S298" s="8" t="s">
        <v>291</v>
      </c>
      <c r="T298" s="15">
        <v>65.682656826568262</v>
      </c>
      <c r="U298" s="101"/>
      <c r="Y298" s="8" t="s">
        <v>303</v>
      </c>
      <c r="Z298" s="15">
        <v>69.400000000000006</v>
      </c>
      <c r="AC298" s="109" t="s">
        <v>228</v>
      </c>
      <c r="AD298" s="123">
        <v>66.900000000000006</v>
      </c>
      <c r="AF298" s="149" t="s">
        <v>208</v>
      </c>
      <c r="AG298" s="137">
        <v>67.900000000000006</v>
      </c>
      <c r="AO298" s="109" t="s">
        <v>272</v>
      </c>
      <c r="AP298" s="146">
        <v>71</v>
      </c>
      <c r="AS298" s="149" t="s">
        <v>226</v>
      </c>
      <c r="AT298" s="137">
        <v>72</v>
      </c>
      <c r="AX298" s="149" t="s">
        <v>208</v>
      </c>
      <c r="AY298" s="191">
        <v>70.3</v>
      </c>
      <c r="BD298" s="149" t="s">
        <v>209</v>
      </c>
      <c r="BE298" s="191">
        <v>74.099999999999994</v>
      </c>
      <c r="BG298" s="149" t="s">
        <v>179</v>
      </c>
      <c r="BH298" s="209">
        <v>76.3</v>
      </c>
      <c r="BJ298" s="149" t="s">
        <v>258</v>
      </c>
      <c r="BK298" s="233">
        <v>72.7</v>
      </c>
      <c r="BP298" s="149" t="s">
        <v>300</v>
      </c>
      <c r="BQ298" s="233">
        <v>74.400000000000006</v>
      </c>
      <c r="BV298" s="29" t="s">
        <v>17</v>
      </c>
      <c r="BW298" s="263">
        <v>5.7971014492753623</v>
      </c>
      <c r="CB298" s="149" t="s">
        <v>226</v>
      </c>
      <c r="CC298" s="209">
        <v>78.5</v>
      </c>
      <c r="CE298" s="29" t="s">
        <v>40</v>
      </c>
      <c r="CF298" s="281">
        <v>1.70767004341534</v>
      </c>
      <c r="CI298" s="109" t="s">
        <v>379</v>
      </c>
      <c r="CJ298" s="295">
        <v>76.099999999999994</v>
      </c>
      <c r="CO298" s="109" t="s">
        <v>269</v>
      </c>
      <c r="CP298" s="191">
        <v>80.5</v>
      </c>
      <c r="CS298" s="149" t="s">
        <v>273</v>
      </c>
      <c r="CT298" s="331">
        <v>78</v>
      </c>
      <c r="DB298" s="253" t="s">
        <v>102</v>
      </c>
      <c r="DC298" s="263">
        <v>5.1282051282051277</v>
      </c>
      <c r="DP298" s="149" t="s">
        <v>161</v>
      </c>
      <c r="DQ298" s="331">
        <v>81.8</v>
      </c>
      <c r="DV298" s="253" t="s">
        <v>258</v>
      </c>
      <c r="DW298" s="281">
        <v>1.6582765768433521</v>
      </c>
      <c r="EA298" s="346" t="s">
        <v>186</v>
      </c>
      <c r="EB298" s="353">
        <v>78.400000000000006</v>
      </c>
      <c r="EI298" s="346" t="s">
        <v>294</v>
      </c>
      <c r="EJ298" s="362">
        <v>5</v>
      </c>
      <c r="EQ298" s="346" t="s">
        <v>282</v>
      </c>
      <c r="ER298" s="303">
        <v>82.3</v>
      </c>
      <c r="EU298" s="346" t="s">
        <v>5</v>
      </c>
      <c r="EV298" s="378">
        <v>1.639344262295082</v>
      </c>
      <c r="FA298" s="346" t="s">
        <v>186</v>
      </c>
      <c r="FB298" s="383">
        <v>78.861788617886177</v>
      </c>
      <c r="FG298" s="346" t="s">
        <v>313</v>
      </c>
      <c r="FH298" s="381">
        <v>82.7</v>
      </c>
      <c r="FK298" s="346" t="s">
        <v>105</v>
      </c>
      <c r="FL298" s="410">
        <v>78.599999999999994</v>
      </c>
      <c r="FQ298" s="355" t="s">
        <v>272</v>
      </c>
      <c r="FR298" s="421">
        <v>4.7</v>
      </c>
      <c r="FW298" s="346" t="s">
        <v>306</v>
      </c>
      <c r="FX298" s="410">
        <v>82.9</v>
      </c>
      <c r="FZ298" s="346" t="s">
        <v>147</v>
      </c>
      <c r="GA298" s="437">
        <v>1.6</v>
      </c>
      <c r="GD298" s="462" t="s">
        <v>290</v>
      </c>
      <c r="GE298" s="448">
        <v>78.900000000000006</v>
      </c>
      <c r="GJ298" s="346" t="s">
        <v>322</v>
      </c>
      <c r="GK298" s="421">
        <v>4.7</v>
      </c>
      <c r="GP298" s="462" t="s">
        <v>50</v>
      </c>
      <c r="GQ298" s="503">
        <v>82.6</v>
      </c>
      <c r="GS298" s="346" t="s">
        <v>233</v>
      </c>
      <c r="GT298" s="508">
        <v>1.1605415860735011</v>
      </c>
      <c r="GV298" s="462" t="s">
        <v>58</v>
      </c>
      <c r="GW298" s="479">
        <v>79.5</v>
      </c>
      <c r="HB298" s="535" t="s">
        <v>161</v>
      </c>
      <c r="HC298" s="383">
        <v>82.5</v>
      </c>
      <c r="HG298" s="462" t="s">
        <v>125</v>
      </c>
      <c r="HH298" s="383">
        <v>80</v>
      </c>
      <c r="HM298" s="346" t="s">
        <v>288</v>
      </c>
      <c r="HN298" s="421">
        <v>4</v>
      </c>
      <c r="HS298" s="535" t="s">
        <v>289</v>
      </c>
      <c r="HT298" s="383">
        <v>82.2</v>
      </c>
      <c r="HV298" s="346" t="s">
        <v>133</v>
      </c>
      <c r="HW298" s="508">
        <v>1.6</v>
      </c>
      <c r="HY298" s="346" t="s">
        <v>200</v>
      </c>
      <c r="HZ298" s="421">
        <v>4</v>
      </c>
      <c r="IE298" s="346" t="s">
        <v>102</v>
      </c>
      <c r="IF298" s="508">
        <v>1.5</v>
      </c>
      <c r="IH298" s="576" t="s">
        <v>741</v>
      </c>
      <c r="II298" s="610">
        <v>75</v>
      </c>
      <c r="IN298" s="621" t="s">
        <v>193</v>
      </c>
      <c r="IO298" s="635">
        <v>3.3</v>
      </c>
      <c r="IT298" s="621" t="s">
        <v>227</v>
      </c>
      <c r="IU298" s="652">
        <v>76</v>
      </c>
      <c r="IW298" s="621" t="s">
        <v>288</v>
      </c>
      <c r="IX298" s="635">
        <v>1.4</v>
      </c>
      <c r="IZ298" s="576" t="s">
        <v>52</v>
      </c>
      <c r="JA298" s="610">
        <v>75</v>
      </c>
      <c r="JF298" s="621" t="s">
        <v>241</v>
      </c>
      <c r="JG298" s="596">
        <v>5</v>
      </c>
      <c r="JL298" s="621" t="s">
        <v>246</v>
      </c>
      <c r="JM298" s="596">
        <v>76.5</v>
      </c>
      <c r="JO298" s="621" t="s">
        <v>172</v>
      </c>
      <c r="JP298" s="596">
        <v>1.3</v>
      </c>
      <c r="JR298" s="576" t="s">
        <v>110</v>
      </c>
      <c r="JS298" s="610">
        <v>75.7</v>
      </c>
      <c r="JX298" s="621" t="s">
        <v>199</v>
      </c>
      <c r="JY298" s="596">
        <v>4.4000000000000004</v>
      </c>
      <c r="KD298" s="621" t="s">
        <v>6</v>
      </c>
      <c r="KE298" s="596">
        <v>76.5</v>
      </c>
      <c r="KG298" s="621" t="s">
        <v>172</v>
      </c>
      <c r="KH298" s="596">
        <v>1.2</v>
      </c>
      <c r="KJ298" s="576" t="s">
        <v>110</v>
      </c>
      <c r="KK298" s="610">
        <v>78.400000000000006</v>
      </c>
      <c r="KP298" s="621" t="s">
        <v>102</v>
      </c>
      <c r="KQ298" s="596">
        <v>5.3</v>
      </c>
      <c r="KV298" s="621" t="s">
        <v>664</v>
      </c>
      <c r="KW298" s="596">
        <v>79.3</v>
      </c>
      <c r="KY298" s="621" t="s">
        <v>130</v>
      </c>
      <c r="KZ298" s="596">
        <v>1.5</v>
      </c>
      <c r="LB298" s="576" t="s">
        <v>116</v>
      </c>
      <c r="LC298" s="610">
        <v>81.3</v>
      </c>
      <c r="LH298" s="621" t="s">
        <v>140</v>
      </c>
      <c r="LI298" s="596">
        <v>82.1</v>
      </c>
    </row>
    <row r="299" spans="1:321" ht="52.8" x14ac:dyDescent="0.3">
      <c r="A299" s="8" t="s">
        <v>284</v>
      </c>
      <c r="B299" s="15">
        <v>64.141414141414145</v>
      </c>
      <c r="G299" s="29" t="s">
        <v>200</v>
      </c>
      <c r="H299" s="32">
        <v>6.0283687943262407</v>
      </c>
      <c r="M299" s="11" t="s">
        <v>285</v>
      </c>
      <c r="N299" s="15">
        <v>68.738845925044615</v>
      </c>
      <c r="P299" s="29" t="s">
        <v>288</v>
      </c>
      <c r="Q299" s="79">
        <v>1.7706576728499159</v>
      </c>
      <c r="S299" s="8" t="s">
        <v>265</v>
      </c>
      <c r="T299" s="15">
        <v>65.306122448979593</v>
      </c>
      <c r="U299" s="101"/>
      <c r="Y299" s="8" t="s">
        <v>322</v>
      </c>
      <c r="Z299" s="15">
        <v>69.3</v>
      </c>
      <c r="AC299" s="109" t="s">
        <v>318</v>
      </c>
      <c r="AD299" s="123">
        <v>66.7</v>
      </c>
      <c r="AF299" s="149" t="s">
        <v>303</v>
      </c>
      <c r="AG299" s="137">
        <v>67.900000000000006</v>
      </c>
      <c r="AO299" s="109" t="s">
        <v>99</v>
      </c>
      <c r="AP299" s="146">
        <v>70.5</v>
      </c>
      <c r="AS299" s="149" t="s">
        <v>296</v>
      </c>
      <c r="AT299" s="137">
        <v>71.8</v>
      </c>
      <c r="AX299" s="149" t="s">
        <v>303</v>
      </c>
      <c r="AY299" s="191">
        <v>70.099999999999994</v>
      </c>
      <c r="BD299" s="149" t="s">
        <v>266</v>
      </c>
      <c r="BE299" s="191">
        <v>74</v>
      </c>
      <c r="BG299" s="149" t="s">
        <v>209</v>
      </c>
      <c r="BH299" s="209">
        <v>76.099999999999994</v>
      </c>
      <c r="BJ299" s="149" t="s">
        <v>271</v>
      </c>
      <c r="BK299" s="233">
        <v>72.7</v>
      </c>
      <c r="BP299" s="149" t="s">
        <v>325</v>
      </c>
      <c r="BQ299" s="233">
        <v>74.400000000000006</v>
      </c>
      <c r="BV299" s="29" t="s">
        <v>201</v>
      </c>
      <c r="BW299" s="263">
        <v>5.7971014492753623</v>
      </c>
      <c r="CB299" s="149" t="s">
        <v>286</v>
      </c>
      <c r="CC299" s="209">
        <v>78.400000000000006</v>
      </c>
      <c r="CE299" s="29" t="s">
        <v>55</v>
      </c>
      <c r="CF299" s="281">
        <v>1.7100371747211895</v>
      </c>
      <c r="CI299" s="109" t="s">
        <v>250</v>
      </c>
      <c r="CJ299" s="295">
        <v>76</v>
      </c>
      <c r="CO299" s="109" t="s">
        <v>240</v>
      </c>
      <c r="CP299" s="191">
        <v>80.400000000000006</v>
      </c>
      <c r="CS299" s="149" t="s">
        <v>322</v>
      </c>
      <c r="CT299" s="331">
        <v>78</v>
      </c>
      <c r="DB299" s="253" t="s">
        <v>233</v>
      </c>
      <c r="DC299" s="263">
        <v>5.1546391752577314</v>
      </c>
      <c r="DP299" s="149" t="s">
        <v>314</v>
      </c>
      <c r="DQ299" s="331">
        <v>81.599999999999994</v>
      </c>
      <c r="DV299" s="253" t="s">
        <v>213</v>
      </c>
      <c r="DW299" s="281">
        <v>1.6622922134733158</v>
      </c>
      <c r="EA299" s="346" t="s">
        <v>133</v>
      </c>
      <c r="EB299" s="353">
        <v>77.900000000000006</v>
      </c>
      <c r="EI299" s="346" t="s">
        <v>269</v>
      </c>
      <c r="EJ299" s="362">
        <v>5.1282051282051277</v>
      </c>
      <c r="EQ299" s="346" t="s">
        <v>236</v>
      </c>
      <c r="ER299" s="303">
        <v>82</v>
      </c>
      <c r="EU299" s="346" t="s">
        <v>321</v>
      </c>
      <c r="EV299" s="378">
        <v>1.6460905349794239</v>
      </c>
      <c r="FA299" s="346" t="s">
        <v>201</v>
      </c>
      <c r="FB299" s="383">
        <v>78.84615384615384</v>
      </c>
      <c r="FG299" s="346" t="s">
        <v>147</v>
      </c>
      <c r="FH299" s="381">
        <v>82.7</v>
      </c>
      <c r="FK299" s="346" t="s">
        <v>215</v>
      </c>
      <c r="FL299" s="410">
        <v>78.599999999999994</v>
      </c>
      <c r="FQ299" s="355" t="s">
        <v>16</v>
      </c>
      <c r="FR299" s="421">
        <v>4.8</v>
      </c>
      <c r="FW299" s="346" t="s">
        <v>258</v>
      </c>
      <c r="FX299" s="410">
        <v>82.9</v>
      </c>
      <c r="FZ299" s="346" t="s">
        <v>5</v>
      </c>
      <c r="GA299" s="437">
        <v>1.7</v>
      </c>
      <c r="GD299" s="462" t="s">
        <v>197</v>
      </c>
      <c r="GE299" s="448">
        <v>78.900000000000006</v>
      </c>
      <c r="GJ299" s="346" t="s">
        <v>16</v>
      </c>
      <c r="GK299" s="421">
        <v>4.7</v>
      </c>
      <c r="GP299" s="462" t="s">
        <v>268</v>
      </c>
      <c r="GQ299" s="503">
        <v>82.5</v>
      </c>
      <c r="GS299" s="346" t="s">
        <v>246</v>
      </c>
      <c r="GT299" s="508">
        <v>1.0784901138406231</v>
      </c>
      <c r="GV299" s="462" t="s">
        <v>134</v>
      </c>
      <c r="GW299" s="479">
        <v>79.5</v>
      </c>
      <c r="HB299" s="535" t="s">
        <v>432</v>
      </c>
      <c r="HC299" s="383">
        <v>82.4</v>
      </c>
      <c r="HG299" s="462" t="s">
        <v>50</v>
      </c>
      <c r="HH299" s="383">
        <v>79.8</v>
      </c>
      <c r="HM299" s="346" t="s">
        <v>51</v>
      </c>
      <c r="HN299" s="421">
        <v>4.0999999999999996</v>
      </c>
      <c r="HS299" s="535" t="s">
        <v>161</v>
      </c>
      <c r="HT299" s="383">
        <v>82.1</v>
      </c>
      <c r="HV299" s="346" t="s">
        <v>91</v>
      </c>
      <c r="HW299" s="508">
        <v>1.6</v>
      </c>
      <c r="HY299" s="346" t="s">
        <v>255</v>
      </c>
      <c r="HZ299" s="421">
        <v>4</v>
      </c>
      <c r="IE299" s="346" t="s">
        <v>280</v>
      </c>
      <c r="IF299" s="508">
        <v>1.6</v>
      </c>
      <c r="IH299" s="576" t="s">
        <v>134</v>
      </c>
      <c r="II299" s="610">
        <v>75</v>
      </c>
      <c r="IN299" s="621" t="s">
        <v>93</v>
      </c>
      <c r="IO299" s="635">
        <v>3.3</v>
      </c>
      <c r="IT299" s="621" t="s">
        <v>38</v>
      </c>
      <c r="IU299" s="652">
        <v>75.900000000000006</v>
      </c>
      <c r="IW299" s="621" t="s">
        <v>208</v>
      </c>
      <c r="IX299" s="635">
        <v>1.4</v>
      </c>
      <c r="IZ299" s="576" t="s">
        <v>126</v>
      </c>
      <c r="JA299" s="610">
        <v>75</v>
      </c>
      <c r="JF299" s="621" t="s">
        <v>53</v>
      </c>
      <c r="JG299" s="596">
        <v>5</v>
      </c>
      <c r="JL299" s="621" t="s">
        <v>201</v>
      </c>
      <c r="JM299" s="596">
        <v>76.400000000000006</v>
      </c>
      <c r="JO299" s="621" t="s">
        <v>23</v>
      </c>
      <c r="JP299" s="596">
        <v>1.3</v>
      </c>
      <c r="JR299" s="576" t="s">
        <v>143</v>
      </c>
      <c r="JS299" s="610">
        <v>75.5</v>
      </c>
      <c r="JX299" s="621" t="s">
        <v>95</v>
      </c>
      <c r="JY299" s="596">
        <v>4.4000000000000004</v>
      </c>
      <c r="KD299" s="621" t="s">
        <v>116</v>
      </c>
      <c r="KE299" s="596">
        <v>76.400000000000006</v>
      </c>
      <c r="KG299" s="621" t="s">
        <v>23</v>
      </c>
      <c r="KH299" s="596">
        <v>1.1000000000000001</v>
      </c>
      <c r="KJ299" s="576" t="s">
        <v>224</v>
      </c>
      <c r="KK299" s="610">
        <v>77.900000000000006</v>
      </c>
      <c r="KP299" s="621" t="s">
        <v>178</v>
      </c>
      <c r="KQ299" s="596">
        <v>5.5</v>
      </c>
      <c r="KV299" s="621" t="s">
        <v>38</v>
      </c>
      <c r="KW299" s="596">
        <v>79.2</v>
      </c>
      <c r="KY299" s="621" t="s">
        <v>291</v>
      </c>
      <c r="KZ299" s="596">
        <v>1.5</v>
      </c>
      <c r="LB299" s="576" t="s">
        <v>295</v>
      </c>
      <c r="LC299" s="610">
        <v>81.2</v>
      </c>
      <c r="LH299" s="621" t="s">
        <v>207</v>
      </c>
      <c r="LI299" s="596">
        <v>82.1</v>
      </c>
    </row>
    <row r="300" spans="1:321" ht="79.2" x14ac:dyDescent="0.3">
      <c r="A300" s="8" t="s">
        <v>285</v>
      </c>
      <c r="B300" s="15">
        <v>63.905325443786985</v>
      </c>
      <c r="G300" s="29" t="s">
        <v>267</v>
      </c>
      <c r="H300" s="32">
        <v>6.0606060606060606</v>
      </c>
      <c r="M300" s="11" t="s">
        <v>274</v>
      </c>
      <c r="N300" s="15">
        <v>68.72727272727272</v>
      </c>
      <c r="P300" s="29" t="s">
        <v>329</v>
      </c>
      <c r="Q300" s="79">
        <v>1.7929910350448246</v>
      </c>
      <c r="S300" s="8" t="s">
        <v>305</v>
      </c>
      <c r="T300" s="15">
        <v>65.116279069767444</v>
      </c>
      <c r="U300" s="101"/>
      <c r="Y300" s="8" t="s">
        <v>327</v>
      </c>
      <c r="Z300" s="15">
        <v>69.2</v>
      </c>
      <c r="AC300" s="109" t="s">
        <v>189</v>
      </c>
      <c r="AD300" s="123">
        <v>66.7</v>
      </c>
      <c r="AF300" s="149" t="s">
        <v>302</v>
      </c>
      <c r="AG300" s="137">
        <v>67.857142857142861</v>
      </c>
      <c r="AO300" s="109" t="s">
        <v>257</v>
      </c>
      <c r="AP300" s="146">
        <v>70.3</v>
      </c>
      <c r="AS300" s="149" t="s">
        <v>257</v>
      </c>
      <c r="AT300" s="137">
        <v>71.8</v>
      </c>
      <c r="AX300" s="149" t="s">
        <v>266</v>
      </c>
      <c r="AY300" s="191">
        <v>70</v>
      </c>
      <c r="BD300" s="149" t="s">
        <v>252</v>
      </c>
      <c r="BE300" s="191">
        <v>74</v>
      </c>
      <c r="BG300" s="149" t="s">
        <v>246</v>
      </c>
      <c r="BH300" s="209">
        <v>76</v>
      </c>
      <c r="BJ300" s="149" t="s">
        <v>291</v>
      </c>
      <c r="BK300" s="233">
        <v>72.599999999999994</v>
      </c>
      <c r="BP300" s="149" t="s">
        <v>273</v>
      </c>
      <c r="BQ300" s="233">
        <v>74.3</v>
      </c>
      <c r="BV300" s="29" t="s">
        <v>200</v>
      </c>
      <c r="BW300" s="263">
        <v>5.8394160583941606</v>
      </c>
      <c r="CB300" s="149" t="s">
        <v>135</v>
      </c>
      <c r="CC300" s="209">
        <v>78.3</v>
      </c>
      <c r="CE300" s="29" t="s">
        <v>48</v>
      </c>
      <c r="CF300" s="281">
        <v>1.7202692595362752</v>
      </c>
      <c r="CI300" s="109" t="s">
        <v>161</v>
      </c>
      <c r="CJ300" s="295">
        <v>75.900000000000006</v>
      </c>
      <c r="CO300" s="109" t="s">
        <v>51</v>
      </c>
      <c r="CP300" s="191">
        <v>80.400000000000006</v>
      </c>
      <c r="CS300" s="149" t="s">
        <v>312</v>
      </c>
      <c r="CT300" s="331">
        <v>77.8</v>
      </c>
      <c r="DB300" s="253" t="s">
        <v>246</v>
      </c>
      <c r="DC300" s="263">
        <v>5.1948051948051948</v>
      </c>
      <c r="DP300" s="149" t="s">
        <v>132</v>
      </c>
      <c r="DQ300" s="331">
        <v>81.599999999999994</v>
      </c>
      <c r="DV300" s="253" t="s">
        <v>255</v>
      </c>
      <c r="DW300" s="281">
        <v>1.6635859519408502</v>
      </c>
      <c r="EA300" s="346" t="s">
        <v>152</v>
      </c>
      <c r="EB300" s="353">
        <v>77.8</v>
      </c>
      <c r="EI300" s="346" t="s">
        <v>231</v>
      </c>
      <c r="EJ300" s="362">
        <v>4.7619047619047619</v>
      </c>
      <c r="EQ300" s="346" t="s">
        <v>191</v>
      </c>
      <c r="ER300" s="303">
        <v>81.900000000000006</v>
      </c>
      <c r="EU300" s="346" t="s">
        <v>184</v>
      </c>
      <c r="EV300" s="378">
        <v>1.6472868217054266</v>
      </c>
      <c r="FA300" s="346" t="s">
        <v>311</v>
      </c>
      <c r="FB300" s="383">
        <v>78.723404255319153</v>
      </c>
      <c r="FG300" s="346" t="s">
        <v>161</v>
      </c>
      <c r="FH300" s="381">
        <v>82.5</v>
      </c>
      <c r="FK300" s="346" t="s">
        <v>208</v>
      </c>
      <c r="FL300" s="410">
        <v>78.400000000000006</v>
      </c>
      <c r="FQ300" s="355" t="s">
        <v>246</v>
      </c>
      <c r="FR300" s="421">
        <v>4.9000000000000004</v>
      </c>
      <c r="FW300" s="346" t="s">
        <v>198</v>
      </c>
      <c r="FX300" s="410">
        <v>82.9</v>
      </c>
      <c r="FZ300" s="346" t="s">
        <v>196</v>
      </c>
      <c r="GA300" s="437">
        <v>1.7</v>
      </c>
      <c r="GD300" s="462" t="s">
        <v>210</v>
      </c>
      <c r="GE300" s="448">
        <v>78.900000000000006</v>
      </c>
      <c r="GJ300" s="346" t="s">
        <v>184</v>
      </c>
      <c r="GK300" s="421">
        <v>4.7</v>
      </c>
      <c r="GP300" s="462" t="s">
        <v>21</v>
      </c>
      <c r="GQ300" s="503">
        <v>82.4</v>
      </c>
      <c r="GS300" s="346" t="s">
        <v>7</v>
      </c>
      <c r="GT300" s="508">
        <v>1.8318459370596525</v>
      </c>
      <c r="GV300" s="462" t="s">
        <v>379</v>
      </c>
      <c r="GW300" s="479">
        <v>79.400000000000006</v>
      </c>
      <c r="HB300" s="535" t="s">
        <v>5</v>
      </c>
      <c r="HC300" s="383">
        <v>82</v>
      </c>
      <c r="HG300" s="462" t="s">
        <v>87</v>
      </c>
      <c r="HH300" s="383">
        <v>79.400000000000006</v>
      </c>
      <c r="HM300" s="346" t="s">
        <v>15</v>
      </c>
      <c r="HN300" s="421">
        <v>4.0999999999999996</v>
      </c>
      <c r="HS300" s="535" t="s">
        <v>38</v>
      </c>
      <c r="HT300" s="383">
        <v>81.8</v>
      </c>
      <c r="HV300" s="346" t="s">
        <v>315</v>
      </c>
      <c r="HW300" s="508">
        <v>1.8</v>
      </c>
      <c r="HY300" s="346" t="s">
        <v>131</v>
      </c>
      <c r="HZ300" s="421">
        <v>4</v>
      </c>
      <c r="IE300" s="346" t="s">
        <v>288</v>
      </c>
      <c r="IF300" s="508">
        <v>1.6</v>
      </c>
      <c r="IH300" s="576" t="s">
        <v>263</v>
      </c>
      <c r="II300" s="610">
        <v>75</v>
      </c>
      <c r="IN300" s="621" t="s">
        <v>249</v>
      </c>
      <c r="IO300" s="635">
        <v>3.3</v>
      </c>
      <c r="IT300" s="621" t="s">
        <v>110</v>
      </c>
      <c r="IU300" s="652">
        <v>75.599999999999994</v>
      </c>
      <c r="IW300" s="621" t="s">
        <v>108</v>
      </c>
      <c r="IX300" s="635">
        <v>1.4</v>
      </c>
      <c r="IZ300" s="576" t="s">
        <v>161</v>
      </c>
      <c r="JA300" s="610">
        <v>75</v>
      </c>
      <c r="JF300" s="621" t="s">
        <v>307</v>
      </c>
      <c r="JG300" s="596">
        <v>5.0999999999999996</v>
      </c>
      <c r="JL300" s="621" t="s">
        <v>284</v>
      </c>
      <c r="JM300" s="596">
        <v>76.400000000000006</v>
      </c>
      <c r="JO300" s="621" t="s">
        <v>212</v>
      </c>
      <c r="JP300" s="596">
        <v>1.4</v>
      </c>
      <c r="JR300" s="576" t="s">
        <v>260</v>
      </c>
      <c r="JS300" s="610">
        <v>75.5</v>
      </c>
      <c r="JX300" s="621" t="s">
        <v>217</v>
      </c>
      <c r="JY300" s="596">
        <v>4.5</v>
      </c>
      <c r="KD300" s="621" t="s">
        <v>70</v>
      </c>
      <c r="KE300" s="596">
        <v>76.3</v>
      </c>
      <c r="KG300" s="621" t="s">
        <v>183</v>
      </c>
      <c r="KH300" s="596">
        <v>1.2</v>
      </c>
      <c r="KJ300" s="576" t="s">
        <v>285</v>
      </c>
      <c r="KK300" s="610">
        <v>77.8</v>
      </c>
      <c r="KP300" s="621" t="s">
        <v>250</v>
      </c>
      <c r="KQ300" s="596">
        <v>5.7</v>
      </c>
      <c r="KV300" s="621" t="s">
        <v>212</v>
      </c>
      <c r="KW300" s="596">
        <v>79.099999999999994</v>
      </c>
      <c r="KY300" s="621" t="s">
        <v>257</v>
      </c>
      <c r="KZ300" s="596">
        <v>1.5</v>
      </c>
      <c r="LB300" s="576" t="s">
        <v>103</v>
      </c>
      <c r="LC300" s="610">
        <v>81.2</v>
      </c>
      <c r="LH300" s="621" t="s">
        <v>295</v>
      </c>
      <c r="LI300" s="596">
        <v>81.900000000000006</v>
      </c>
    </row>
    <row r="301" spans="1:321" ht="52.8" x14ac:dyDescent="0.3">
      <c r="A301" s="8" t="s">
        <v>286</v>
      </c>
      <c r="B301" s="15">
        <v>63.829787234042556</v>
      </c>
      <c r="G301" s="29" t="s">
        <v>382</v>
      </c>
      <c r="H301" s="32">
        <v>6.0606060606060606</v>
      </c>
      <c r="M301" s="11" t="s">
        <v>227</v>
      </c>
      <c r="N301" s="15">
        <v>68.54990583804144</v>
      </c>
      <c r="P301" s="29" t="s">
        <v>33</v>
      </c>
      <c r="Q301" s="79">
        <v>1.7937919201372641</v>
      </c>
      <c r="S301" s="8" t="s">
        <v>257</v>
      </c>
      <c r="T301" s="15">
        <v>64.705882352941174</v>
      </c>
      <c r="U301" s="101"/>
      <c r="Y301" s="8" t="s">
        <v>257</v>
      </c>
      <c r="Z301" s="15">
        <v>69.099999999999994</v>
      </c>
      <c r="AC301" s="109" t="s">
        <v>209</v>
      </c>
      <c r="AD301" s="123">
        <v>66.7</v>
      </c>
      <c r="AF301" s="149" t="s">
        <v>266</v>
      </c>
      <c r="AG301" s="137">
        <v>67.599999999999994</v>
      </c>
      <c r="AO301" s="109" t="s">
        <v>316</v>
      </c>
      <c r="AP301" s="146">
        <v>70.2</v>
      </c>
      <c r="AS301" s="149" t="s">
        <v>72</v>
      </c>
      <c r="AT301" s="137">
        <v>71.2</v>
      </c>
      <c r="AX301" s="149" t="s">
        <v>306</v>
      </c>
      <c r="AY301" s="191">
        <v>70</v>
      </c>
      <c r="BD301" s="149" t="s">
        <v>280</v>
      </c>
      <c r="BE301" s="191">
        <v>73.8</v>
      </c>
      <c r="BG301" s="149" t="s">
        <v>311</v>
      </c>
      <c r="BH301" s="209">
        <v>75.900000000000006</v>
      </c>
      <c r="BJ301" s="149" t="s">
        <v>208</v>
      </c>
      <c r="BK301" s="233">
        <v>72.5</v>
      </c>
      <c r="BP301" s="149" t="s">
        <v>252</v>
      </c>
      <c r="BQ301" s="233">
        <v>74.3</v>
      </c>
      <c r="BV301" s="29" t="s">
        <v>316</v>
      </c>
      <c r="BW301" s="263">
        <v>5.8823529411764701</v>
      </c>
      <c r="CB301" s="149" t="s">
        <v>303</v>
      </c>
      <c r="CC301" s="209">
        <v>78</v>
      </c>
      <c r="CE301" s="29" t="s">
        <v>328</v>
      </c>
      <c r="CF301" s="281">
        <v>1.7235772357723576</v>
      </c>
      <c r="CI301" s="109" t="s">
        <v>377</v>
      </c>
      <c r="CJ301" s="295">
        <v>75.7</v>
      </c>
      <c r="CO301" s="109" t="s">
        <v>132</v>
      </c>
      <c r="CP301" s="191">
        <v>80.400000000000006</v>
      </c>
      <c r="CS301" s="149" t="s">
        <v>137</v>
      </c>
      <c r="CT301" s="331">
        <v>77.8</v>
      </c>
      <c r="DB301" s="253" t="s">
        <v>260</v>
      </c>
      <c r="DC301" s="263">
        <v>5.2173913043478262</v>
      </c>
      <c r="DP301" s="149" t="s">
        <v>255</v>
      </c>
      <c r="DQ301" s="331">
        <v>81.5</v>
      </c>
      <c r="DV301" s="253" t="s">
        <v>16</v>
      </c>
      <c r="DW301" s="281">
        <v>1.6739203213927016</v>
      </c>
      <c r="EA301" s="346" t="s">
        <v>130</v>
      </c>
      <c r="EB301" s="353">
        <v>77.8</v>
      </c>
      <c r="EI301" s="346" t="s">
        <v>373</v>
      </c>
      <c r="EJ301" s="362">
        <v>5.0847457627118651</v>
      </c>
      <c r="EQ301" s="346" t="s">
        <v>314</v>
      </c>
      <c r="ER301" s="303">
        <v>81.8</v>
      </c>
      <c r="EU301" s="346" t="s">
        <v>231</v>
      </c>
      <c r="EV301" s="378">
        <v>1.6499705362404242</v>
      </c>
      <c r="FA301" s="346" t="s">
        <v>280</v>
      </c>
      <c r="FB301" s="383">
        <v>78.735632183908038</v>
      </c>
      <c r="FG301" s="346" t="s">
        <v>268</v>
      </c>
      <c r="FH301" s="381">
        <v>82.2</v>
      </c>
      <c r="FK301" s="346" t="s">
        <v>210</v>
      </c>
      <c r="FL301" s="410">
        <v>78.400000000000006</v>
      </c>
      <c r="FQ301" s="355" t="s">
        <v>321</v>
      </c>
      <c r="FR301" s="421">
        <v>4.9000000000000004</v>
      </c>
      <c r="FW301" s="346" t="s">
        <v>313</v>
      </c>
      <c r="FX301" s="410">
        <v>82.8</v>
      </c>
      <c r="FZ301" s="346" t="s">
        <v>140</v>
      </c>
      <c r="GA301" s="437">
        <v>1.7</v>
      </c>
      <c r="GD301" s="462" t="s">
        <v>113</v>
      </c>
      <c r="GE301" s="448">
        <v>78.599999999999994</v>
      </c>
      <c r="GJ301" s="346" t="s">
        <v>280</v>
      </c>
      <c r="GK301" s="421">
        <v>4.8</v>
      </c>
      <c r="GP301" s="462" t="s">
        <v>282</v>
      </c>
      <c r="GQ301" s="503">
        <v>82.3</v>
      </c>
      <c r="GS301" s="346" t="s">
        <v>172</v>
      </c>
      <c r="GT301" s="508">
        <v>1.2978986402966626</v>
      </c>
      <c r="GV301" s="462" t="s">
        <v>246</v>
      </c>
      <c r="GW301" s="479">
        <v>79.3</v>
      </c>
      <c r="HB301" s="535" t="s">
        <v>201</v>
      </c>
      <c r="HC301" s="383">
        <v>81.900000000000006</v>
      </c>
      <c r="HG301" s="462" t="s">
        <v>221</v>
      </c>
      <c r="HH301" s="383">
        <v>79.3</v>
      </c>
      <c r="HM301" s="346" t="s">
        <v>142</v>
      </c>
      <c r="HN301" s="421">
        <v>4.3</v>
      </c>
      <c r="HS301" s="535" t="s">
        <v>198</v>
      </c>
      <c r="HT301" s="383">
        <v>81.599999999999994</v>
      </c>
      <c r="HV301" s="346" t="s">
        <v>255</v>
      </c>
      <c r="HW301" s="508">
        <v>1.6</v>
      </c>
      <c r="HY301" s="346" t="s">
        <v>179</v>
      </c>
      <c r="HZ301" s="421">
        <v>4</v>
      </c>
      <c r="IE301" s="346" t="s">
        <v>231</v>
      </c>
      <c r="IF301" s="508">
        <v>1.6</v>
      </c>
      <c r="IH301" s="576" t="s">
        <v>192</v>
      </c>
      <c r="II301" s="610">
        <v>74.8</v>
      </c>
      <c r="IN301" s="621" t="s">
        <v>314</v>
      </c>
      <c r="IO301" s="635">
        <v>3.3</v>
      </c>
      <c r="IT301" s="621" t="s">
        <v>744</v>
      </c>
      <c r="IU301" s="652">
        <v>75.5</v>
      </c>
      <c r="IW301" s="621" t="s">
        <v>59</v>
      </c>
      <c r="IX301" s="635">
        <v>1.4</v>
      </c>
      <c r="IZ301" s="576" t="s">
        <v>300</v>
      </c>
      <c r="JA301" s="610">
        <v>74.7</v>
      </c>
      <c r="JF301" s="621" t="s">
        <v>36</v>
      </c>
      <c r="JG301" s="596">
        <v>5.0999999999999996</v>
      </c>
      <c r="JL301" s="621" t="s">
        <v>233</v>
      </c>
      <c r="JM301" s="596">
        <v>76.2</v>
      </c>
      <c r="JO301" s="621" t="s">
        <v>59</v>
      </c>
      <c r="JP301" s="596">
        <v>1.4</v>
      </c>
      <c r="JR301" s="576" t="s">
        <v>222</v>
      </c>
      <c r="JS301" s="610">
        <v>75</v>
      </c>
      <c r="JX301" s="621" t="s">
        <v>310</v>
      </c>
      <c r="JY301" s="596">
        <v>4.5</v>
      </c>
      <c r="KD301" s="621" t="s">
        <v>183</v>
      </c>
      <c r="KE301" s="596">
        <v>76.099999999999994</v>
      </c>
      <c r="KG301" s="621" t="s">
        <v>174</v>
      </c>
      <c r="KH301" s="596">
        <v>1.1000000000000001</v>
      </c>
      <c r="KJ301" s="576" t="s">
        <v>165</v>
      </c>
      <c r="KK301" s="610">
        <v>77.099999999999994</v>
      </c>
      <c r="KP301" s="621" t="s">
        <v>288</v>
      </c>
      <c r="KQ301" s="596">
        <v>5.7</v>
      </c>
      <c r="KV301" s="621" t="s">
        <v>328</v>
      </c>
      <c r="KW301" s="596">
        <v>79</v>
      </c>
      <c r="KY301" s="621" t="s">
        <v>322</v>
      </c>
      <c r="KZ301" s="596">
        <v>1.6</v>
      </c>
      <c r="LB301" s="576" t="s">
        <v>207</v>
      </c>
      <c r="LC301" s="610">
        <v>81.099999999999994</v>
      </c>
      <c r="LH301" s="621" t="s">
        <v>271</v>
      </c>
      <c r="LI301" s="596">
        <v>81.900000000000006</v>
      </c>
    </row>
    <row r="302" spans="1:321" ht="81.599999999999994" x14ac:dyDescent="0.3">
      <c r="A302" s="8" t="s">
        <v>287</v>
      </c>
      <c r="B302" s="15">
        <v>63.492063492063487</v>
      </c>
      <c r="G302" s="29" t="s">
        <v>175</v>
      </c>
      <c r="H302" s="32">
        <v>6.0606060606060606</v>
      </c>
      <c r="M302" s="11" t="s">
        <v>327</v>
      </c>
      <c r="N302" s="15">
        <v>68.30601092896174</v>
      </c>
      <c r="P302" s="29" t="s">
        <v>242</v>
      </c>
      <c r="Q302" s="79">
        <v>1.7989417989417988</v>
      </c>
      <c r="S302" s="8" t="s">
        <v>293</v>
      </c>
      <c r="T302" s="15">
        <v>64.556962025316452</v>
      </c>
      <c r="U302" s="101"/>
      <c r="Y302" s="8" t="s">
        <v>227</v>
      </c>
      <c r="Z302" s="15">
        <v>69</v>
      </c>
      <c r="AC302" s="109" t="s">
        <v>268</v>
      </c>
      <c r="AD302" s="123">
        <v>66.7</v>
      </c>
      <c r="AF302" s="149" t="s">
        <v>319</v>
      </c>
      <c r="AG302" s="137">
        <v>67.599999999999994</v>
      </c>
      <c r="AO302" s="109" t="s">
        <v>68</v>
      </c>
      <c r="AP302" s="146">
        <v>70.099999999999994</v>
      </c>
      <c r="AS302" s="149" t="s">
        <v>141</v>
      </c>
      <c r="AT302" s="137">
        <v>71.099999999999994</v>
      </c>
      <c r="AX302" s="149" t="s">
        <v>250</v>
      </c>
      <c r="AY302" s="191">
        <v>70</v>
      </c>
      <c r="BD302" s="149" t="s">
        <v>149</v>
      </c>
      <c r="BE302" s="191">
        <v>73.7</v>
      </c>
      <c r="BG302" s="149" t="s">
        <v>80</v>
      </c>
      <c r="BH302" s="209">
        <v>75.8</v>
      </c>
      <c r="BJ302" s="149" t="s">
        <v>292</v>
      </c>
      <c r="BK302" s="233">
        <v>72.2</v>
      </c>
      <c r="BP302" s="149" t="s">
        <v>304</v>
      </c>
      <c r="BQ302" s="233">
        <v>74.2</v>
      </c>
      <c r="BV302" s="29" t="s">
        <v>176</v>
      </c>
      <c r="BW302" s="263">
        <v>5.8823529411764701</v>
      </c>
      <c r="CB302" s="149" t="s">
        <v>252</v>
      </c>
      <c r="CC302" s="209">
        <v>78</v>
      </c>
      <c r="CE302" s="29" t="s">
        <v>214</v>
      </c>
      <c r="CF302" s="281">
        <v>1.7278617710583155</v>
      </c>
      <c r="CI302" s="109" t="s">
        <v>307</v>
      </c>
      <c r="CJ302" s="295">
        <v>75.599999999999994</v>
      </c>
      <c r="CO302" s="109" t="s">
        <v>286</v>
      </c>
      <c r="CP302" s="191">
        <v>80.3</v>
      </c>
      <c r="CS302" s="149" t="s">
        <v>110</v>
      </c>
      <c r="CT302" s="331">
        <v>77.599999999999994</v>
      </c>
      <c r="DB302" s="253" t="s">
        <v>131</v>
      </c>
      <c r="DC302" s="263">
        <v>5.3097345132743365</v>
      </c>
      <c r="DP302" s="149" t="s">
        <v>201</v>
      </c>
      <c r="DQ302" s="331">
        <v>81.2</v>
      </c>
      <c r="DV302" s="253" t="s">
        <v>273</v>
      </c>
      <c r="DW302" s="281">
        <v>1.6819571865443423</v>
      </c>
      <c r="EA302" s="346" t="s">
        <v>328</v>
      </c>
      <c r="EB302" s="353">
        <v>77.599999999999994</v>
      </c>
      <c r="EI302" s="346" t="s">
        <v>149</v>
      </c>
      <c r="EJ302" s="362">
        <v>5</v>
      </c>
      <c r="EQ302" s="346" t="s">
        <v>313</v>
      </c>
      <c r="ER302" s="303">
        <v>81.599999999999994</v>
      </c>
      <c r="EU302" s="346" t="s">
        <v>258</v>
      </c>
      <c r="EV302" s="378">
        <v>1.6548463356973995</v>
      </c>
      <c r="FA302" s="346" t="s">
        <v>94</v>
      </c>
      <c r="FB302" s="383">
        <v>78.571428571428569</v>
      </c>
      <c r="FG302" s="346" t="s">
        <v>258</v>
      </c>
      <c r="FH302" s="381">
        <v>82</v>
      </c>
      <c r="FK302" s="346" t="s">
        <v>186</v>
      </c>
      <c r="FL302" s="410">
        <v>78.400000000000006</v>
      </c>
      <c r="FQ302" s="355" t="s">
        <v>298</v>
      </c>
      <c r="FR302" s="421">
        <v>5</v>
      </c>
      <c r="FW302" s="346" t="s">
        <v>167</v>
      </c>
      <c r="FX302" s="410">
        <v>82.8</v>
      </c>
      <c r="FZ302" s="346" t="s">
        <v>180</v>
      </c>
      <c r="GA302" s="437">
        <v>1.7</v>
      </c>
      <c r="GD302" s="462" t="s">
        <v>32</v>
      </c>
      <c r="GE302" s="448">
        <v>78.599999999999994</v>
      </c>
      <c r="GJ302" s="346" t="s">
        <v>154</v>
      </c>
      <c r="GK302" s="421">
        <v>4.8</v>
      </c>
      <c r="GP302" s="462" t="s">
        <v>161</v>
      </c>
      <c r="GQ302" s="503">
        <v>82.3</v>
      </c>
      <c r="GS302" s="346" t="s">
        <v>87</v>
      </c>
      <c r="GT302" s="508">
        <v>0.87116001834021095</v>
      </c>
      <c r="GV302" s="462" t="s">
        <v>265</v>
      </c>
      <c r="GW302" s="479">
        <v>79.2</v>
      </c>
      <c r="HB302" s="535" t="s">
        <v>259</v>
      </c>
      <c r="HC302" s="383">
        <v>81.900000000000006</v>
      </c>
      <c r="HG302" s="462" t="s">
        <v>246</v>
      </c>
      <c r="HH302" s="383">
        <v>79.3</v>
      </c>
      <c r="HM302" s="346" t="s">
        <v>73</v>
      </c>
      <c r="HN302" s="421">
        <v>4.3</v>
      </c>
      <c r="HS302" s="535" t="s">
        <v>313</v>
      </c>
      <c r="HT302" s="383">
        <v>81.400000000000006</v>
      </c>
      <c r="HV302" s="346" t="s">
        <v>245</v>
      </c>
      <c r="HW302" s="508">
        <v>1.6</v>
      </c>
      <c r="HY302" s="346" t="s">
        <v>137</v>
      </c>
      <c r="HZ302" s="421">
        <v>4.0999999999999996</v>
      </c>
      <c r="IE302" s="346" t="s">
        <v>129</v>
      </c>
      <c r="IF302" s="508">
        <v>1.6</v>
      </c>
      <c r="IH302" s="576" t="s">
        <v>339</v>
      </c>
      <c r="II302" s="610">
        <v>74.5</v>
      </c>
      <c r="IN302" s="621" t="s">
        <v>168</v>
      </c>
      <c r="IO302" s="635">
        <v>3.4</v>
      </c>
      <c r="IT302" s="621" t="s">
        <v>10</v>
      </c>
      <c r="IU302" s="652">
        <v>75.400000000000006</v>
      </c>
      <c r="IW302" s="621" t="s">
        <v>245</v>
      </c>
      <c r="IX302" s="635">
        <v>1.4</v>
      </c>
      <c r="IZ302" s="576" t="s">
        <v>242</v>
      </c>
      <c r="JA302" s="610">
        <v>74.5</v>
      </c>
      <c r="JF302" s="621" t="s">
        <v>260</v>
      </c>
      <c r="JG302" s="596">
        <v>5.2</v>
      </c>
      <c r="JL302" s="621" t="s">
        <v>221</v>
      </c>
      <c r="JM302" s="596">
        <v>75.599999999999994</v>
      </c>
      <c r="JO302" s="621" t="s">
        <v>42</v>
      </c>
      <c r="JP302" s="596">
        <v>1.4</v>
      </c>
      <c r="JR302" s="576" t="s">
        <v>221</v>
      </c>
      <c r="JS302" s="610">
        <v>75</v>
      </c>
      <c r="JX302" s="621" t="s">
        <v>141</v>
      </c>
      <c r="JY302" s="596">
        <v>4.5999999999999996</v>
      </c>
      <c r="KD302" s="621" t="s">
        <v>143</v>
      </c>
      <c r="KE302" s="596">
        <v>75.900000000000006</v>
      </c>
      <c r="KG302" s="621" t="s">
        <v>375</v>
      </c>
      <c r="KH302" s="596">
        <v>1.3</v>
      </c>
      <c r="KJ302" s="576" t="s">
        <v>66</v>
      </c>
      <c r="KK302" s="610">
        <v>76.900000000000006</v>
      </c>
      <c r="KP302" s="621" t="s">
        <v>307</v>
      </c>
      <c r="KQ302" s="596">
        <v>5.7</v>
      </c>
      <c r="KV302" s="621" t="s">
        <v>138</v>
      </c>
      <c r="KW302" s="596">
        <v>78.8</v>
      </c>
      <c r="KY302" s="621" t="s">
        <v>213</v>
      </c>
      <c r="KZ302" s="596">
        <v>1.6</v>
      </c>
      <c r="LB302" s="576" t="s">
        <v>202</v>
      </c>
      <c r="LC302" s="610">
        <v>81</v>
      </c>
      <c r="LH302" s="622" t="s">
        <v>841</v>
      </c>
      <c r="LI302" s="598">
        <v>81.8</v>
      </c>
    </row>
    <row r="303" spans="1:321" ht="52.8" x14ac:dyDescent="0.3">
      <c r="A303" s="8" t="s">
        <v>288</v>
      </c>
      <c r="B303" s="15">
        <v>63.46153846153846</v>
      </c>
      <c r="G303" s="29" t="s">
        <v>49</v>
      </c>
      <c r="H303" s="32">
        <v>6.1538461538461542</v>
      </c>
      <c r="M303" s="11" t="s">
        <v>272</v>
      </c>
      <c r="N303" s="15">
        <v>67.637178051511754</v>
      </c>
      <c r="P303" s="29" t="s">
        <v>71</v>
      </c>
      <c r="Q303" s="79">
        <v>1.8207282913165268</v>
      </c>
      <c r="S303" s="8" t="s">
        <v>237</v>
      </c>
      <c r="T303" s="15">
        <v>64.130434782608688</v>
      </c>
      <c r="U303" s="101"/>
      <c r="Y303" s="8" t="s">
        <v>159</v>
      </c>
      <c r="Z303" s="15">
        <v>69</v>
      </c>
      <c r="AC303" s="109" t="s">
        <v>249</v>
      </c>
      <c r="AD303" s="123">
        <v>66.5</v>
      </c>
      <c r="AF303" s="149" t="s">
        <v>259</v>
      </c>
      <c r="AG303" s="137">
        <v>67.3</v>
      </c>
      <c r="AO303" s="109" t="s">
        <v>287</v>
      </c>
      <c r="AP303" s="146">
        <v>69.8</v>
      </c>
      <c r="AS303" s="149" t="s">
        <v>145</v>
      </c>
      <c r="AT303" s="137">
        <v>71.099999999999994</v>
      </c>
      <c r="AX303" s="149" t="s">
        <v>291</v>
      </c>
      <c r="AY303" s="191">
        <v>69.8</v>
      </c>
      <c r="BD303" s="149" t="s">
        <v>72</v>
      </c>
      <c r="BE303" s="191">
        <v>73.099999999999994</v>
      </c>
      <c r="BG303" s="149" t="s">
        <v>60</v>
      </c>
      <c r="BH303" s="209">
        <v>75.7</v>
      </c>
      <c r="BJ303" s="149" t="s">
        <v>339</v>
      </c>
      <c r="BK303" s="233">
        <v>72.099999999999994</v>
      </c>
      <c r="BP303" s="149" t="s">
        <v>327</v>
      </c>
      <c r="BQ303" s="233">
        <v>74</v>
      </c>
      <c r="BV303" s="29" t="s">
        <v>37</v>
      </c>
      <c r="BW303" s="263">
        <v>5.9523809523809517</v>
      </c>
      <c r="CB303" s="149" t="s">
        <v>256</v>
      </c>
      <c r="CC303" s="209">
        <v>77.900000000000006</v>
      </c>
      <c r="CE303" s="29" t="s">
        <v>142</v>
      </c>
      <c r="CF303" s="281">
        <v>1.7341040462427744</v>
      </c>
      <c r="CI303" s="109" t="s">
        <v>247</v>
      </c>
      <c r="CJ303" s="295">
        <v>75.5</v>
      </c>
      <c r="CO303" s="109" t="s">
        <v>313</v>
      </c>
      <c r="CP303" s="191">
        <v>80.2</v>
      </c>
      <c r="CS303" s="149" t="s">
        <v>304</v>
      </c>
      <c r="CT303" s="331">
        <v>77.400000000000006</v>
      </c>
      <c r="DB303" s="253" t="s">
        <v>92</v>
      </c>
      <c r="DC303" s="263">
        <v>5.3191489361702127</v>
      </c>
      <c r="DP303" s="149" t="s">
        <v>146</v>
      </c>
      <c r="DQ303" s="331">
        <v>81.2</v>
      </c>
      <c r="DV303" s="253" t="s">
        <v>250</v>
      </c>
      <c r="DW303" s="281">
        <v>1.682582992269213</v>
      </c>
      <c r="EA303" s="346" t="s">
        <v>210</v>
      </c>
      <c r="EB303" s="353">
        <v>77.5</v>
      </c>
      <c r="EI303" s="346" t="s">
        <v>148</v>
      </c>
      <c r="EJ303" s="362">
        <v>4.838709677419355</v>
      </c>
      <c r="EQ303" s="346" t="s">
        <v>167</v>
      </c>
      <c r="ER303" s="303">
        <v>81.5</v>
      </c>
      <c r="EU303" s="346" t="s">
        <v>15</v>
      </c>
      <c r="EV303" s="378">
        <v>1.6572858036272671</v>
      </c>
      <c r="FA303" s="346" t="s">
        <v>255</v>
      </c>
      <c r="FB303" s="383">
        <v>78.571428571428569</v>
      </c>
      <c r="FG303" s="346" t="s">
        <v>74</v>
      </c>
      <c r="FH303" s="381">
        <v>81.900000000000006</v>
      </c>
      <c r="FK303" s="346" t="s">
        <v>287</v>
      </c>
      <c r="FL303" s="410">
        <v>78.2</v>
      </c>
      <c r="FQ303" s="355" t="s">
        <v>12</v>
      </c>
      <c r="FR303" s="421">
        <v>5</v>
      </c>
      <c r="FW303" s="346" t="s">
        <v>236</v>
      </c>
      <c r="FX303" s="410">
        <v>82.7</v>
      </c>
      <c r="FZ303" s="346" t="s">
        <v>7</v>
      </c>
      <c r="GA303" s="437">
        <v>1.7</v>
      </c>
      <c r="GD303" s="462" t="s">
        <v>263</v>
      </c>
      <c r="GE303" s="448">
        <v>78.599999999999994</v>
      </c>
      <c r="GJ303" s="346" t="s">
        <v>246</v>
      </c>
      <c r="GK303" s="421">
        <v>4.8</v>
      </c>
      <c r="GP303" s="462" t="s">
        <v>198</v>
      </c>
      <c r="GQ303" s="503">
        <v>82.2</v>
      </c>
      <c r="GS303" s="346" t="s">
        <v>150</v>
      </c>
      <c r="GT303" s="508">
        <v>1.5525758645024701</v>
      </c>
      <c r="GV303" s="462" t="s">
        <v>296</v>
      </c>
      <c r="GW303" s="479">
        <v>78.900000000000006</v>
      </c>
      <c r="HB303" s="535" t="s">
        <v>66</v>
      </c>
      <c r="HC303" s="383">
        <v>81.900000000000006</v>
      </c>
      <c r="HG303" s="462" t="s">
        <v>80</v>
      </c>
      <c r="HH303" s="383">
        <v>78.8</v>
      </c>
      <c r="HM303" s="346" t="s">
        <v>247</v>
      </c>
      <c r="HN303" s="421">
        <v>5</v>
      </c>
      <c r="HS303" s="535" t="s">
        <v>263</v>
      </c>
      <c r="HT303" s="383">
        <v>81.400000000000006</v>
      </c>
      <c r="HV303" s="346" t="s">
        <v>288</v>
      </c>
      <c r="HW303" s="508">
        <v>1.6</v>
      </c>
      <c r="HY303" s="346" t="s">
        <v>340</v>
      </c>
      <c r="HZ303" s="421">
        <v>4.0999999999999996</v>
      </c>
      <c r="IE303" s="346" t="s">
        <v>130</v>
      </c>
      <c r="IF303" s="508">
        <v>1.6</v>
      </c>
      <c r="IH303" s="576" t="s">
        <v>208</v>
      </c>
      <c r="II303" s="610">
        <v>74.400000000000006</v>
      </c>
      <c r="IN303" s="621" t="s">
        <v>254</v>
      </c>
      <c r="IO303" s="635">
        <v>3.5</v>
      </c>
      <c r="IT303" s="621" t="s">
        <v>203</v>
      </c>
      <c r="IU303" s="652">
        <v>75.099999999999994</v>
      </c>
      <c r="IW303" s="621" t="s">
        <v>378</v>
      </c>
      <c r="IX303" s="635">
        <v>1.4</v>
      </c>
      <c r="IZ303" s="576" t="s">
        <v>241</v>
      </c>
      <c r="JA303" s="610">
        <v>74.400000000000006</v>
      </c>
      <c r="JF303" s="621" t="s">
        <v>254</v>
      </c>
      <c r="JG303" s="596">
        <v>5.3</v>
      </c>
      <c r="JL303" s="621" t="s">
        <v>266</v>
      </c>
      <c r="JM303" s="596">
        <v>75.5</v>
      </c>
      <c r="JO303" s="621" t="s">
        <v>95</v>
      </c>
      <c r="JP303" s="596">
        <v>1.4</v>
      </c>
      <c r="JR303" s="576" t="s">
        <v>245</v>
      </c>
      <c r="JS303" s="610">
        <v>75</v>
      </c>
      <c r="JX303" s="621" t="s">
        <v>221</v>
      </c>
      <c r="JY303" s="596">
        <v>4.7</v>
      </c>
      <c r="KD303" s="621" t="s">
        <v>203</v>
      </c>
      <c r="KE303" s="596">
        <v>75.900000000000006</v>
      </c>
      <c r="KG303" s="621" t="s">
        <v>273</v>
      </c>
      <c r="KH303" s="596">
        <v>1</v>
      </c>
      <c r="KJ303" s="576" t="s">
        <v>179</v>
      </c>
      <c r="KK303" s="610">
        <v>76.599999999999994</v>
      </c>
      <c r="KP303" s="621" t="s">
        <v>140</v>
      </c>
      <c r="KQ303" s="596">
        <v>5.7</v>
      </c>
      <c r="KV303" s="621" t="s">
        <v>230</v>
      </c>
      <c r="KW303" s="596">
        <v>78.7</v>
      </c>
      <c r="KY303" s="621" t="s">
        <v>311</v>
      </c>
      <c r="KZ303" s="596">
        <v>1.6</v>
      </c>
      <c r="LB303" s="576" t="s">
        <v>61</v>
      </c>
      <c r="LC303" s="610">
        <v>81</v>
      </c>
      <c r="LH303" s="621" t="s">
        <v>258</v>
      </c>
      <c r="LI303" s="596">
        <v>81.8</v>
      </c>
    </row>
    <row r="304" spans="1:321" ht="39.6" x14ac:dyDescent="0.3">
      <c r="A304" s="8" t="s">
        <v>289</v>
      </c>
      <c r="B304" s="15">
        <v>63.291139240506332</v>
      </c>
      <c r="G304" s="29" t="s">
        <v>298</v>
      </c>
      <c r="H304" s="32">
        <v>6.25</v>
      </c>
      <c r="M304" s="11" t="s">
        <v>306</v>
      </c>
      <c r="N304" s="15">
        <v>67.61023407729995</v>
      </c>
      <c r="P304" s="29" t="s">
        <v>12</v>
      </c>
      <c r="Q304" s="79">
        <v>1.8274111675126905</v>
      </c>
      <c r="S304" s="8" t="s">
        <v>275</v>
      </c>
      <c r="T304" s="15">
        <v>64.052287581699346</v>
      </c>
      <c r="U304" s="101"/>
      <c r="Y304" s="8" t="s">
        <v>216</v>
      </c>
      <c r="Z304" s="15">
        <v>68.8</v>
      </c>
      <c r="AC304" s="109" t="s">
        <v>265</v>
      </c>
      <c r="AD304" s="123">
        <v>65.2</v>
      </c>
      <c r="AF304" s="149" t="s">
        <v>203</v>
      </c>
      <c r="AG304" s="137">
        <v>67.099999999999994</v>
      </c>
      <c r="AO304" s="109" t="s">
        <v>266</v>
      </c>
      <c r="AP304" s="146">
        <v>69.2</v>
      </c>
      <c r="AS304" s="149" t="s">
        <v>184</v>
      </c>
      <c r="AT304" s="137">
        <v>71.099999999999994</v>
      </c>
      <c r="AX304" s="149" t="s">
        <v>158</v>
      </c>
      <c r="AY304" s="191">
        <v>69.5</v>
      </c>
      <c r="BD304" s="149" t="s">
        <v>80</v>
      </c>
      <c r="BE304" s="191">
        <v>73</v>
      </c>
      <c r="BG304" s="149" t="s">
        <v>280</v>
      </c>
      <c r="BH304" s="209">
        <v>75.2</v>
      </c>
      <c r="BJ304" s="149" t="s">
        <v>252</v>
      </c>
      <c r="BK304" s="233">
        <v>71.900000000000006</v>
      </c>
      <c r="BP304" s="149" t="s">
        <v>250</v>
      </c>
      <c r="BQ304" s="233">
        <v>73.7</v>
      </c>
      <c r="BV304" s="29" t="s">
        <v>260</v>
      </c>
      <c r="BW304" s="263">
        <v>5.982905982905983</v>
      </c>
      <c r="CB304" s="149" t="s">
        <v>36</v>
      </c>
      <c r="CC304" s="209">
        <v>77.900000000000006</v>
      </c>
      <c r="CE304" s="29" t="s">
        <v>242</v>
      </c>
      <c r="CF304" s="281">
        <v>1.7777777777777777</v>
      </c>
      <c r="CI304" s="109" t="s">
        <v>311</v>
      </c>
      <c r="CJ304" s="295">
        <v>75.5</v>
      </c>
      <c r="CO304" s="109" t="s">
        <v>280</v>
      </c>
      <c r="CP304" s="191">
        <v>79.900000000000006</v>
      </c>
      <c r="CS304" s="149" t="s">
        <v>197</v>
      </c>
      <c r="CT304" s="331">
        <v>77.400000000000006</v>
      </c>
      <c r="DB304" s="253" t="s">
        <v>186</v>
      </c>
      <c r="DC304" s="263">
        <v>5.3571428571428568</v>
      </c>
      <c r="DP304" s="149" t="s">
        <v>209</v>
      </c>
      <c r="DQ304" s="331">
        <v>81.099999999999994</v>
      </c>
      <c r="DV304" s="253" t="s">
        <v>231</v>
      </c>
      <c r="DW304" s="281">
        <v>1.6857314870559903</v>
      </c>
      <c r="EA304" s="346" t="s">
        <v>10</v>
      </c>
      <c r="EB304" s="353">
        <v>77.400000000000006</v>
      </c>
      <c r="EI304" s="346" t="s">
        <v>233</v>
      </c>
      <c r="EJ304" s="362">
        <v>5.2083333333333339</v>
      </c>
      <c r="EQ304" s="346" t="s">
        <v>161</v>
      </c>
      <c r="ER304" s="303">
        <v>81.5</v>
      </c>
      <c r="EU304" s="346" t="s">
        <v>241</v>
      </c>
      <c r="EV304" s="378">
        <v>1.6959418534221684</v>
      </c>
      <c r="FA304" s="346" t="s">
        <v>224</v>
      </c>
      <c r="FB304" s="383">
        <v>78.21782178217822</v>
      </c>
      <c r="FG304" s="346" t="s">
        <v>282</v>
      </c>
      <c r="FH304" s="381">
        <v>81.900000000000006</v>
      </c>
      <c r="FK304" s="346" t="s">
        <v>252</v>
      </c>
      <c r="FL304" s="410">
        <v>78.2</v>
      </c>
      <c r="FQ304" s="355" t="s">
        <v>128</v>
      </c>
      <c r="FR304" s="421">
        <v>5.0999999999999996</v>
      </c>
      <c r="FW304" s="346" t="s">
        <v>50</v>
      </c>
      <c r="FX304" s="410">
        <v>82.6</v>
      </c>
      <c r="FZ304" s="346" t="s">
        <v>23</v>
      </c>
      <c r="GA304" s="437">
        <v>1.7</v>
      </c>
      <c r="GD304" s="462" t="s">
        <v>267</v>
      </c>
      <c r="GE304" s="448">
        <v>78.3</v>
      </c>
      <c r="GJ304" s="346" t="s">
        <v>150</v>
      </c>
      <c r="GK304" s="421">
        <v>4.8</v>
      </c>
      <c r="GP304" s="462" t="s">
        <v>313</v>
      </c>
      <c r="GQ304" s="503">
        <v>81.900000000000006</v>
      </c>
      <c r="GS304" s="346" t="s">
        <v>167</v>
      </c>
      <c r="GT304" s="508">
        <v>1.3484740951029099</v>
      </c>
      <c r="GV304" s="462" t="s">
        <v>80</v>
      </c>
      <c r="GW304" s="479">
        <v>78.900000000000006</v>
      </c>
      <c r="HB304" s="535" t="s">
        <v>198</v>
      </c>
      <c r="HC304" s="383">
        <v>81.599999999999994</v>
      </c>
      <c r="HG304" s="462" t="s">
        <v>202</v>
      </c>
      <c r="HH304" s="383">
        <v>78.8</v>
      </c>
      <c r="HM304" s="346" t="s">
        <v>128</v>
      </c>
      <c r="HN304" s="421">
        <v>5.9</v>
      </c>
      <c r="HS304" s="535" t="s">
        <v>259</v>
      </c>
      <c r="HT304" s="383">
        <v>81.400000000000006</v>
      </c>
      <c r="HV304" s="346" t="s">
        <v>322</v>
      </c>
      <c r="HW304" s="508">
        <v>1.6</v>
      </c>
      <c r="HY304" s="346" t="s">
        <v>294</v>
      </c>
      <c r="HZ304" s="421">
        <v>4.0999999999999996</v>
      </c>
      <c r="IE304" s="346" t="s">
        <v>64</v>
      </c>
      <c r="IF304" s="508">
        <v>1.6</v>
      </c>
      <c r="IH304" s="576" t="s">
        <v>276</v>
      </c>
      <c r="II304" s="610">
        <v>74.400000000000006</v>
      </c>
      <c r="IN304" s="621" t="s">
        <v>253</v>
      </c>
      <c r="IO304" s="635">
        <v>3.6</v>
      </c>
      <c r="IT304" s="621" t="s">
        <v>288</v>
      </c>
      <c r="IU304" s="652">
        <v>74.900000000000006</v>
      </c>
      <c r="IW304" s="621" t="s">
        <v>95</v>
      </c>
      <c r="IX304" s="635">
        <v>1.4</v>
      </c>
      <c r="IZ304" s="576" t="s">
        <v>170</v>
      </c>
      <c r="JA304" s="610">
        <v>74.3</v>
      </c>
      <c r="JF304" s="621" t="s">
        <v>373</v>
      </c>
      <c r="JG304" s="596">
        <v>5.3</v>
      </c>
      <c r="JL304" s="621" t="s">
        <v>133</v>
      </c>
      <c r="JM304" s="596">
        <v>75.5</v>
      </c>
      <c r="JO304" s="621" t="s">
        <v>286</v>
      </c>
      <c r="JP304" s="596">
        <v>1.5</v>
      </c>
      <c r="JR304" s="576" t="s">
        <v>315</v>
      </c>
      <c r="JS304" s="610">
        <v>75</v>
      </c>
      <c r="JX304" s="621" t="s">
        <v>38</v>
      </c>
      <c r="JY304" s="596">
        <v>4.8</v>
      </c>
      <c r="KD304" s="621" t="s">
        <v>256</v>
      </c>
      <c r="KE304" s="596">
        <v>75.8</v>
      </c>
      <c r="KG304" s="621" t="s">
        <v>60</v>
      </c>
      <c r="KH304" s="596">
        <v>1.2</v>
      </c>
      <c r="KJ304" s="576" t="s">
        <v>38</v>
      </c>
      <c r="KK304" s="610">
        <v>76.5</v>
      </c>
      <c r="KP304" s="621" t="s">
        <v>207</v>
      </c>
      <c r="KQ304" s="596">
        <v>5.7</v>
      </c>
      <c r="KV304" s="621" t="s">
        <v>203</v>
      </c>
      <c r="KW304" s="596">
        <v>78.7</v>
      </c>
      <c r="KY304" s="621" t="s">
        <v>142</v>
      </c>
      <c r="KZ304" s="596">
        <v>1.6</v>
      </c>
      <c r="LB304" s="576" t="s">
        <v>179</v>
      </c>
      <c r="LC304" s="610">
        <v>80.8</v>
      </c>
      <c r="LH304" s="621" t="s">
        <v>314</v>
      </c>
      <c r="LI304" s="596">
        <v>81.7</v>
      </c>
    </row>
    <row r="305" spans="1:321" ht="57.6" x14ac:dyDescent="0.3">
      <c r="A305" s="8" t="s">
        <v>290</v>
      </c>
      <c r="B305" s="15">
        <v>62.962962962962962</v>
      </c>
      <c r="G305" s="29" t="s">
        <v>327</v>
      </c>
      <c r="H305" s="32">
        <v>6.25</v>
      </c>
      <c r="M305" s="11" t="s">
        <v>309</v>
      </c>
      <c r="N305" s="15">
        <v>67.58620689655173</v>
      </c>
      <c r="P305" s="29" t="s">
        <v>239</v>
      </c>
      <c r="Q305" s="79">
        <v>1.8344075359444718</v>
      </c>
      <c r="S305" s="8" t="s">
        <v>289</v>
      </c>
      <c r="T305" s="15">
        <v>63.855421686746979</v>
      </c>
      <c r="U305" s="101"/>
      <c r="Y305" s="8" t="s">
        <v>176</v>
      </c>
      <c r="Z305" s="15">
        <v>67.900000000000006</v>
      </c>
      <c r="AC305" s="109" t="s">
        <v>210</v>
      </c>
      <c r="AD305" s="123">
        <v>65</v>
      </c>
      <c r="AF305" s="149" t="s">
        <v>250</v>
      </c>
      <c r="AG305" s="137">
        <v>67.099999999999994</v>
      </c>
      <c r="AO305" s="109" t="s">
        <v>322</v>
      </c>
      <c r="AP305" s="146">
        <v>68.900000000000006</v>
      </c>
      <c r="AS305" s="149" t="s">
        <v>57</v>
      </c>
      <c r="AT305" s="137">
        <v>70.7</v>
      </c>
      <c r="AX305" s="149" t="s">
        <v>258</v>
      </c>
      <c r="AY305" s="191">
        <v>69.099999999999994</v>
      </c>
      <c r="BD305" s="149" t="s">
        <v>256</v>
      </c>
      <c r="BE305" s="191">
        <v>73</v>
      </c>
      <c r="BG305" s="149" t="s">
        <v>72</v>
      </c>
      <c r="BH305" s="209">
        <v>75.2</v>
      </c>
      <c r="BJ305" s="149" t="s">
        <v>257</v>
      </c>
      <c r="BK305" s="233">
        <v>71.400000000000006</v>
      </c>
      <c r="BP305" s="149" t="s">
        <v>297</v>
      </c>
      <c r="BQ305" s="233">
        <v>73.599999999999994</v>
      </c>
      <c r="BV305" s="29" t="s">
        <v>140</v>
      </c>
      <c r="BW305" s="263">
        <v>6.0606060606060606</v>
      </c>
      <c r="CB305" s="149" t="s">
        <v>204</v>
      </c>
      <c r="CC305" s="209">
        <v>77.8</v>
      </c>
      <c r="CE305" s="29" t="s">
        <v>243</v>
      </c>
      <c r="CF305" s="281">
        <v>1.834862385321101</v>
      </c>
      <c r="CI305" s="109" t="s">
        <v>276</v>
      </c>
      <c r="CJ305" s="295">
        <v>75.5</v>
      </c>
      <c r="CO305" s="109" t="s">
        <v>296</v>
      </c>
      <c r="CP305" s="191">
        <v>79.7</v>
      </c>
      <c r="CS305" s="149" t="s">
        <v>278</v>
      </c>
      <c r="CT305" s="331">
        <v>77.3</v>
      </c>
      <c r="DB305" s="253" t="s">
        <v>153</v>
      </c>
      <c r="DC305" s="263">
        <v>5.376344086021505</v>
      </c>
      <c r="DP305" s="149" t="s">
        <v>139</v>
      </c>
      <c r="DQ305" s="331">
        <v>81</v>
      </c>
      <c r="DV305" s="253" t="s">
        <v>267</v>
      </c>
      <c r="DW305" s="281">
        <v>1.7053206002728514</v>
      </c>
      <c r="EA305" s="346" t="s">
        <v>273</v>
      </c>
      <c r="EB305" s="353">
        <v>77.3</v>
      </c>
      <c r="EI305" s="346" t="s">
        <v>298</v>
      </c>
      <c r="EJ305" s="362">
        <v>5.2631578947368416</v>
      </c>
      <c r="EQ305" s="346" t="s">
        <v>373</v>
      </c>
      <c r="ER305" s="303">
        <v>81.400000000000006</v>
      </c>
      <c r="EU305" s="346" t="s">
        <v>40</v>
      </c>
      <c r="EV305" s="378">
        <v>1.7320703653585929</v>
      </c>
      <c r="FA305" s="346" t="s">
        <v>377</v>
      </c>
      <c r="FB305" s="383">
        <v>77.966101694915253</v>
      </c>
      <c r="FG305" s="346" t="s">
        <v>166</v>
      </c>
      <c r="FH305" s="381">
        <v>81.900000000000006</v>
      </c>
      <c r="FK305" s="346" t="s">
        <v>243</v>
      </c>
      <c r="FL305" s="410">
        <v>78</v>
      </c>
      <c r="FQ305" s="355" t="s">
        <v>327</v>
      </c>
      <c r="FR305" s="421">
        <v>5.0999999999999996</v>
      </c>
      <c r="FW305" s="346" t="s">
        <v>339</v>
      </c>
      <c r="FX305" s="410">
        <v>82.4</v>
      </c>
      <c r="FZ305" s="346" t="s">
        <v>132</v>
      </c>
      <c r="GA305" s="437">
        <v>1.7</v>
      </c>
      <c r="GD305" s="462" t="s">
        <v>183</v>
      </c>
      <c r="GE305" s="448">
        <v>78.099999999999994</v>
      </c>
      <c r="GJ305" s="346" t="s">
        <v>304</v>
      </c>
      <c r="GK305" s="421">
        <v>4.8</v>
      </c>
      <c r="GP305" s="462" t="s">
        <v>306</v>
      </c>
      <c r="GQ305" s="503">
        <v>81.8</v>
      </c>
      <c r="GS305" s="346" t="s">
        <v>184</v>
      </c>
      <c r="GT305" s="508">
        <v>1.7027863777089782</v>
      </c>
      <c r="GV305" s="462" t="s">
        <v>61</v>
      </c>
      <c r="GW305" s="479">
        <v>78.599999999999994</v>
      </c>
      <c r="HB305" s="535" t="s">
        <v>313</v>
      </c>
      <c r="HC305" s="383">
        <v>81.400000000000006</v>
      </c>
      <c r="HG305" s="462" t="s">
        <v>369</v>
      </c>
      <c r="HH305" s="383">
        <v>78.8</v>
      </c>
      <c r="HM305" s="346" t="s">
        <v>150</v>
      </c>
      <c r="HN305" s="421">
        <v>4.4000000000000004</v>
      </c>
      <c r="HS305" s="535" t="s">
        <v>664</v>
      </c>
      <c r="HT305" s="383">
        <v>81.3</v>
      </c>
      <c r="HV305" s="346" t="s">
        <v>14</v>
      </c>
      <c r="HW305" s="508">
        <v>1.7</v>
      </c>
      <c r="HY305" s="346" t="s">
        <v>285</v>
      </c>
      <c r="HZ305" s="421">
        <v>4.2</v>
      </c>
      <c r="IE305" s="346" t="s">
        <v>91</v>
      </c>
      <c r="IF305" s="508">
        <v>1.6</v>
      </c>
      <c r="IH305" s="576" t="s">
        <v>183</v>
      </c>
      <c r="II305" s="610">
        <v>74.400000000000006</v>
      </c>
      <c r="IN305" s="621" t="s">
        <v>86</v>
      </c>
      <c r="IO305" s="635">
        <v>3.6</v>
      </c>
      <c r="IT305" s="621" t="s">
        <v>221</v>
      </c>
      <c r="IU305" s="652">
        <v>74.7</v>
      </c>
      <c r="IW305" s="621" t="s">
        <v>172</v>
      </c>
      <c r="IX305" s="635">
        <v>1.4</v>
      </c>
      <c r="IZ305" s="576" t="s">
        <v>164</v>
      </c>
      <c r="JA305" s="610">
        <v>74.2</v>
      </c>
      <c r="JF305" s="621" t="s">
        <v>741</v>
      </c>
      <c r="JG305" s="596">
        <v>5.3</v>
      </c>
      <c r="JL305" s="621" t="s">
        <v>300</v>
      </c>
      <c r="JM305" s="596">
        <v>75.400000000000006</v>
      </c>
      <c r="JO305" s="621" t="s">
        <v>180</v>
      </c>
      <c r="JP305" s="596">
        <v>1.5</v>
      </c>
      <c r="JR305" s="576" t="s">
        <v>258</v>
      </c>
      <c r="JS305" s="610">
        <v>74.3</v>
      </c>
      <c r="JX305" s="621" t="s">
        <v>61</v>
      </c>
      <c r="JY305" s="596">
        <v>4.8</v>
      </c>
      <c r="KD305" s="621" t="s">
        <v>12</v>
      </c>
      <c r="KE305" s="596">
        <v>75.7</v>
      </c>
      <c r="KG305" s="621" t="s">
        <v>43</v>
      </c>
      <c r="KH305" s="596">
        <v>1.3</v>
      </c>
      <c r="KJ305" s="576" t="s">
        <v>433</v>
      </c>
      <c r="KK305" s="610">
        <v>76.5</v>
      </c>
      <c r="KP305" s="621" t="s">
        <v>87</v>
      </c>
      <c r="KQ305" s="596">
        <v>5.9</v>
      </c>
      <c r="KV305" s="621" t="s">
        <v>107</v>
      </c>
      <c r="KW305" s="596">
        <v>78.400000000000006</v>
      </c>
      <c r="KY305" s="621" t="s">
        <v>121</v>
      </c>
      <c r="KZ305" s="596">
        <v>1.6</v>
      </c>
      <c r="LB305" s="576" t="s">
        <v>110</v>
      </c>
      <c r="LC305" s="610">
        <v>80.7</v>
      </c>
      <c r="LH305" s="621" t="s">
        <v>138</v>
      </c>
      <c r="LI305" s="596">
        <v>81.5</v>
      </c>
    </row>
    <row r="306" spans="1:321" ht="43.2" x14ac:dyDescent="0.3">
      <c r="A306" s="8" t="s">
        <v>291</v>
      </c>
      <c r="B306" s="15">
        <v>62.277580071174377</v>
      </c>
      <c r="G306" s="29" t="s">
        <v>153</v>
      </c>
      <c r="H306" s="32">
        <v>6.4102564102564097</v>
      </c>
      <c r="M306" s="11" t="s">
        <v>235</v>
      </c>
      <c r="N306" s="15">
        <v>67.489711934156389</v>
      </c>
      <c r="P306" s="29" t="s">
        <v>256</v>
      </c>
      <c r="Q306" s="79">
        <v>1.8370607028753994</v>
      </c>
      <c r="S306" s="8" t="s">
        <v>300</v>
      </c>
      <c r="T306" s="15">
        <v>63.829787234042556</v>
      </c>
      <c r="U306" s="101"/>
      <c r="Y306" s="8" t="s">
        <v>272</v>
      </c>
      <c r="Z306" s="15">
        <v>67.7</v>
      </c>
      <c r="AC306" s="109" t="s">
        <v>289</v>
      </c>
      <c r="AD306" s="123">
        <v>64.7</v>
      </c>
      <c r="AF306" s="149" t="s">
        <v>243</v>
      </c>
      <c r="AG306" s="137">
        <v>67</v>
      </c>
      <c r="AO306" s="109" t="s">
        <v>189</v>
      </c>
      <c r="AP306" s="146">
        <v>68.8</v>
      </c>
      <c r="AS306" s="149" t="s">
        <v>258</v>
      </c>
      <c r="AT306" s="137">
        <v>70.7</v>
      </c>
      <c r="AX306" s="149" t="s">
        <v>203</v>
      </c>
      <c r="AY306" s="191">
        <v>68.7</v>
      </c>
      <c r="BD306" s="149" t="s">
        <v>257</v>
      </c>
      <c r="BE306" s="191">
        <v>72.8</v>
      </c>
      <c r="BG306" s="149" t="s">
        <v>377</v>
      </c>
      <c r="BH306" s="209">
        <v>75.099999999999994</v>
      </c>
      <c r="BJ306" s="149" t="s">
        <v>158</v>
      </c>
      <c r="BK306" s="233">
        <v>71.3</v>
      </c>
      <c r="BP306" s="149" t="s">
        <v>222</v>
      </c>
      <c r="BQ306" s="233">
        <v>73.3</v>
      </c>
      <c r="BV306" s="29" t="s">
        <v>273</v>
      </c>
      <c r="BW306" s="263">
        <v>6.0975609756097562</v>
      </c>
      <c r="CB306" s="149" t="s">
        <v>209</v>
      </c>
      <c r="CC306" s="209">
        <v>77.599999999999994</v>
      </c>
      <c r="CE306" s="29" t="s">
        <v>271</v>
      </c>
      <c r="CF306" s="281">
        <v>1.837007348029392</v>
      </c>
      <c r="CI306" s="109" t="s">
        <v>88</v>
      </c>
      <c r="CJ306" s="295">
        <v>75</v>
      </c>
      <c r="CO306" s="109" t="s">
        <v>130</v>
      </c>
      <c r="CP306" s="191">
        <v>79.7</v>
      </c>
      <c r="CS306" s="149" t="s">
        <v>252</v>
      </c>
      <c r="CT306" s="331">
        <v>77.2</v>
      </c>
      <c r="DB306" s="253" t="s">
        <v>167</v>
      </c>
      <c r="DC306" s="263">
        <v>5.4545454545454541</v>
      </c>
      <c r="DP306" s="149" t="s">
        <v>269</v>
      </c>
      <c r="DQ306" s="331">
        <v>80.900000000000006</v>
      </c>
      <c r="DV306" s="253" t="s">
        <v>162</v>
      </c>
      <c r="DW306" s="281">
        <v>1.7083587553386212</v>
      </c>
      <c r="EA306" s="346" t="s">
        <v>278</v>
      </c>
      <c r="EB306" s="353">
        <v>77.3</v>
      </c>
      <c r="EI306" s="346" t="s">
        <v>179</v>
      </c>
      <c r="EJ306" s="362">
        <v>5.2631578947368416</v>
      </c>
      <c r="EQ306" s="346" t="s">
        <v>264</v>
      </c>
      <c r="ER306" s="303">
        <v>81.3</v>
      </c>
      <c r="EU306" s="346" t="s">
        <v>97</v>
      </c>
      <c r="EV306" s="378">
        <v>1.7459624618070713</v>
      </c>
      <c r="FA306" s="346" t="s">
        <v>113</v>
      </c>
      <c r="FB306" s="383">
        <v>77.464788732394368</v>
      </c>
      <c r="FG306" s="346" t="s">
        <v>167</v>
      </c>
      <c r="FH306" s="381">
        <v>81.900000000000006</v>
      </c>
      <c r="FK306" s="346" t="s">
        <v>290</v>
      </c>
      <c r="FL306" s="410">
        <v>77.900000000000006</v>
      </c>
      <c r="FQ306" s="355" t="s">
        <v>59</v>
      </c>
      <c r="FR306" s="421">
        <v>5.0999999999999996</v>
      </c>
      <c r="FW306" s="346" t="s">
        <v>282</v>
      </c>
      <c r="FX306" s="410">
        <v>82.3</v>
      </c>
      <c r="FZ306" s="346" t="s">
        <v>94</v>
      </c>
      <c r="GA306" s="437">
        <v>1.8</v>
      </c>
      <c r="GD306" s="462" t="s">
        <v>167</v>
      </c>
      <c r="GE306" s="448">
        <v>78</v>
      </c>
      <c r="GJ306" s="346" t="s">
        <v>238</v>
      </c>
      <c r="GK306" s="421">
        <v>4.9000000000000004</v>
      </c>
      <c r="GP306" s="462" t="s">
        <v>79</v>
      </c>
      <c r="GQ306" s="503">
        <v>81.8</v>
      </c>
      <c r="GS306" s="346" t="s">
        <v>90</v>
      </c>
      <c r="GT306" s="508">
        <v>0.53492762743864064</v>
      </c>
      <c r="GV306" s="462" t="s">
        <v>142</v>
      </c>
      <c r="GW306" s="479">
        <v>78.400000000000006</v>
      </c>
      <c r="HB306" s="535" t="s">
        <v>110</v>
      </c>
      <c r="HC306" s="383">
        <v>81.3</v>
      </c>
      <c r="HG306" s="462" t="s">
        <v>189</v>
      </c>
      <c r="HH306" s="383">
        <v>78.7</v>
      </c>
      <c r="HM306" s="346" t="s">
        <v>278</v>
      </c>
      <c r="HN306" s="421">
        <v>4.5</v>
      </c>
      <c r="HS306" s="537" t="s">
        <v>663</v>
      </c>
      <c r="HT306" s="383">
        <v>81.2</v>
      </c>
      <c r="HV306" s="346" t="s">
        <v>219</v>
      </c>
      <c r="HW306" s="508">
        <v>1.7</v>
      </c>
      <c r="HY306" s="346" t="s">
        <v>64</v>
      </c>
      <c r="HZ306" s="421">
        <v>4.2</v>
      </c>
      <c r="IE306" s="346" t="s">
        <v>162</v>
      </c>
      <c r="IF306" s="508">
        <v>1.6</v>
      </c>
      <c r="IH306" s="576" t="s">
        <v>123</v>
      </c>
      <c r="II306" s="610">
        <v>74.2</v>
      </c>
      <c r="IN306" s="621" t="s">
        <v>97</v>
      </c>
      <c r="IO306" s="635">
        <v>3.6</v>
      </c>
      <c r="IT306" s="621" t="s">
        <v>378</v>
      </c>
      <c r="IU306" s="652">
        <v>74.599999999999994</v>
      </c>
      <c r="IW306" s="621" t="s">
        <v>305</v>
      </c>
      <c r="IX306" s="635">
        <v>1.5</v>
      </c>
      <c r="IZ306" s="576" t="s">
        <v>87</v>
      </c>
      <c r="JA306" s="610">
        <v>74</v>
      </c>
      <c r="JF306" s="621" t="s">
        <v>221</v>
      </c>
      <c r="JG306" s="596">
        <v>5.4</v>
      </c>
      <c r="JL306" s="621" t="s">
        <v>183</v>
      </c>
      <c r="JM306" s="596">
        <v>74.7</v>
      </c>
      <c r="JO306" s="621" t="s">
        <v>321</v>
      </c>
      <c r="JP306" s="596">
        <v>1.5</v>
      </c>
      <c r="JR306" s="576" t="s">
        <v>328</v>
      </c>
      <c r="JS306" s="610">
        <v>74.2</v>
      </c>
      <c r="JX306" s="621" t="s">
        <v>158</v>
      </c>
      <c r="JY306" s="596">
        <v>4.8</v>
      </c>
      <c r="KD306" s="621" t="s">
        <v>295</v>
      </c>
      <c r="KE306" s="596">
        <v>75.599999999999994</v>
      </c>
      <c r="KG306" s="621" t="s">
        <v>288</v>
      </c>
      <c r="KH306" s="596">
        <v>1.3</v>
      </c>
      <c r="KJ306" s="576" t="s">
        <v>664</v>
      </c>
      <c r="KK306" s="610">
        <v>76.5</v>
      </c>
      <c r="KP306" s="621" t="s">
        <v>17</v>
      </c>
      <c r="KQ306" s="596">
        <v>6</v>
      </c>
      <c r="KV306" s="621" t="s">
        <v>211</v>
      </c>
      <c r="KW306" s="596">
        <v>78.3</v>
      </c>
      <c r="KY306" s="621" t="s">
        <v>127</v>
      </c>
      <c r="KZ306" s="596">
        <v>1.6</v>
      </c>
      <c r="LB306" s="576" t="s">
        <v>203</v>
      </c>
      <c r="LC306" s="610">
        <v>80.599999999999994</v>
      </c>
      <c r="LH306" s="621" t="s">
        <v>230</v>
      </c>
      <c r="LI306" s="596">
        <v>81.3</v>
      </c>
    </row>
    <row r="307" spans="1:321" ht="43.2" x14ac:dyDescent="0.3">
      <c r="A307" s="8" t="s">
        <v>292</v>
      </c>
      <c r="B307" s="15">
        <v>61.764705882352942</v>
      </c>
      <c r="G307" s="29" t="s">
        <v>212</v>
      </c>
      <c r="H307" s="32">
        <v>6.4935064935064926</v>
      </c>
      <c r="M307" s="11" t="s">
        <v>316</v>
      </c>
      <c r="N307" s="15">
        <v>66.557835820895534</v>
      </c>
      <c r="P307" s="29" t="s">
        <v>213</v>
      </c>
      <c r="Q307" s="79">
        <v>1.8619934282584885</v>
      </c>
      <c r="S307" s="8" t="s">
        <v>282</v>
      </c>
      <c r="T307" s="15">
        <v>63.749999999999993</v>
      </c>
      <c r="U307" s="101"/>
      <c r="Y307" s="8" t="s">
        <v>266</v>
      </c>
      <c r="Z307" s="15">
        <v>67.400000000000006</v>
      </c>
      <c r="AC307" s="109" t="s">
        <v>316</v>
      </c>
      <c r="AD307" s="123">
        <v>64.400000000000006</v>
      </c>
      <c r="AF307" s="149" t="s">
        <v>273</v>
      </c>
      <c r="AG307" s="137">
        <v>66.7</v>
      </c>
      <c r="AO307" s="109" t="s">
        <v>301</v>
      </c>
      <c r="AP307" s="146">
        <v>68.5</v>
      </c>
      <c r="AS307" s="149" t="s">
        <v>193</v>
      </c>
      <c r="AT307" s="137">
        <v>70.400000000000006</v>
      </c>
      <c r="AX307" s="149" t="s">
        <v>325</v>
      </c>
      <c r="AY307" s="191">
        <v>68.3</v>
      </c>
      <c r="BD307" s="149" t="s">
        <v>317</v>
      </c>
      <c r="BE307" s="191">
        <v>72.400000000000006</v>
      </c>
      <c r="BG307" s="149" t="s">
        <v>256</v>
      </c>
      <c r="BH307" s="209">
        <v>75</v>
      </c>
      <c r="BJ307" s="149" t="s">
        <v>273</v>
      </c>
      <c r="BK307" s="233">
        <v>71</v>
      </c>
      <c r="BP307" s="149" t="s">
        <v>324</v>
      </c>
      <c r="BQ307" s="233">
        <v>73.3</v>
      </c>
      <c r="BV307" s="29" t="s">
        <v>376</v>
      </c>
      <c r="BW307" s="263">
        <v>6.1538461538461542</v>
      </c>
      <c r="CB307" s="149" t="s">
        <v>246</v>
      </c>
      <c r="CC307" s="209">
        <v>77.400000000000006</v>
      </c>
      <c r="CE307" s="29" t="s">
        <v>288</v>
      </c>
      <c r="CF307" s="281">
        <v>1.849112426035503</v>
      </c>
      <c r="CI307" s="109" t="s">
        <v>46</v>
      </c>
      <c r="CJ307" s="295">
        <v>75</v>
      </c>
      <c r="CO307" s="109" t="s">
        <v>48</v>
      </c>
      <c r="CP307" s="191">
        <v>79.599999999999994</v>
      </c>
      <c r="CS307" s="149" t="s">
        <v>250</v>
      </c>
      <c r="CT307" s="331">
        <v>76.8</v>
      </c>
      <c r="DB307" s="253" t="s">
        <v>13</v>
      </c>
      <c r="DC307" s="263">
        <v>5.4545454545454541</v>
      </c>
      <c r="DP307" s="149" t="s">
        <v>304</v>
      </c>
      <c r="DQ307" s="331">
        <v>80.7</v>
      </c>
      <c r="DV307" s="253" t="s">
        <v>15</v>
      </c>
      <c r="DW307" s="281">
        <v>1.7191977077363898</v>
      </c>
      <c r="EA307" s="346" t="s">
        <v>58</v>
      </c>
      <c r="EB307" s="353">
        <v>77.3</v>
      </c>
      <c r="EI307" s="346" t="s">
        <v>94</v>
      </c>
      <c r="EJ307" s="362">
        <v>5.376344086021505</v>
      </c>
      <c r="EQ307" s="346" t="s">
        <v>214</v>
      </c>
      <c r="ER307" s="303">
        <v>81.3</v>
      </c>
      <c r="EU307" s="346" t="s">
        <v>89</v>
      </c>
      <c r="EV307" s="378">
        <v>1.7721518987341773</v>
      </c>
      <c r="FA307" s="346" t="s">
        <v>50</v>
      </c>
      <c r="FB307" s="383">
        <v>77.34375</v>
      </c>
      <c r="FG307" s="346" t="s">
        <v>373</v>
      </c>
      <c r="FH307" s="381">
        <v>81.8</v>
      </c>
      <c r="FK307" s="346" t="s">
        <v>167</v>
      </c>
      <c r="FL307" s="410">
        <v>77.8</v>
      </c>
      <c r="FQ307" s="355" t="s">
        <v>147</v>
      </c>
      <c r="FR307" s="421">
        <v>5.0999999999999996</v>
      </c>
      <c r="FW307" s="346" t="s">
        <v>161</v>
      </c>
      <c r="FX307" s="410">
        <v>82.3</v>
      </c>
      <c r="FZ307" s="346" t="s">
        <v>195</v>
      </c>
      <c r="GA307" s="437">
        <v>1.8</v>
      </c>
      <c r="GD307" s="462" t="s">
        <v>339</v>
      </c>
      <c r="GE307" s="448">
        <v>77.900000000000006</v>
      </c>
      <c r="GJ307" s="346" t="s">
        <v>98</v>
      </c>
      <c r="GK307" s="421">
        <v>4.9000000000000004</v>
      </c>
      <c r="GP307" s="462" t="s">
        <v>271</v>
      </c>
      <c r="GQ307" s="503">
        <v>81.8</v>
      </c>
      <c r="GS307" s="346" t="s">
        <v>76</v>
      </c>
      <c r="GT307" s="508">
        <v>0.90744101633393837</v>
      </c>
      <c r="GV307" s="462" t="s">
        <v>377</v>
      </c>
      <c r="GW307" s="479">
        <v>78.400000000000006</v>
      </c>
      <c r="HB307" s="535" t="s">
        <v>289</v>
      </c>
      <c r="HC307" s="383">
        <v>81.2</v>
      </c>
      <c r="HG307" s="462" t="s">
        <v>258</v>
      </c>
      <c r="HH307" s="383">
        <v>78.7</v>
      </c>
      <c r="HM307" s="346" t="s">
        <v>264</v>
      </c>
      <c r="HN307" s="421">
        <v>4.5999999999999996</v>
      </c>
      <c r="HS307" s="535" t="s">
        <v>110</v>
      </c>
      <c r="HT307" s="383">
        <v>80.900000000000006</v>
      </c>
      <c r="HV307" s="346" t="s">
        <v>261</v>
      </c>
      <c r="HW307" s="508">
        <v>1.6</v>
      </c>
      <c r="HY307" s="346" t="s">
        <v>238</v>
      </c>
      <c r="HZ307" s="421">
        <v>4.2</v>
      </c>
      <c r="IE307" s="346" t="s">
        <v>133</v>
      </c>
      <c r="IF307" s="508">
        <v>1.6</v>
      </c>
      <c r="IH307" s="576" t="s">
        <v>112</v>
      </c>
      <c r="II307" s="610">
        <v>74.099999999999994</v>
      </c>
      <c r="IN307" s="621" t="s">
        <v>323</v>
      </c>
      <c r="IO307" s="635">
        <v>3.6</v>
      </c>
      <c r="IT307" s="621" t="s">
        <v>194</v>
      </c>
      <c r="IU307" s="652">
        <v>74.599999999999994</v>
      </c>
      <c r="IW307" s="621" t="s">
        <v>201</v>
      </c>
      <c r="IX307" s="635">
        <v>1.5</v>
      </c>
      <c r="IZ307" s="576" t="s">
        <v>339</v>
      </c>
      <c r="JA307" s="610">
        <v>73.8</v>
      </c>
      <c r="JF307" s="621" t="s">
        <v>209</v>
      </c>
      <c r="JG307" s="596">
        <v>5.4</v>
      </c>
      <c r="JL307" s="621" t="s">
        <v>6</v>
      </c>
      <c r="JM307" s="596">
        <v>74.7</v>
      </c>
      <c r="JO307" s="621" t="s">
        <v>205</v>
      </c>
      <c r="JP307" s="596">
        <v>1.6</v>
      </c>
      <c r="JR307" s="576" t="s">
        <v>128</v>
      </c>
      <c r="JS307" s="610">
        <v>73.8</v>
      </c>
      <c r="JX307" s="621" t="s">
        <v>294</v>
      </c>
      <c r="JY307" s="596">
        <v>4.8</v>
      </c>
      <c r="KD307" s="621" t="s">
        <v>224</v>
      </c>
      <c r="KE307" s="596">
        <v>75.599999999999994</v>
      </c>
      <c r="KG307" s="621" t="s">
        <v>265</v>
      </c>
      <c r="KH307" s="596">
        <v>1.4</v>
      </c>
      <c r="KJ307" s="576" t="s">
        <v>259</v>
      </c>
      <c r="KK307" s="610">
        <v>76.5</v>
      </c>
      <c r="KP307" s="621" t="s">
        <v>45</v>
      </c>
      <c r="KQ307" s="596">
        <v>6</v>
      </c>
      <c r="KV307" s="621" t="s">
        <v>137</v>
      </c>
      <c r="KW307" s="596">
        <v>78.2</v>
      </c>
      <c r="KY307" s="621" t="s">
        <v>212</v>
      </c>
      <c r="KZ307" s="596">
        <v>1.6</v>
      </c>
      <c r="LB307" s="576" t="s">
        <v>212</v>
      </c>
      <c r="LC307" s="610">
        <v>80.5</v>
      </c>
      <c r="LH307" s="621" t="s">
        <v>194</v>
      </c>
      <c r="LI307" s="596">
        <v>81.3</v>
      </c>
    </row>
    <row r="308" spans="1:321" ht="39.6" x14ac:dyDescent="0.3">
      <c r="A308" s="8" t="s">
        <v>293</v>
      </c>
      <c r="B308" s="15">
        <v>61.379310344827587</v>
      </c>
      <c r="G308" s="29" t="s">
        <v>295</v>
      </c>
      <c r="H308" s="32">
        <v>6.557377049180328</v>
      </c>
      <c r="M308" s="11" t="s">
        <v>20</v>
      </c>
      <c r="N308" s="15">
        <v>66.437684003925412</v>
      </c>
      <c r="P308" s="29" t="s">
        <v>258</v>
      </c>
      <c r="Q308" s="79">
        <v>1.8810679611650485</v>
      </c>
      <c r="S308" s="8" t="s">
        <v>301</v>
      </c>
      <c r="T308" s="15">
        <v>63.636363636363633</v>
      </c>
      <c r="U308" s="101"/>
      <c r="Y308" s="8" t="s">
        <v>287</v>
      </c>
      <c r="Z308" s="15">
        <v>67.400000000000006</v>
      </c>
      <c r="AC308" s="109" t="s">
        <v>297</v>
      </c>
      <c r="AD308" s="123">
        <v>64.2</v>
      </c>
      <c r="AF308" s="149" t="s">
        <v>318</v>
      </c>
      <c r="AG308" s="137">
        <v>66.7</v>
      </c>
      <c r="AO308" s="109" t="s">
        <v>327</v>
      </c>
      <c r="AP308" s="146">
        <v>68.2</v>
      </c>
      <c r="AS308" s="149" t="s">
        <v>216</v>
      </c>
      <c r="AT308" s="137">
        <v>70</v>
      </c>
      <c r="AX308" s="149" t="s">
        <v>215</v>
      </c>
      <c r="AY308" s="191">
        <v>68.3</v>
      </c>
      <c r="BD308" s="149" t="s">
        <v>296</v>
      </c>
      <c r="BE308" s="191">
        <v>72.099999999999994</v>
      </c>
      <c r="BG308" s="149" t="s">
        <v>266</v>
      </c>
      <c r="BH308" s="209">
        <v>74.900000000000006</v>
      </c>
      <c r="BJ308" s="149" t="s">
        <v>325</v>
      </c>
      <c r="BK308" s="233">
        <v>70.8</v>
      </c>
      <c r="BP308" s="149" t="s">
        <v>258</v>
      </c>
      <c r="BQ308" s="233">
        <v>73.2</v>
      </c>
      <c r="BV308" s="29" t="s">
        <v>303</v>
      </c>
      <c r="BW308" s="263">
        <v>6.25</v>
      </c>
      <c r="CB308" s="149" t="s">
        <v>280</v>
      </c>
      <c r="CC308" s="209">
        <v>77.3</v>
      </c>
      <c r="CE308" s="29" t="s">
        <v>231</v>
      </c>
      <c r="CF308" s="281">
        <v>1.8613607188703467</v>
      </c>
      <c r="CI308" s="109" t="s">
        <v>193</v>
      </c>
      <c r="CJ308" s="295">
        <v>75</v>
      </c>
      <c r="CO308" s="109" t="s">
        <v>149</v>
      </c>
      <c r="CP308" s="191">
        <v>79.400000000000006</v>
      </c>
      <c r="CS308" s="149" t="s">
        <v>161</v>
      </c>
      <c r="CT308" s="331">
        <v>76.7</v>
      </c>
      <c r="DB308" s="253" t="s">
        <v>149</v>
      </c>
      <c r="DC308" s="263">
        <v>5.4545454545454541</v>
      </c>
      <c r="DP308" s="149" t="s">
        <v>36</v>
      </c>
      <c r="DQ308" s="331">
        <v>80.599999999999994</v>
      </c>
      <c r="DV308" s="253" t="s">
        <v>40</v>
      </c>
      <c r="DW308" s="281">
        <v>1.7217047699689527</v>
      </c>
      <c r="EA308" s="346" t="s">
        <v>307</v>
      </c>
      <c r="EB308" s="353">
        <v>77.099999999999994</v>
      </c>
      <c r="EI308" s="346" t="s">
        <v>225</v>
      </c>
      <c r="EJ308" s="362">
        <v>5.2631578947368416</v>
      </c>
      <c r="EQ308" s="346" t="s">
        <v>252</v>
      </c>
      <c r="ER308" s="303">
        <v>81.2</v>
      </c>
      <c r="EU308" s="346" t="s">
        <v>142</v>
      </c>
      <c r="EV308" s="378">
        <v>1.7835623041696793</v>
      </c>
      <c r="FA308" s="346" t="s">
        <v>278</v>
      </c>
      <c r="FB308" s="383">
        <v>77.272727272727266</v>
      </c>
      <c r="FG308" s="346" t="s">
        <v>236</v>
      </c>
      <c r="FH308" s="381">
        <v>81.8</v>
      </c>
      <c r="FK308" s="346" t="s">
        <v>307</v>
      </c>
      <c r="FL308" s="410">
        <v>77.8</v>
      </c>
      <c r="FQ308" s="355" t="s">
        <v>270</v>
      </c>
      <c r="FR308" s="421">
        <v>5.0999999999999996</v>
      </c>
      <c r="FW308" s="346" t="s">
        <v>268</v>
      </c>
      <c r="FX308" s="410">
        <v>81.8</v>
      </c>
      <c r="FZ308" s="346" t="s">
        <v>93</v>
      </c>
      <c r="GA308" s="437">
        <v>1.8</v>
      </c>
      <c r="GD308" s="462" t="s">
        <v>296</v>
      </c>
      <c r="GE308" s="448">
        <v>77.599999999999994</v>
      </c>
      <c r="GJ308" s="346" t="s">
        <v>255</v>
      </c>
      <c r="GK308" s="421">
        <v>5</v>
      </c>
      <c r="GP308" s="462" t="s">
        <v>248</v>
      </c>
      <c r="GQ308" s="503">
        <v>81.8</v>
      </c>
      <c r="GS308" s="346" t="s">
        <v>304</v>
      </c>
      <c r="GT308" s="508">
        <v>1.0564811052417715</v>
      </c>
      <c r="GV308" s="462" t="s">
        <v>210</v>
      </c>
      <c r="GW308" s="479">
        <v>78.099999999999994</v>
      </c>
      <c r="HB308" s="535" t="s">
        <v>193</v>
      </c>
      <c r="HC308" s="383">
        <v>81.099999999999994</v>
      </c>
      <c r="HG308" s="462" t="s">
        <v>134</v>
      </c>
      <c r="HH308" s="383">
        <v>78.2</v>
      </c>
      <c r="HM308" s="346" t="s">
        <v>164</v>
      </c>
      <c r="HN308" s="421">
        <v>4.7</v>
      </c>
      <c r="HS308" s="535" t="s">
        <v>654</v>
      </c>
      <c r="HT308" s="383">
        <v>80.8</v>
      </c>
      <c r="HV308" s="346" t="s">
        <v>162</v>
      </c>
      <c r="HW308" s="508">
        <v>1.6</v>
      </c>
      <c r="HY308" s="346" t="s">
        <v>120</v>
      </c>
      <c r="HZ308" s="421">
        <v>4.4000000000000004</v>
      </c>
      <c r="IE308" s="346" t="s">
        <v>150</v>
      </c>
      <c r="IF308" s="508">
        <v>1.6</v>
      </c>
      <c r="IH308" s="576" t="s">
        <v>56</v>
      </c>
      <c r="II308" s="610">
        <v>74.099999999999994</v>
      </c>
      <c r="IN308" s="621" t="s">
        <v>264</v>
      </c>
      <c r="IO308" s="635">
        <v>3.7</v>
      </c>
      <c r="IT308" s="621" t="s">
        <v>23</v>
      </c>
      <c r="IU308" s="652">
        <v>74.2</v>
      </c>
      <c r="IW308" s="621" t="s">
        <v>236</v>
      </c>
      <c r="IX308" s="635">
        <v>1.5</v>
      </c>
      <c r="IZ308" s="576" t="s">
        <v>96</v>
      </c>
      <c r="JA308" s="610">
        <v>73.7</v>
      </c>
      <c r="JF308" s="621" t="s">
        <v>257</v>
      </c>
      <c r="JG308" s="596">
        <v>5.4</v>
      </c>
      <c r="JL308" s="621" t="s">
        <v>313</v>
      </c>
      <c r="JM308" s="596">
        <v>74.599999999999994</v>
      </c>
      <c r="JO308" s="621" t="s">
        <v>301</v>
      </c>
      <c r="JP308" s="596">
        <v>1.6</v>
      </c>
      <c r="JR308" s="576" t="s">
        <v>433</v>
      </c>
      <c r="JS308" s="610">
        <v>73.599999999999994</v>
      </c>
      <c r="JX308" s="621" t="s">
        <v>71</v>
      </c>
      <c r="JY308" s="596">
        <v>4.9000000000000004</v>
      </c>
      <c r="KD308" s="621" t="s">
        <v>300</v>
      </c>
      <c r="KE308" s="596">
        <v>75.5</v>
      </c>
      <c r="KG308" s="621" t="s">
        <v>195</v>
      </c>
      <c r="KH308" s="596">
        <v>1.3</v>
      </c>
      <c r="KJ308" s="576" t="s">
        <v>215</v>
      </c>
      <c r="KK308" s="610">
        <v>76.400000000000006</v>
      </c>
      <c r="KP308" s="621" t="s">
        <v>259</v>
      </c>
      <c r="KQ308" s="596">
        <v>6</v>
      </c>
      <c r="KV308" s="621" t="s">
        <v>90</v>
      </c>
      <c r="KW308" s="596">
        <v>78.099999999999994</v>
      </c>
      <c r="KY308" s="621" t="s">
        <v>46</v>
      </c>
      <c r="KZ308" s="596">
        <v>1.7</v>
      </c>
      <c r="LB308" s="576" t="s">
        <v>50</v>
      </c>
      <c r="LC308" s="610">
        <v>80.2</v>
      </c>
      <c r="LH308" s="621" t="s">
        <v>320</v>
      </c>
      <c r="LI308" s="596">
        <v>81.099999999999994</v>
      </c>
    </row>
    <row r="309" spans="1:321" ht="57.6" x14ac:dyDescent="0.3">
      <c r="A309" s="8" t="s">
        <v>294</v>
      </c>
      <c r="B309" s="15">
        <v>61.038961038961034</v>
      </c>
      <c r="G309" s="29" t="s">
        <v>338</v>
      </c>
      <c r="H309" s="32">
        <v>6.557377049180328</v>
      </c>
      <c r="M309" s="11" t="s">
        <v>266</v>
      </c>
      <c r="N309" s="15">
        <v>66.221374045801525</v>
      </c>
      <c r="P309" s="29" t="s">
        <v>267</v>
      </c>
      <c r="Q309" s="79">
        <v>1.9134775374376041</v>
      </c>
      <c r="S309" s="8" t="s">
        <v>263</v>
      </c>
      <c r="T309" s="15">
        <v>63.636363636363633</v>
      </c>
      <c r="U309" s="101"/>
      <c r="Y309" s="8" t="s">
        <v>145</v>
      </c>
      <c r="Z309" s="15">
        <v>67.2</v>
      </c>
      <c r="AC309" s="109" t="s">
        <v>307</v>
      </c>
      <c r="AD309" s="123">
        <v>64</v>
      </c>
      <c r="AF309" s="149" t="s">
        <v>297</v>
      </c>
      <c r="AG309" s="137">
        <v>66.7</v>
      </c>
      <c r="AO309" s="109" t="s">
        <v>145</v>
      </c>
      <c r="AP309" s="146">
        <v>68.099999999999994</v>
      </c>
      <c r="AS309" s="149" t="s">
        <v>195</v>
      </c>
      <c r="AT309" s="137">
        <v>69.8</v>
      </c>
      <c r="AX309" s="149" t="s">
        <v>273</v>
      </c>
      <c r="AY309" s="191">
        <v>68.099999999999994</v>
      </c>
      <c r="BD309" s="149" t="s">
        <v>216</v>
      </c>
      <c r="BE309" s="191">
        <v>72.099999999999994</v>
      </c>
      <c r="BG309" s="149" t="s">
        <v>226</v>
      </c>
      <c r="BH309" s="209">
        <v>74.900000000000006</v>
      </c>
      <c r="BJ309" s="149" t="s">
        <v>243</v>
      </c>
      <c r="BK309" s="233">
        <v>70.7</v>
      </c>
      <c r="BP309" s="149" t="s">
        <v>158</v>
      </c>
      <c r="BQ309" s="233">
        <v>72.7</v>
      </c>
      <c r="BV309" s="29" t="s">
        <v>292</v>
      </c>
      <c r="BW309" s="263">
        <v>6.25</v>
      </c>
      <c r="CB309" s="149" t="s">
        <v>179</v>
      </c>
      <c r="CC309" s="209">
        <v>77.3</v>
      </c>
      <c r="CE309" s="29" t="s">
        <v>286</v>
      </c>
      <c r="CF309" s="281">
        <v>1.8780071395312743</v>
      </c>
      <c r="CI309" s="109" t="s">
        <v>197</v>
      </c>
      <c r="CJ309" s="295">
        <v>74.7</v>
      </c>
      <c r="CO309" s="109" t="s">
        <v>258</v>
      </c>
      <c r="CP309" s="191">
        <v>79.400000000000006</v>
      </c>
      <c r="CS309" s="149" t="s">
        <v>210</v>
      </c>
      <c r="CT309" s="331">
        <v>76.5</v>
      </c>
      <c r="DB309" s="253" t="s">
        <v>137</v>
      </c>
      <c r="DC309" s="263">
        <v>5.4945054945054945</v>
      </c>
      <c r="DP309" s="149" t="s">
        <v>313</v>
      </c>
      <c r="DQ309" s="331">
        <v>80.2</v>
      </c>
      <c r="DV309" s="253" t="s">
        <v>89</v>
      </c>
      <c r="DW309" s="281">
        <v>1.7263427109974423</v>
      </c>
      <c r="EA309" s="346" t="s">
        <v>110</v>
      </c>
      <c r="EB309" s="353">
        <v>77</v>
      </c>
      <c r="EI309" s="346" t="s">
        <v>80</v>
      </c>
      <c r="EJ309" s="362">
        <v>5.4347826086956523</v>
      </c>
      <c r="EQ309" s="346" t="s">
        <v>184</v>
      </c>
      <c r="ER309" s="303">
        <v>81.2</v>
      </c>
      <c r="EU309" s="346" t="s">
        <v>122</v>
      </c>
      <c r="EV309" s="378">
        <v>1.791044776119403</v>
      </c>
      <c r="FA309" s="346" t="s">
        <v>58</v>
      </c>
      <c r="FB309" s="383">
        <v>77.272727272727266</v>
      </c>
      <c r="FG309" s="346" t="s">
        <v>248</v>
      </c>
      <c r="FH309" s="381">
        <v>81.599999999999994</v>
      </c>
      <c r="FK309" s="346" t="s">
        <v>119</v>
      </c>
      <c r="FL309" s="410">
        <v>77.599999999999994</v>
      </c>
      <c r="FQ309" s="355" t="s">
        <v>258</v>
      </c>
      <c r="FR309" s="421">
        <v>5.0999999999999996</v>
      </c>
      <c r="FW309" s="346" t="s">
        <v>248</v>
      </c>
      <c r="FX309" s="410">
        <v>81.7</v>
      </c>
      <c r="FZ309" s="346" t="s">
        <v>97</v>
      </c>
      <c r="GA309" s="437">
        <v>1.8</v>
      </c>
      <c r="GD309" s="462" t="s">
        <v>243</v>
      </c>
      <c r="GE309" s="448">
        <v>77.599999999999994</v>
      </c>
      <c r="GJ309" s="346" t="s">
        <v>28</v>
      </c>
      <c r="GK309" s="421">
        <v>5</v>
      </c>
      <c r="GP309" s="462" t="s">
        <v>5</v>
      </c>
      <c r="GQ309" s="503">
        <v>81.7</v>
      </c>
      <c r="GS309" s="346" t="s">
        <v>134</v>
      </c>
      <c r="GT309" s="508">
        <v>0.34028073160357297</v>
      </c>
      <c r="GV309" s="462" t="s">
        <v>50</v>
      </c>
      <c r="GW309" s="479">
        <v>78</v>
      </c>
      <c r="HB309" s="535" t="s">
        <v>312</v>
      </c>
      <c r="HC309" s="383">
        <v>80.7</v>
      </c>
      <c r="HG309" s="462" t="s">
        <v>243</v>
      </c>
      <c r="HH309" s="383">
        <v>77.599999999999994</v>
      </c>
      <c r="HM309" s="346" t="s">
        <v>94</v>
      </c>
      <c r="HN309" s="421">
        <v>4.7</v>
      </c>
      <c r="HS309" s="535" t="s">
        <v>191</v>
      </c>
      <c r="HT309" s="383">
        <v>80.599999999999994</v>
      </c>
      <c r="HV309" s="346" t="s">
        <v>184</v>
      </c>
      <c r="HW309" s="508">
        <v>1.7</v>
      </c>
      <c r="HY309" s="346" t="s">
        <v>79</v>
      </c>
      <c r="HZ309" s="421">
        <v>4.5</v>
      </c>
      <c r="IE309" s="346" t="s">
        <v>94</v>
      </c>
      <c r="IF309" s="508">
        <v>1.7</v>
      </c>
      <c r="IH309" s="576" t="s">
        <v>202</v>
      </c>
      <c r="II309" s="610">
        <v>74.099999999999994</v>
      </c>
      <c r="IN309" s="621" t="s">
        <v>300</v>
      </c>
      <c r="IO309" s="635">
        <v>3.8</v>
      </c>
      <c r="IT309" s="621" t="s">
        <v>193</v>
      </c>
      <c r="IU309" s="652">
        <v>74.099999999999994</v>
      </c>
      <c r="IW309" s="621" t="s">
        <v>212</v>
      </c>
      <c r="IX309" s="635">
        <v>1.5</v>
      </c>
      <c r="IZ309" s="576" t="s">
        <v>375</v>
      </c>
      <c r="JA309" s="610">
        <v>73.7</v>
      </c>
      <c r="JF309" s="621" t="s">
        <v>216</v>
      </c>
      <c r="JG309" s="596">
        <v>5.5</v>
      </c>
      <c r="JL309" s="621" t="s">
        <v>289</v>
      </c>
      <c r="JM309" s="596">
        <v>74.5</v>
      </c>
      <c r="JO309" s="621" t="s">
        <v>311</v>
      </c>
      <c r="JP309" s="596">
        <v>1.6</v>
      </c>
      <c r="JR309" s="576" t="s">
        <v>664</v>
      </c>
      <c r="JS309" s="610">
        <v>73.3</v>
      </c>
      <c r="JX309" s="621" t="s">
        <v>313</v>
      </c>
      <c r="JY309" s="596">
        <v>4.9000000000000004</v>
      </c>
      <c r="KD309" s="621" t="s">
        <v>328</v>
      </c>
      <c r="KE309" s="596">
        <v>74.900000000000006</v>
      </c>
      <c r="KG309" s="621" t="s">
        <v>581</v>
      </c>
      <c r="KH309" s="596">
        <v>1.3</v>
      </c>
      <c r="KJ309" s="576" t="s">
        <v>96</v>
      </c>
      <c r="KK309" s="610">
        <v>76.3</v>
      </c>
      <c r="KP309" s="621" t="s">
        <v>195</v>
      </c>
      <c r="KQ309" s="596">
        <v>6.1</v>
      </c>
      <c r="KV309" s="621" t="s">
        <v>126</v>
      </c>
      <c r="KW309" s="596">
        <v>77.900000000000006</v>
      </c>
      <c r="KY309" s="621" t="s">
        <v>5</v>
      </c>
      <c r="KZ309" s="596">
        <v>1.7</v>
      </c>
      <c r="LB309" s="576" t="s">
        <v>46</v>
      </c>
      <c r="LC309" s="610">
        <v>80</v>
      </c>
      <c r="LH309" s="621" t="s">
        <v>276</v>
      </c>
      <c r="LI309" s="596">
        <v>81</v>
      </c>
    </row>
    <row r="310" spans="1:321" ht="28.8" x14ac:dyDescent="0.3">
      <c r="A310" s="8" t="s">
        <v>295</v>
      </c>
      <c r="B310" s="15">
        <v>61.016949152542374</v>
      </c>
      <c r="G310" s="29" t="s">
        <v>303</v>
      </c>
      <c r="H310" s="32">
        <v>6.5830721003134789</v>
      </c>
      <c r="M310" s="11" t="s">
        <v>287</v>
      </c>
      <c r="N310" s="15">
        <v>66.207529843893482</v>
      </c>
      <c r="P310" s="29" t="s">
        <v>101</v>
      </c>
      <c r="Q310" s="79">
        <v>1.9181585677749362</v>
      </c>
      <c r="S310" s="8" t="s">
        <v>255</v>
      </c>
      <c r="T310" s="15">
        <v>63.095238095238095</v>
      </c>
      <c r="U310" s="101"/>
      <c r="Y310" s="8" t="s">
        <v>231</v>
      </c>
      <c r="Z310" s="15">
        <v>67.099999999999994</v>
      </c>
      <c r="AC310" s="109" t="s">
        <v>291</v>
      </c>
      <c r="AD310" s="123">
        <v>63.8</v>
      </c>
      <c r="AF310" s="149" t="s">
        <v>252</v>
      </c>
      <c r="AG310" s="137">
        <v>66.2</v>
      </c>
      <c r="AO310" s="109" t="s">
        <v>303</v>
      </c>
      <c r="AP310" s="146">
        <v>67.900000000000006</v>
      </c>
      <c r="AS310" s="149" t="s">
        <v>299</v>
      </c>
      <c r="AT310" s="137">
        <v>69.599999999999994</v>
      </c>
      <c r="AX310" s="149" t="s">
        <v>228</v>
      </c>
      <c r="AY310" s="191">
        <v>68</v>
      </c>
      <c r="BD310" s="149" t="s">
        <v>226</v>
      </c>
      <c r="BE310" s="191">
        <v>72</v>
      </c>
      <c r="BG310" s="149" t="s">
        <v>303</v>
      </c>
      <c r="BH310" s="209">
        <v>74.7</v>
      </c>
      <c r="BJ310" s="149" t="s">
        <v>179</v>
      </c>
      <c r="BK310" s="233">
        <v>70.5</v>
      </c>
      <c r="BP310" s="149" t="s">
        <v>307</v>
      </c>
      <c r="BQ310" s="233">
        <v>72.400000000000006</v>
      </c>
      <c r="BV310" s="29" t="s">
        <v>153</v>
      </c>
      <c r="BW310" s="263">
        <v>6.5217391304347823</v>
      </c>
      <c r="CB310" s="149" t="s">
        <v>296</v>
      </c>
      <c r="CC310" s="209">
        <v>77.2</v>
      </c>
      <c r="CE310" s="29" t="s">
        <v>245</v>
      </c>
      <c r="CF310" s="281">
        <v>1.8998903909389842</v>
      </c>
      <c r="CI310" s="109" t="s">
        <v>146</v>
      </c>
      <c r="CJ310" s="295">
        <v>74.7</v>
      </c>
      <c r="CO310" s="109" t="s">
        <v>147</v>
      </c>
      <c r="CP310" s="191">
        <v>79.3</v>
      </c>
      <c r="CS310" s="149" t="s">
        <v>146</v>
      </c>
      <c r="CT310" s="331">
        <v>76.3</v>
      </c>
      <c r="DB310" s="253" t="s">
        <v>292</v>
      </c>
      <c r="DC310" s="263">
        <v>5.5555555555555554</v>
      </c>
      <c r="DP310" s="149" t="s">
        <v>324</v>
      </c>
      <c r="DQ310" s="331">
        <v>80.099999999999994</v>
      </c>
      <c r="DV310" s="253" t="s">
        <v>14</v>
      </c>
      <c r="DW310" s="281">
        <v>1.7290160326941213</v>
      </c>
      <c r="EA310" s="346" t="s">
        <v>252</v>
      </c>
      <c r="EB310" s="353">
        <v>76.900000000000006</v>
      </c>
      <c r="EI310" s="346" t="s">
        <v>214</v>
      </c>
      <c r="EJ310" s="362">
        <v>5.5555555555555554</v>
      </c>
      <c r="EQ310" s="346" t="s">
        <v>201</v>
      </c>
      <c r="ER310" s="303">
        <v>80.900000000000006</v>
      </c>
      <c r="EU310" s="346" t="s">
        <v>14</v>
      </c>
      <c r="EV310" s="378">
        <v>1.8102372034956304</v>
      </c>
      <c r="FA310" s="346" t="s">
        <v>137</v>
      </c>
      <c r="FB310" s="383">
        <v>76.923076923076934</v>
      </c>
      <c r="FG310" s="346" t="s">
        <v>314</v>
      </c>
      <c r="FH310" s="381">
        <v>81.5</v>
      </c>
      <c r="FK310" s="346" t="s">
        <v>204</v>
      </c>
      <c r="FL310" s="410">
        <v>77.599999999999994</v>
      </c>
      <c r="FQ310" s="355" t="s">
        <v>66</v>
      </c>
      <c r="FR310" s="421">
        <v>5.0999999999999996</v>
      </c>
      <c r="FW310" s="346" t="s">
        <v>157</v>
      </c>
      <c r="FX310" s="410">
        <v>81.400000000000006</v>
      </c>
      <c r="FZ310" s="346" t="s">
        <v>53</v>
      </c>
      <c r="GA310" s="437">
        <v>1.8</v>
      </c>
      <c r="GD310" s="462" t="s">
        <v>277</v>
      </c>
      <c r="GE310" s="448">
        <v>77.599999999999994</v>
      </c>
      <c r="GJ310" s="346" t="s">
        <v>260</v>
      </c>
      <c r="GK310" s="421">
        <v>5.2</v>
      </c>
      <c r="GP310" s="462" t="s">
        <v>14</v>
      </c>
      <c r="GQ310" s="503">
        <v>81.400000000000006</v>
      </c>
      <c r="GS310" s="346" t="s">
        <v>262</v>
      </c>
      <c r="GT310" s="508">
        <v>1.2844036697247707</v>
      </c>
      <c r="GV310" s="462" t="s">
        <v>96</v>
      </c>
      <c r="GW310" s="479">
        <v>77.900000000000006</v>
      </c>
      <c r="HB310" s="535" t="s">
        <v>130</v>
      </c>
      <c r="HC310" s="383">
        <v>80.3</v>
      </c>
      <c r="HG310" s="462" t="s">
        <v>288</v>
      </c>
      <c r="HH310" s="383">
        <v>77.3</v>
      </c>
      <c r="HM310" s="346" t="s">
        <v>304</v>
      </c>
      <c r="HN310" s="421">
        <v>4.7</v>
      </c>
      <c r="HS310" s="535" t="s">
        <v>193</v>
      </c>
      <c r="HT310" s="383">
        <v>80.099999999999994</v>
      </c>
      <c r="HV310" s="346" t="s">
        <v>130</v>
      </c>
      <c r="HW310" s="508">
        <v>1.9</v>
      </c>
      <c r="HY310" s="346" t="s">
        <v>97</v>
      </c>
      <c r="HZ310" s="421">
        <v>4.5</v>
      </c>
      <c r="IE310" s="346" t="s">
        <v>245</v>
      </c>
      <c r="IF310" s="508">
        <v>1.7</v>
      </c>
      <c r="IH310" s="576" t="s">
        <v>224</v>
      </c>
      <c r="II310" s="610">
        <v>74</v>
      </c>
      <c r="IN310" s="621" t="s">
        <v>373</v>
      </c>
      <c r="IO310" s="635">
        <v>3.9</v>
      </c>
      <c r="IT310" s="621" t="s">
        <v>313</v>
      </c>
      <c r="IU310" s="652">
        <v>73.7</v>
      </c>
      <c r="IW310" s="621" t="s">
        <v>122</v>
      </c>
      <c r="IX310" s="635">
        <v>1.5</v>
      </c>
      <c r="IZ310" s="576" t="s">
        <v>102</v>
      </c>
      <c r="JA310" s="610">
        <v>73.7</v>
      </c>
      <c r="JF310" s="621" t="s">
        <v>15</v>
      </c>
      <c r="JG310" s="596">
        <v>5.7</v>
      </c>
      <c r="JL310" s="621" t="s">
        <v>378</v>
      </c>
      <c r="JM310" s="596">
        <v>74.5</v>
      </c>
      <c r="JO310" s="621" t="s">
        <v>142</v>
      </c>
      <c r="JP310" s="596">
        <v>1.6</v>
      </c>
      <c r="JR310" s="576" t="s">
        <v>305</v>
      </c>
      <c r="JS310" s="610">
        <v>73.2</v>
      </c>
      <c r="JX310" s="621" t="s">
        <v>48</v>
      </c>
      <c r="JY310" s="596">
        <v>5</v>
      </c>
      <c r="KD310" s="621" t="s">
        <v>246</v>
      </c>
      <c r="KE310" s="596">
        <v>74.900000000000006</v>
      </c>
      <c r="KG310" s="621" t="s">
        <v>212</v>
      </c>
      <c r="KH310" s="596">
        <v>1.4</v>
      </c>
      <c r="KJ310" s="576" t="s">
        <v>12</v>
      </c>
      <c r="KK310" s="610">
        <v>76.099999999999994</v>
      </c>
      <c r="KP310" s="621" t="s">
        <v>53</v>
      </c>
      <c r="KQ310" s="596">
        <v>6.2</v>
      </c>
      <c r="KV310" s="621" t="s">
        <v>21</v>
      </c>
      <c r="KW310" s="596">
        <v>77.7</v>
      </c>
      <c r="KY310" s="621" t="s">
        <v>60</v>
      </c>
      <c r="KZ310" s="596">
        <v>1.7</v>
      </c>
      <c r="LB310" s="576" t="s">
        <v>159</v>
      </c>
      <c r="LC310" s="610">
        <v>80</v>
      </c>
      <c r="LH310" s="621" t="s">
        <v>5</v>
      </c>
      <c r="LI310" s="596">
        <v>80.8</v>
      </c>
    </row>
    <row r="311" spans="1:321" ht="52.8" x14ac:dyDescent="0.3">
      <c r="A311" s="8" t="s">
        <v>296</v>
      </c>
      <c r="B311" s="15">
        <v>60.975609756097562</v>
      </c>
      <c r="G311" s="29" t="s">
        <v>323</v>
      </c>
      <c r="H311" s="32">
        <v>6.593406593406594</v>
      </c>
      <c r="M311" s="11" t="s">
        <v>145</v>
      </c>
      <c r="N311" s="15">
        <v>65.904936014625221</v>
      </c>
      <c r="P311" s="29" t="s">
        <v>337</v>
      </c>
      <c r="Q311" s="79">
        <v>1.9193857965451053</v>
      </c>
      <c r="S311" s="8" t="s">
        <v>277</v>
      </c>
      <c r="T311" s="15">
        <v>62.790697674418603</v>
      </c>
      <c r="U311" s="101"/>
      <c r="Y311" s="8" t="s">
        <v>316</v>
      </c>
      <c r="Z311" s="15">
        <v>67.099999999999994</v>
      </c>
      <c r="AC311" s="109" t="s">
        <v>263</v>
      </c>
      <c r="AD311" s="123">
        <v>63.6</v>
      </c>
      <c r="AF311" s="149" t="s">
        <v>265</v>
      </c>
      <c r="AG311" s="137">
        <v>65.099999999999994</v>
      </c>
      <c r="AO311" s="109" t="s">
        <v>299</v>
      </c>
      <c r="AP311" s="146">
        <v>67.900000000000006</v>
      </c>
      <c r="AS311" s="149" t="s">
        <v>80</v>
      </c>
      <c r="AT311" s="137">
        <v>69.5</v>
      </c>
      <c r="AX311" s="149" t="s">
        <v>259</v>
      </c>
      <c r="AY311" s="191">
        <v>67.599999999999994</v>
      </c>
      <c r="BD311" s="149" t="s">
        <v>303</v>
      </c>
      <c r="BE311" s="191">
        <v>71.7</v>
      </c>
      <c r="BG311" s="149" t="s">
        <v>296</v>
      </c>
      <c r="BH311" s="209">
        <v>74.3</v>
      </c>
      <c r="BJ311" s="149" t="s">
        <v>266</v>
      </c>
      <c r="BK311" s="233">
        <v>69.8</v>
      </c>
      <c r="BP311" s="149" t="s">
        <v>339</v>
      </c>
      <c r="BQ311" s="233">
        <v>72.3</v>
      </c>
      <c r="BV311" s="29" t="s">
        <v>128</v>
      </c>
      <c r="BW311" s="263">
        <v>6.5420560747663545</v>
      </c>
      <c r="CB311" s="149" t="s">
        <v>159</v>
      </c>
      <c r="CC311" s="209">
        <v>77.2</v>
      </c>
      <c r="CE311" s="29" t="s">
        <v>305</v>
      </c>
      <c r="CF311" s="281">
        <v>1.9082001031459517</v>
      </c>
      <c r="CI311" s="109" t="s">
        <v>205</v>
      </c>
      <c r="CJ311" s="295">
        <v>74.599999999999994</v>
      </c>
      <c r="CO311" s="109" t="s">
        <v>252</v>
      </c>
      <c r="CP311" s="191">
        <v>79.3</v>
      </c>
      <c r="CS311" s="149" t="s">
        <v>208</v>
      </c>
      <c r="CT311" s="331">
        <v>75.8</v>
      </c>
      <c r="DB311" s="253" t="s">
        <v>28</v>
      </c>
      <c r="DC311" s="263">
        <v>5.6000000000000005</v>
      </c>
      <c r="DP311" s="149" t="s">
        <v>252</v>
      </c>
      <c r="DQ311" s="331">
        <v>80.099999999999994</v>
      </c>
      <c r="DV311" s="253" t="s">
        <v>140</v>
      </c>
      <c r="DW311" s="281">
        <v>1.7721518987341773</v>
      </c>
      <c r="EA311" s="346" t="s">
        <v>166</v>
      </c>
      <c r="EB311" s="353">
        <v>76.900000000000006</v>
      </c>
      <c r="EI311" s="346" t="s">
        <v>102</v>
      </c>
      <c r="EJ311" s="362">
        <v>5.5555555555555554</v>
      </c>
      <c r="EQ311" s="346" t="s">
        <v>147</v>
      </c>
      <c r="ER311" s="303">
        <v>80.8</v>
      </c>
      <c r="EU311" s="346" t="s">
        <v>163</v>
      </c>
      <c r="EV311" s="378">
        <v>1.815736381977135</v>
      </c>
      <c r="FA311" s="346" t="s">
        <v>130</v>
      </c>
      <c r="FB311" s="383">
        <v>76.923076923076934</v>
      </c>
      <c r="FG311" s="346" t="s">
        <v>162</v>
      </c>
      <c r="FH311" s="381">
        <v>81.400000000000006</v>
      </c>
      <c r="FK311" s="346" t="s">
        <v>249</v>
      </c>
      <c r="FL311" s="410">
        <v>77.5</v>
      </c>
      <c r="FQ311" s="355" t="s">
        <v>255</v>
      </c>
      <c r="FR311" s="421">
        <v>5.2</v>
      </c>
      <c r="FW311" s="346" t="s">
        <v>314</v>
      </c>
      <c r="FX311" s="410">
        <v>81.2</v>
      </c>
      <c r="FZ311" s="346" t="s">
        <v>184</v>
      </c>
      <c r="GA311" s="437">
        <v>1.8</v>
      </c>
      <c r="GD311" s="462" t="s">
        <v>151</v>
      </c>
      <c r="GE311" s="448">
        <v>77.2</v>
      </c>
      <c r="GJ311" s="346" t="s">
        <v>270</v>
      </c>
      <c r="GK311" s="421">
        <v>5.3</v>
      </c>
      <c r="GP311" s="462" t="s">
        <v>157</v>
      </c>
      <c r="GQ311" s="503">
        <v>81</v>
      </c>
      <c r="GS311" s="346" t="s">
        <v>57</v>
      </c>
      <c r="GT311" s="508">
        <v>0.94786729857819907</v>
      </c>
      <c r="GV311" s="462" t="s">
        <v>258</v>
      </c>
      <c r="GW311" s="479">
        <v>77.8</v>
      </c>
      <c r="HB311" s="535" t="s">
        <v>263</v>
      </c>
      <c r="HC311" s="383">
        <v>80.2</v>
      </c>
      <c r="HG311" s="462" t="s">
        <v>198</v>
      </c>
      <c r="HH311" s="383">
        <v>77.3</v>
      </c>
      <c r="HM311" s="346" t="s">
        <v>280</v>
      </c>
      <c r="HN311" s="421">
        <v>4.7</v>
      </c>
      <c r="HS311" s="535" t="s">
        <v>306</v>
      </c>
      <c r="HT311" s="383">
        <v>79.8</v>
      </c>
      <c r="HV311" s="346" t="s">
        <v>150</v>
      </c>
      <c r="HW311" s="508">
        <v>1.7</v>
      </c>
      <c r="HY311" s="346" t="s">
        <v>29</v>
      </c>
      <c r="HZ311" s="421">
        <v>4.5999999999999996</v>
      </c>
      <c r="IE311" s="346" t="s">
        <v>7</v>
      </c>
      <c r="IF311" s="508">
        <v>1.7</v>
      </c>
      <c r="IH311" s="576" t="s">
        <v>87</v>
      </c>
      <c r="II311" s="610">
        <v>73.3</v>
      </c>
      <c r="IN311" s="621" t="s">
        <v>142</v>
      </c>
      <c r="IO311" s="635">
        <v>4</v>
      </c>
      <c r="IT311" s="621" t="s">
        <v>201</v>
      </c>
      <c r="IU311" s="652">
        <v>73.5</v>
      </c>
      <c r="IW311" s="621" t="s">
        <v>375</v>
      </c>
      <c r="IX311" s="635">
        <v>1.5</v>
      </c>
      <c r="IZ311" s="576" t="s">
        <v>71</v>
      </c>
      <c r="JA311" s="610">
        <v>73.3</v>
      </c>
      <c r="JF311" s="621" t="s">
        <v>322</v>
      </c>
      <c r="JG311" s="596">
        <v>5.8</v>
      </c>
      <c r="JL311" s="621" t="s">
        <v>175</v>
      </c>
      <c r="JM311" s="596">
        <v>74.400000000000006</v>
      </c>
      <c r="JO311" s="621" t="s">
        <v>6</v>
      </c>
      <c r="JP311" s="596">
        <v>1.6</v>
      </c>
      <c r="JR311" s="576" t="s">
        <v>203</v>
      </c>
      <c r="JS311" s="610">
        <v>73.2</v>
      </c>
      <c r="JX311" s="621" t="s">
        <v>241</v>
      </c>
      <c r="JY311" s="596">
        <v>5.0999999999999996</v>
      </c>
      <c r="KD311" s="621" t="s">
        <v>238</v>
      </c>
      <c r="KE311" s="596">
        <v>74.400000000000006</v>
      </c>
      <c r="KG311" s="621" t="s">
        <v>108</v>
      </c>
      <c r="KH311" s="596">
        <v>1.4</v>
      </c>
      <c r="KJ311" s="576" t="s">
        <v>202</v>
      </c>
      <c r="KK311" s="610">
        <v>75.599999999999994</v>
      </c>
      <c r="KP311" s="621" t="s">
        <v>133</v>
      </c>
      <c r="KQ311" s="596">
        <v>6.2</v>
      </c>
      <c r="KV311" s="621" t="s">
        <v>322</v>
      </c>
      <c r="KW311" s="596">
        <v>77.5</v>
      </c>
      <c r="KY311" s="621" t="s">
        <v>98</v>
      </c>
      <c r="KZ311" s="596">
        <v>1.7</v>
      </c>
      <c r="LB311" s="576" t="s">
        <v>315</v>
      </c>
      <c r="LC311" s="610">
        <v>80</v>
      </c>
      <c r="LH311" s="621" t="s">
        <v>257</v>
      </c>
      <c r="LI311" s="596">
        <v>80.7</v>
      </c>
    </row>
    <row r="312" spans="1:321" ht="39.6" x14ac:dyDescent="0.3">
      <c r="A312" s="8" t="s">
        <v>297</v>
      </c>
      <c r="B312" s="15">
        <v>60.629921259842526</v>
      </c>
      <c r="G312" s="29" t="s">
        <v>178</v>
      </c>
      <c r="H312" s="32">
        <v>6.666666666666667</v>
      </c>
      <c r="M312" s="11" t="s">
        <v>135</v>
      </c>
      <c r="N312" s="15">
        <v>65.833333333333329</v>
      </c>
      <c r="P312" s="29" t="s">
        <v>163</v>
      </c>
      <c r="Q312" s="79">
        <v>1.9276160503540518</v>
      </c>
      <c r="S312" s="8" t="s">
        <v>296</v>
      </c>
      <c r="T312" s="15">
        <v>62.222222222222221</v>
      </c>
      <c r="U312" s="101"/>
      <c r="Y312" s="8" t="s">
        <v>299</v>
      </c>
      <c r="Z312" s="15">
        <v>66.900000000000006</v>
      </c>
      <c r="AC312" s="109" t="s">
        <v>300</v>
      </c>
      <c r="AD312" s="123">
        <v>63.2</v>
      </c>
      <c r="AF312" s="149" t="s">
        <v>300</v>
      </c>
      <c r="AG312" s="137">
        <v>64.900000000000006</v>
      </c>
      <c r="AO312" s="109" t="s">
        <v>216</v>
      </c>
      <c r="AP312" s="146">
        <v>67.8</v>
      </c>
      <c r="AS312" s="149" t="s">
        <v>99</v>
      </c>
      <c r="AT312" s="137">
        <v>69.5</v>
      </c>
      <c r="AX312" s="149" t="s">
        <v>265</v>
      </c>
      <c r="AY312" s="191">
        <v>67.5</v>
      </c>
      <c r="BD312" s="149" t="s">
        <v>60</v>
      </c>
      <c r="BE312" s="191">
        <v>71.3</v>
      </c>
      <c r="BG312" s="149" t="s">
        <v>135</v>
      </c>
      <c r="BH312" s="209">
        <v>73.7</v>
      </c>
      <c r="BJ312" s="149" t="s">
        <v>265</v>
      </c>
      <c r="BK312" s="233">
        <v>69.400000000000006</v>
      </c>
      <c r="BP312" s="149" t="s">
        <v>212</v>
      </c>
      <c r="BQ312" s="233">
        <v>72.3</v>
      </c>
      <c r="BV312" s="29" t="s">
        <v>338</v>
      </c>
      <c r="BW312" s="263">
        <v>6.5420560747663545</v>
      </c>
      <c r="CB312" s="149" t="s">
        <v>339</v>
      </c>
      <c r="CC312" s="209">
        <v>77</v>
      </c>
      <c r="CE312" s="29" t="s">
        <v>122</v>
      </c>
      <c r="CF312" s="281">
        <v>1.9493177387914229</v>
      </c>
      <c r="CI312" s="109" t="s">
        <v>158</v>
      </c>
      <c r="CJ312" s="295">
        <v>73.900000000000006</v>
      </c>
      <c r="CO312" s="109" t="s">
        <v>263</v>
      </c>
      <c r="CP312" s="191">
        <v>79.2</v>
      </c>
      <c r="CS312" s="149" t="s">
        <v>149</v>
      </c>
      <c r="CT312" s="331">
        <v>75.400000000000006</v>
      </c>
      <c r="DB312" s="253" t="s">
        <v>303</v>
      </c>
      <c r="DC312" s="263">
        <v>5.6179775280898872</v>
      </c>
      <c r="DP312" s="149" t="s">
        <v>291</v>
      </c>
      <c r="DQ312" s="331">
        <v>79.900000000000006</v>
      </c>
      <c r="DV312" s="253" t="s">
        <v>142</v>
      </c>
      <c r="DW312" s="281">
        <v>1.7839687194525906</v>
      </c>
      <c r="EA312" s="346" t="s">
        <v>197</v>
      </c>
      <c r="EB312" s="353">
        <v>76.599999999999994</v>
      </c>
      <c r="EI312" s="346" t="s">
        <v>304</v>
      </c>
      <c r="EJ312" s="362">
        <v>5.6179775280898872</v>
      </c>
      <c r="EQ312" s="346" t="s">
        <v>250</v>
      </c>
      <c r="ER312" s="303">
        <v>80.7</v>
      </c>
      <c r="EU312" s="346" t="s">
        <v>245</v>
      </c>
      <c r="EV312" s="378">
        <v>1.8274111675126905</v>
      </c>
      <c r="FA312" s="346" t="s">
        <v>296</v>
      </c>
      <c r="FB312" s="383">
        <v>76.923076923076934</v>
      </c>
      <c r="FG312" s="346" t="s">
        <v>50</v>
      </c>
      <c r="FH312" s="381">
        <v>81.3</v>
      </c>
      <c r="FK312" s="346" t="s">
        <v>113</v>
      </c>
      <c r="FL312" s="410">
        <v>77</v>
      </c>
      <c r="FQ312" s="355" t="s">
        <v>94</v>
      </c>
      <c r="FR312" s="421">
        <v>5.3</v>
      </c>
      <c r="FW312" s="346" t="s">
        <v>271</v>
      </c>
      <c r="FX312" s="410">
        <v>80.599999999999994</v>
      </c>
      <c r="FZ312" s="346" t="s">
        <v>255</v>
      </c>
      <c r="GA312" s="437">
        <v>1.9</v>
      </c>
      <c r="GD312" s="462" t="s">
        <v>133</v>
      </c>
      <c r="GE312" s="448">
        <v>77.2</v>
      </c>
      <c r="GJ312" s="346" t="s">
        <v>66</v>
      </c>
      <c r="GK312" s="421">
        <v>5.3</v>
      </c>
      <c r="GP312" s="462" t="s">
        <v>227</v>
      </c>
      <c r="GQ312" s="503">
        <v>80.900000000000006</v>
      </c>
      <c r="GS312" s="346" t="s">
        <v>43</v>
      </c>
      <c r="GT312" s="508">
        <v>2.3912321487877781</v>
      </c>
      <c r="GV312" s="462" t="s">
        <v>119</v>
      </c>
      <c r="GW312" s="479">
        <v>77.2</v>
      </c>
      <c r="HB312" s="535" t="s">
        <v>664</v>
      </c>
      <c r="HC312" s="383">
        <v>80.2</v>
      </c>
      <c r="HG312" s="462" t="s">
        <v>310</v>
      </c>
      <c r="HH312" s="383">
        <v>76.900000000000006</v>
      </c>
      <c r="HM312" s="346" t="s">
        <v>315</v>
      </c>
      <c r="HN312" s="421">
        <v>4.8</v>
      </c>
      <c r="HS312" s="535" t="s">
        <v>130</v>
      </c>
      <c r="HT312" s="383">
        <v>79.7</v>
      </c>
      <c r="HV312" s="346" t="s">
        <v>180</v>
      </c>
      <c r="HW312" s="508">
        <v>1.7</v>
      </c>
      <c r="HY312" s="346" t="s">
        <v>301</v>
      </c>
      <c r="HZ312" s="421">
        <v>4.7</v>
      </c>
      <c r="IE312" s="346" t="s">
        <v>43</v>
      </c>
      <c r="IF312" s="508">
        <v>1.7</v>
      </c>
      <c r="IH312" s="576" t="s">
        <v>104</v>
      </c>
      <c r="II312" s="610">
        <v>73</v>
      </c>
      <c r="IN312" s="621" t="s">
        <v>53</v>
      </c>
      <c r="IO312" s="635">
        <v>4</v>
      </c>
      <c r="IT312" s="621" t="s">
        <v>30</v>
      </c>
      <c r="IU312" s="652">
        <v>73.3</v>
      </c>
      <c r="IW312" s="621" t="s">
        <v>256</v>
      </c>
      <c r="IX312" s="635">
        <v>1.5</v>
      </c>
      <c r="IZ312" s="576" t="s">
        <v>285</v>
      </c>
      <c r="JA312" s="610">
        <v>73.3</v>
      </c>
      <c r="JF312" s="621" t="s">
        <v>133</v>
      </c>
      <c r="JG312" s="596">
        <v>5.8</v>
      </c>
      <c r="JL312" s="621" t="s">
        <v>190</v>
      </c>
      <c r="JM312" s="596">
        <v>74.400000000000006</v>
      </c>
      <c r="JO312" s="621" t="s">
        <v>236</v>
      </c>
      <c r="JP312" s="596">
        <v>1.6</v>
      </c>
      <c r="JR312" s="576" t="s">
        <v>96</v>
      </c>
      <c r="JS312" s="610">
        <v>71.900000000000006</v>
      </c>
      <c r="JX312" s="621" t="s">
        <v>52</v>
      </c>
      <c r="JY312" s="596">
        <v>5.0999999999999996</v>
      </c>
      <c r="KD312" s="621" t="s">
        <v>148</v>
      </c>
      <c r="KE312" s="596">
        <v>74.2</v>
      </c>
      <c r="KG312" s="621" t="s">
        <v>64</v>
      </c>
      <c r="KH312" s="596">
        <v>1.3</v>
      </c>
      <c r="KJ312" s="576" t="s">
        <v>56</v>
      </c>
      <c r="KK312" s="610">
        <v>75.599999999999994</v>
      </c>
      <c r="KP312" s="621" t="s">
        <v>260</v>
      </c>
      <c r="KQ312" s="596">
        <v>6.4</v>
      </c>
      <c r="KV312" s="621" t="s">
        <v>5</v>
      </c>
      <c r="KW312" s="596">
        <v>77.400000000000006</v>
      </c>
      <c r="KY312" s="621" t="s">
        <v>250</v>
      </c>
      <c r="KZ312" s="596">
        <v>1.8</v>
      </c>
      <c r="LB312" s="576" t="s">
        <v>215</v>
      </c>
      <c r="LC312" s="610">
        <v>79.599999999999994</v>
      </c>
      <c r="LH312" s="621" t="s">
        <v>261</v>
      </c>
      <c r="LI312" s="596">
        <v>80.599999999999994</v>
      </c>
    </row>
    <row r="313" spans="1:321" ht="42" x14ac:dyDescent="0.3">
      <c r="A313" s="8" t="s">
        <v>298</v>
      </c>
      <c r="B313" s="15">
        <v>60.606060606060609</v>
      </c>
      <c r="G313" s="29" t="s">
        <v>201</v>
      </c>
      <c r="H313" s="32">
        <v>6.756756756756757</v>
      </c>
      <c r="M313" s="11" t="s">
        <v>324</v>
      </c>
      <c r="N313" s="15">
        <v>65.692883895131075</v>
      </c>
      <c r="P313" s="29" t="s">
        <v>16</v>
      </c>
      <c r="Q313" s="79">
        <v>1.9813084112149535</v>
      </c>
      <c r="S313" s="8" t="s">
        <v>274</v>
      </c>
      <c r="T313" s="15">
        <v>62.068965517241381</v>
      </c>
      <c r="U313" s="101"/>
      <c r="Y313" s="8" t="s">
        <v>193</v>
      </c>
      <c r="Z313" s="15">
        <v>66.7</v>
      </c>
      <c r="AC313" s="109" t="s">
        <v>325</v>
      </c>
      <c r="AD313" s="123">
        <v>63.2</v>
      </c>
      <c r="AF313" s="149" t="s">
        <v>236</v>
      </c>
      <c r="AG313" s="137">
        <v>64.8</v>
      </c>
      <c r="AO313" s="109" t="s">
        <v>141</v>
      </c>
      <c r="AP313" s="146">
        <v>67.7</v>
      </c>
      <c r="AS313" s="149" t="s">
        <v>132</v>
      </c>
      <c r="AT313" s="137">
        <v>69.400000000000006</v>
      </c>
      <c r="AX313" s="149" t="s">
        <v>252</v>
      </c>
      <c r="AY313" s="191">
        <v>67.400000000000006</v>
      </c>
      <c r="BD313" s="149" t="s">
        <v>311</v>
      </c>
      <c r="BE313" s="191">
        <v>71.099999999999994</v>
      </c>
      <c r="BG313" s="149" t="s">
        <v>257</v>
      </c>
      <c r="BH313" s="209">
        <v>73.099999999999994</v>
      </c>
      <c r="BJ313" s="149" t="s">
        <v>327</v>
      </c>
      <c r="BK313" s="233">
        <v>69.400000000000006</v>
      </c>
      <c r="BP313" s="149" t="s">
        <v>214</v>
      </c>
      <c r="BQ313" s="233">
        <v>72.2</v>
      </c>
      <c r="BV313" s="29" t="s">
        <v>253</v>
      </c>
      <c r="BW313" s="263">
        <v>6.557377049180328</v>
      </c>
      <c r="CB313" s="149" t="s">
        <v>203</v>
      </c>
      <c r="CC313" s="209">
        <v>76.7</v>
      </c>
      <c r="CE313" s="29" t="s">
        <v>267</v>
      </c>
      <c r="CF313" s="281">
        <v>1.9794721407624634</v>
      </c>
      <c r="CI313" s="109" t="s">
        <v>149</v>
      </c>
      <c r="CJ313" s="295">
        <v>73.8</v>
      </c>
      <c r="CO313" s="109" t="s">
        <v>36</v>
      </c>
      <c r="CP313" s="191">
        <v>79.2</v>
      </c>
      <c r="CS313" s="149" t="s">
        <v>377</v>
      </c>
      <c r="CT313" s="331">
        <v>75.400000000000006</v>
      </c>
      <c r="DB313" s="253" t="s">
        <v>176</v>
      </c>
      <c r="DC313" s="263">
        <v>5.6910569105691051</v>
      </c>
      <c r="DP313" s="149" t="s">
        <v>133</v>
      </c>
      <c r="DQ313" s="331">
        <v>79.8</v>
      </c>
      <c r="DV313" s="253" t="s">
        <v>245</v>
      </c>
      <c r="DW313" s="281">
        <v>1.8238128011011701</v>
      </c>
      <c r="EA313" s="346" t="s">
        <v>373</v>
      </c>
      <c r="EB313" s="353">
        <v>76.5</v>
      </c>
      <c r="EI313" s="346" t="s">
        <v>210</v>
      </c>
      <c r="EJ313" s="362">
        <v>5.7142857142857144</v>
      </c>
      <c r="EQ313" s="346" t="s">
        <v>258</v>
      </c>
      <c r="ER313" s="303">
        <v>80.7</v>
      </c>
      <c r="EU313" s="346" t="s">
        <v>250</v>
      </c>
      <c r="EV313" s="378">
        <v>1.8426966292134832</v>
      </c>
      <c r="FA313" s="346" t="s">
        <v>197</v>
      </c>
      <c r="FB313" s="383">
        <v>76.756756756756758</v>
      </c>
      <c r="FG313" s="346" t="s">
        <v>214</v>
      </c>
      <c r="FH313" s="381">
        <v>81.099999999999994</v>
      </c>
      <c r="FK313" s="346" t="s">
        <v>161</v>
      </c>
      <c r="FL313" s="410">
        <v>76.900000000000006</v>
      </c>
      <c r="FQ313" s="355" t="s">
        <v>131</v>
      </c>
      <c r="FR313" s="421">
        <v>5.3</v>
      </c>
      <c r="FW313" s="346" t="s">
        <v>261</v>
      </c>
      <c r="FX313" s="410">
        <v>80.5</v>
      </c>
      <c r="FZ313" s="346" t="s">
        <v>121</v>
      </c>
      <c r="GA313" s="437">
        <v>1.9</v>
      </c>
      <c r="GD313" s="462" t="s">
        <v>307</v>
      </c>
      <c r="GE313" s="448">
        <v>76.7</v>
      </c>
      <c r="GJ313" s="346" t="s">
        <v>128</v>
      </c>
      <c r="GK313" s="421">
        <v>5.6</v>
      </c>
      <c r="GP313" s="462" t="s">
        <v>314</v>
      </c>
      <c r="GQ313" s="503">
        <v>80.7</v>
      </c>
      <c r="GS313" s="346" t="s">
        <v>314</v>
      </c>
      <c r="GT313" s="508">
        <v>0.87733818904154937</v>
      </c>
      <c r="GV313" s="462" t="s">
        <v>77</v>
      </c>
      <c r="GW313" s="479">
        <v>77.099999999999994</v>
      </c>
      <c r="HB313" s="535" t="s">
        <v>306</v>
      </c>
      <c r="HC313" s="383">
        <v>80.099999999999994</v>
      </c>
      <c r="HG313" s="515" t="s">
        <v>166</v>
      </c>
      <c r="HH313" s="383">
        <v>76.8</v>
      </c>
      <c r="HM313" s="346" t="s">
        <v>131</v>
      </c>
      <c r="HN313" s="421">
        <v>4.8</v>
      </c>
      <c r="HS313" s="535" t="s">
        <v>276</v>
      </c>
      <c r="HT313" s="383">
        <v>79.599999999999994</v>
      </c>
      <c r="HV313" s="346" t="s">
        <v>93</v>
      </c>
      <c r="HW313" s="508">
        <v>1.8</v>
      </c>
      <c r="HY313" s="346" t="s">
        <v>280</v>
      </c>
      <c r="HZ313" s="421">
        <v>4.8</v>
      </c>
      <c r="IE313" s="346" t="s">
        <v>132</v>
      </c>
      <c r="IF313" s="508">
        <v>1.7</v>
      </c>
      <c r="IH313" s="576" t="s">
        <v>259</v>
      </c>
      <c r="II313" s="610">
        <v>72.7</v>
      </c>
      <c r="IN313" s="621" t="s">
        <v>137</v>
      </c>
      <c r="IO313" s="635">
        <v>4.0999999999999996</v>
      </c>
      <c r="IT313" s="621" t="s">
        <v>103</v>
      </c>
      <c r="IU313" s="652">
        <v>73.3</v>
      </c>
      <c r="IW313" s="621" t="s">
        <v>23</v>
      </c>
      <c r="IX313" s="635">
        <v>1.5</v>
      </c>
      <c r="IZ313" s="576" t="s">
        <v>433</v>
      </c>
      <c r="JA313" s="610">
        <v>72.2</v>
      </c>
      <c r="JF313" s="621" t="s">
        <v>142</v>
      </c>
      <c r="JG313" s="596">
        <v>5.9</v>
      </c>
      <c r="JL313" s="621" t="s">
        <v>796</v>
      </c>
      <c r="JM313" s="596">
        <v>74.2</v>
      </c>
      <c r="JO313" s="621" t="s">
        <v>219</v>
      </c>
      <c r="JP313" s="596">
        <v>1.6</v>
      </c>
      <c r="JR313" s="576" t="s">
        <v>320</v>
      </c>
      <c r="JS313" s="610">
        <v>71.5</v>
      </c>
      <c r="JX313" s="621" t="s">
        <v>741</v>
      </c>
      <c r="JY313" s="596">
        <v>5.3</v>
      </c>
      <c r="KD313" s="621" t="s">
        <v>131</v>
      </c>
      <c r="KE313" s="596">
        <v>74</v>
      </c>
      <c r="KG313" s="621" t="s">
        <v>101</v>
      </c>
      <c r="KH313" s="596">
        <v>1.1000000000000001</v>
      </c>
      <c r="KJ313" s="576" t="s">
        <v>116</v>
      </c>
      <c r="KK313" s="610">
        <v>75.599999999999994</v>
      </c>
      <c r="KP313" s="621" t="s">
        <v>75</v>
      </c>
      <c r="KQ313" s="596">
        <v>6.5</v>
      </c>
      <c r="KV313" s="621" t="s">
        <v>295</v>
      </c>
      <c r="KW313" s="596">
        <v>77.3</v>
      </c>
      <c r="KY313" s="621" t="s">
        <v>288</v>
      </c>
      <c r="KZ313" s="596">
        <v>1.8</v>
      </c>
      <c r="LB313" s="576" t="s">
        <v>808</v>
      </c>
      <c r="LC313" s="610">
        <v>79.3</v>
      </c>
      <c r="LH313" s="621" t="s">
        <v>664</v>
      </c>
      <c r="LI313" s="596">
        <v>80.5</v>
      </c>
    </row>
    <row r="314" spans="1:321" ht="43.2" x14ac:dyDescent="0.3">
      <c r="A314" s="8" t="s">
        <v>373</v>
      </c>
      <c r="B314" s="15">
        <v>60.606060606060609</v>
      </c>
      <c r="G314" s="29" t="s">
        <v>31</v>
      </c>
      <c r="H314" s="32">
        <v>6.9767441860465116</v>
      </c>
      <c r="M314" s="11" t="s">
        <v>299</v>
      </c>
      <c r="N314" s="15">
        <v>65.640703517587937</v>
      </c>
      <c r="P314" s="29" t="s">
        <v>195</v>
      </c>
      <c r="Q314" s="79">
        <v>1.9990701999070202</v>
      </c>
      <c r="S314" s="8" t="s">
        <v>303</v>
      </c>
      <c r="T314" s="15">
        <v>61.53846153846154</v>
      </c>
      <c r="U314" s="101"/>
      <c r="Y314" s="8" t="s">
        <v>54</v>
      </c>
      <c r="Z314" s="15">
        <v>66.5</v>
      </c>
      <c r="AC314" s="109" t="s">
        <v>296</v>
      </c>
      <c r="AD314" s="123">
        <v>62.7</v>
      </c>
      <c r="AF314" s="149" t="s">
        <v>325</v>
      </c>
      <c r="AG314" s="137">
        <v>64.5</v>
      </c>
      <c r="AO314" s="109" t="s">
        <v>193</v>
      </c>
      <c r="AP314" s="146">
        <v>67.5</v>
      </c>
      <c r="AS314" s="149" t="s">
        <v>171</v>
      </c>
      <c r="AT314" s="137">
        <v>69.366916269571135</v>
      </c>
      <c r="AX314" s="149" t="s">
        <v>379</v>
      </c>
      <c r="AY314" s="191">
        <v>67.099999999999994</v>
      </c>
      <c r="BD314" s="149" t="s">
        <v>288</v>
      </c>
      <c r="BE314" s="191">
        <v>70.7</v>
      </c>
      <c r="BG314" s="149" t="s">
        <v>313</v>
      </c>
      <c r="BH314" s="209">
        <v>72.8</v>
      </c>
      <c r="BJ314" s="149" t="s">
        <v>189</v>
      </c>
      <c r="BK314" s="233">
        <v>69.3</v>
      </c>
      <c r="BP314" s="149" t="s">
        <v>277</v>
      </c>
      <c r="BQ314" s="233">
        <v>71.900000000000006</v>
      </c>
      <c r="BV314" s="29" t="s">
        <v>93</v>
      </c>
      <c r="BW314" s="263">
        <v>6.5789473684210522</v>
      </c>
      <c r="CB314" s="149" t="s">
        <v>313</v>
      </c>
      <c r="CC314" s="209">
        <v>76.599999999999994</v>
      </c>
      <c r="CE314" s="29" t="s">
        <v>23</v>
      </c>
      <c r="CF314" s="281">
        <v>1.9815668202764976</v>
      </c>
      <c r="CI314" s="109" t="s">
        <v>252</v>
      </c>
      <c r="CJ314" s="295">
        <v>73.8</v>
      </c>
      <c r="CO314" s="109" t="s">
        <v>190</v>
      </c>
      <c r="CP314" s="191">
        <v>79.099999999999994</v>
      </c>
      <c r="CS314" s="149" t="s">
        <v>224</v>
      </c>
      <c r="CT314" s="331">
        <v>75.3</v>
      </c>
      <c r="DB314" s="253" t="s">
        <v>174</v>
      </c>
      <c r="DC314" s="263">
        <v>5.7971014492753623</v>
      </c>
      <c r="DP314" s="149" t="s">
        <v>147</v>
      </c>
      <c r="DQ314" s="331">
        <v>79.5</v>
      </c>
      <c r="DV314" s="253" t="s">
        <v>59</v>
      </c>
      <c r="DW314" s="281">
        <v>1.8261964735516372</v>
      </c>
      <c r="EA314" s="346" t="s">
        <v>312</v>
      </c>
      <c r="EB314" s="353">
        <v>76.400000000000006</v>
      </c>
      <c r="EI314" s="346" t="s">
        <v>137</v>
      </c>
      <c r="EJ314" s="362">
        <v>5.2631578947368416</v>
      </c>
      <c r="EQ314" s="346" t="s">
        <v>39</v>
      </c>
      <c r="ER314" s="303">
        <v>80.5</v>
      </c>
      <c r="EU314" s="346" t="s">
        <v>140</v>
      </c>
      <c r="EV314" s="378">
        <v>1.8512607724225982</v>
      </c>
      <c r="FA314" s="346" t="s">
        <v>307</v>
      </c>
      <c r="FB314" s="383">
        <v>76.666666666666671</v>
      </c>
      <c r="FG314" s="346" t="s">
        <v>191</v>
      </c>
      <c r="FH314" s="381">
        <v>80.8</v>
      </c>
      <c r="FK314" s="346" t="s">
        <v>296</v>
      </c>
      <c r="FL314" s="410">
        <v>76.8</v>
      </c>
      <c r="FQ314" s="355" t="s">
        <v>93</v>
      </c>
      <c r="FR314" s="421">
        <v>5.3</v>
      </c>
      <c r="FW314" s="346" t="s">
        <v>166</v>
      </c>
      <c r="FX314" s="410">
        <v>80.400000000000006</v>
      </c>
      <c r="FZ314" s="346" t="s">
        <v>64</v>
      </c>
      <c r="GA314" s="437">
        <v>1.9</v>
      </c>
      <c r="GD314" s="462" t="s">
        <v>287</v>
      </c>
      <c r="GE314" s="448">
        <v>76.599999999999994</v>
      </c>
      <c r="GJ314" s="346" t="s">
        <v>298</v>
      </c>
      <c r="GK314" s="421">
        <v>5.6</v>
      </c>
      <c r="GP314" s="462" t="s">
        <v>263</v>
      </c>
      <c r="GQ314" s="503">
        <v>80.3</v>
      </c>
      <c r="GS314" s="346" t="s">
        <v>21</v>
      </c>
      <c r="GT314" s="508">
        <v>1.429889298892989</v>
      </c>
      <c r="GV314" s="462" t="s">
        <v>84</v>
      </c>
      <c r="GW314" s="479">
        <v>77.099999999999994</v>
      </c>
      <c r="HB314" s="535" t="s">
        <v>276</v>
      </c>
      <c r="HC314" s="383">
        <v>80</v>
      </c>
      <c r="HG314" s="462" t="s">
        <v>61</v>
      </c>
      <c r="HH314" s="383">
        <v>76.7</v>
      </c>
      <c r="HM314" s="346" t="s">
        <v>266</v>
      </c>
      <c r="HN314" s="421">
        <v>5</v>
      </c>
      <c r="HS314" s="535" t="s">
        <v>312</v>
      </c>
      <c r="HT314" s="383">
        <v>79.400000000000006</v>
      </c>
      <c r="HV314" s="346" t="s">
        <v>40</v>
      </c>
      <c r="HW314" s="508">
        <v>1.7</v>
      </c>
      <c r="HY314" s="346" t="s">
        <v>230</v>
      </c>
      <c r="HZ314" s="421">
        <v>4.8</v>
      </c>
      <c r="IE314" s="346" t="s">
        <v>258</v>
      </c>
      <c r="IF314" s="508">
        <v>1.7</v>
      </c>
      <c r="IH314" s="576" t="s">
        <v>280</v>
      </c>
      <c r="II314" s="610">
        <v>72.7</v>
      </c>
      <c r="IN314" s="621" t="s">
        <v>141</v>
      </c>
      <c r="IO314" s="635">
        <v>4.3</v>
      </c>
      <c r="IT314" s="621" t="s">
        <v>80</v>
      </c>
      <c r="IU314" s="652">
        <v>72.900000000000006</v>
      </c>
      <c r="IW314" s="621" t="s">
        <v>229</v>
      </c>
      <c r="IX314" s="635">
        <v>1.6</v>
      </c>
      <c r="IZ314" s="576" t="s">
        <v>246</v>
      </c>
      <c r="JA314" s="610">
        <v>72</v>
      </c>
      <c r="JF314" s="621" t="s">
        <v>243</v>
      </c>
      <c r="JG314" s="596">
        <v>6.1</v>
      </c>
      <c r="JL314" s="621" t="s">
        <v>328</v>
      </c>
      <c r="JM314" s="596">
        <v>74.099999999999994</v>
      </c>
      <c r="JO314" s="621" t="s">
        <v>101</v>
      </c>
      <c r="JP314" s="596">
        <v>1.6</v>
      </c>
      <c r="JR314" s="576" t="s">
        <v>104</v>
      </c>
      <c r="JS314" s="610">
        <v>71.400000000000006</v>
      </c>
      <c r="JX314" s="621" t="s">
        <v>28</v>
      </c>
      <c r="JY314" s="596">
        <v>5.3</v>
      </c>
      <c r="KD314" s="621" t="s">
        <v>266</v>
      </c>
      <c r="KE314" s="596">
        <v>73.900000000000006</v>
      </c>
      <c r="KG314" s="621" t="s">
        <v>205</v>
      </c>
      <c r="KH314" s="596">
        <v>1.5</v>
      </c>
      <c r="KJ314" s="576" t="s">
        <v>246</v>
      </c>
      <c r="KK314" s="610">
        <v>75.3</v>
      </c>
      <c r="KP314" s="621" t="s">
        <v>234</v>
      </c>
      <c r="KQ314" s="596">
        <v>6.6</v>
      </c>
      <c r="KV314" s="621" t="s">
        <v>194</v>
      </c>
      <c r="KW314" s="596">
        <v>77.2</v>
      </c>
      <c r="KY314" s="621" t="s">
        <v>227</v>
      </c>
      <c r="KZ314" s="596">
        <v>1.8</v>
      </c>
      <c r="LB314" s="576" t="s">
        <v>208</v>
      </c>
      <c r="LC314" s="610">
        <v>78.900000000000006</v>
      </c>
      <c r="LH314" s="621" t="s">
        <v>51</v>
      </c>
      <c r="LI314" s="596">
        <v>80.400000000000006</v>
      </c>
    </row>
    <row r="315" spans="1:321" ht="88.2" x14ac:dyDescent="0.3">
      <c r="A315" s="8" t="s">
        <v>299</v>
      </c>
      <c r="B315" s="15">
        <v>60.112359550561798</v>
      </c>
      <c r="G315" s="29" t="s">
        <v>241</v>
      </c>
      <c r="H315" s="32">
        <v>7.0707070707070701</v>
      </c>
      <c r="M315" s="11" t="s">
        <v>231</v>
      </c>
      <c r="N315" s="15">
        <v>65.186615186615185</v>
      </c>
      <c r="P315" s="29" t="s">
        <v>48</v>
      </c>
      <c r="Q315" s="79">
        <v>2.0647773279352228</v>
      </c>
      <c r="S315" s="8" t="s">
        <v>297</v>
      </c>
      <c r="T315" s="15">
        <v>61.475409836065573</v>
      </c>
      <c r="U315" s="101"/>
      <c r="Y315" s="8" t="s">
        <v>313</v>
      </c>
      <c r="Z315" s="15">
        <v>65.099999999999994</v>
      </c>
      <c r="AC315" s="109" t="s">
        <v>299</v>
      </c>
      <c r="AD315" s="123">
        <v>62.4</v>
      </c>
      <c r="AF315" s="149" t="s">
        <v>228</v>
      </c>
      <c r="AG315" s="137">
        <v>64.5</v>
      </c>
      <c r="AO315" s="109" t="s">
        <v>159</v>
      </c>
      <c r="AP315" s="146">
        <v>67.400000000000006</v>
      </c>
      <c r="AS315" s="149" t="s">
        <v>303</v>
      </c>
      <c r="AT315" s="137">
        <v>69.2</v>
      </c>
      <c r="AX315" s="149" t="s">
        <v>289</v>
      </c>
      <c r="AY315" s="191">
        <v>67.099999999999994</v>
      </c>
      <c r="BD315" s="149" t="s">
        <v>299</v>
      </c>
      <c r="BE315" s="191">
        <v>70.599999999999994</v>
      </c>
      <c r="BG315" s="149" t="s">
        <v>101</v>
      </c>
      <c r="BH315" s="209">
        <v>72.599999999999994</v>
      </c>
      <c r="BJ315" s="149" t="s">
        <v>209</v>
      </c>
      <c r="BK315" s="233">
        <v>69.2</v>
      </c>
      <c r="BP315" s="149" t="s">
        <v>210</v>
      </c>
      <c r="BQ315" s="233">
        <v>71.400000000000006</v>
      </c>
      <c r="BV315" s="29" t="s">
        <v>217</v>
      </c>
      <c r="BW315" s="263">
        <v>6.593406593406594</v>
      </c>
      <c r="CB315" s="149" t="s">
        <v>189</v>
      </c>
      <c r="CC315" s="209">
        <v>76.5</v>
      </c>
      <c r="CE315" s="29" t="s">
        <v>121</v>
      </c>
      <c r="CF315" s="281">
        <v>1.9900497512437811</v>
      </c>
      <c r="CI315" s="109" t="s">
        <v>322</v>
      </c>
      <c r="CJ315" s="295">
        <v>73.3</v>
      </c>
      <c r="CO315" s="109" t="s">
        <v>340</v>
      </c>
      <c r="CP315" s="191">
        <v>79.099999999999994</v>
      </c>
      <c r="CS315" s="149" t="s">
        <v>186</v>
      </c>
      <c r="CT315" s="331">
        <v>75</v>
      </c>
      <c r="DB315" s="253" t="s">
        <v>329</v>
      </c>
      <c r="DC315" s="263">
        <v>5.8823529411764701</v>
      </c>
      <c r="DP315" s="149" t="s">
        <v>99</v>
      </c>
      <c r="DQ315" s="331">
        <v>79.400000000000006</v>
      </c>
      <c r="DV315" s="253" t="s">
        <v>249</v>
      </c>
      <c r="DW315" s="281">
        <v>1.8339276617422313</v>
      </c>
      <c r="EA315" s="346" t="s">
        <v>304</v>
      </c>
      <c r="EB315" s="353">
        <v>76.2</v>
      </c>
      <c r="EI315" s="346" t="s">
        <v>12</v>
      </c>
      <c r="EJ315" s="362">
        <v>5.7971014492753623</v>
      </c>
      <c r="EQ315" s="346" t="s">
        <v>113</v>
      </c>
      <c r="ER315" s="303">
        <v>80.2</v>
      </c>
      <c r="EU315" s="346" t="s">
        <v>203</v>
      </c>
      <c r="EV315" s="378">
        <v>1.8699910952804988</v>
      </c>
      <c r="FA315" s="346" t="s">
        <v>287</v>
      </c>
      <c r="FB315" s="383">
        <v>76.576576576576571</v>
      </c>
      <c r="FG315" s="346" t="s">
        <v>252</v>
      </c>
      <c r="FH315" s="381">
        <v>80.400000000000006</v>
      </c>
      <c r="FK315" s="346" t="s">
        <v>312</v>
      </c>
      <c r="FL315" s="410">
        <v>76.7</v>
      </c>
      <c r="FQ315" s="355" t="s">
        <v>199</v>
      </c>
      <c r="FR315" s="421">
        <v>5.3</v>
      </c>
      <c r="FW315" s="346" t="s">
        <v>214</v>
      </c>
      <c r="FX315" s="410">
        <v>80.400000000000006</v>
      </c>
      <c r="FZ315" s="346" t="s">
        <v>40</v>
      </c>
      <c r="GA315" s="437">
        <v>1.9</v>
      </c>
      <c r="GD315" s="462" t="s">
        <v>204</v>
      </c>
      <c r="GE315" s="448">
        <v>76.2</v>
      </c>
      <c r="GJ315" s="346" t="s">
        <v>47</v>
      </c>
      <c r="GK315" s="421">
        <v>5.6</v>
      </c>
      <c r="GP315" s="462" t="s">
        <v>243</v>
      </c>
      <c r="GQ315" s="503">
        <v>80.2</v>
      </c>
      <c r="GS315" s="346" t="s">
        <v>23</v>
      </c>
      <c r="GT315" s="508">
        <v>1.5303891560996941</v>
      </c>
      <c r="GV315" s="462" t="s">
        <v>267</v>
      </c>
      <c r="GW315" s="479">
        <v>76.599999999999994</v>
      </c>
      <c r="HB315" s="535" t="s">
        <v>183</v>
      </c>
      <c r="HC315" s="383">
        <v>79.900000000000006</v>
      </c>
      <c r="HG315" s="462" t="s">
        <v>204</v>
      </c>
      <c r="HH315" s="383">
        <v>76.3</v>
      </c>
      <c r="HM315" s="346" t="s">
        <v>225</v>
      </c>
      <c r="HN315" s="421">
        <v>5</v>
      </c>
      <c r="HS315" s="535" t="s">
        <v>243</v>
      </c>
      <c r="HT315" s="383">
        <v>79.3</v>
      </c>
      <c r="HV315" s="346" t="s">
        <v>258</v>
      </c>
      <c r="HW315" s="508">
        <v>1.8</v>
      </c>
      <c r="HY315" s="346" t="s">
        <v>325</v>
      </c>
      <c r="HZ315" s="421">
        <v>4.8</v>
      </c>
      <c r="IE315" s="346" t="s">
        <v>301</v>
      </c>
      <c r="IF315" s="508">
        <v>1.8</v>
      </c>
      <c r="IH315" s="576" t="s">
        <v>38</v>
      </c>
      <c r="II315" s="610">
        <v>72.599999999999994</v>
      </c>
      <c r="IN315" s="621" t="s">
        <v>94</v>
      </c>
      <c r="IO315" s="635">
        <v>4.3</v>
      </c>
      <c r="IT315" s="621" t="s">
        <v>158</v>
      </c>
      <c r="IU315" s="652">
        <v>72.900000000000006</v>
      </c>
      <c r="IW315" s="621" t="s">
        <v>142</v>
      </c>
      <c r="IX315" s="635">
        <v>1.6</v>
      </c>
      <c r="IZ315" s="576" t="s">
        <v>224</v>
      </c>
      <c r="JA315" s="610">
        <v>71.900000000000006</v>
      </c>
      <c r="JF315" s="621" t="s">
        <v>95</v>
      </c>
      <c r="JG315" s="596">
        <v>6.3</v>
      </c>
      <c r="JL315" s="621" t="s">
        <v>306</v>
      </c>
      <c r="JM315" s="596">
        <v>73.8</v>
      </c>
      <c r="JO315" s="621" t="s">
        <v>288</v>
      </c>
      <c r="JP315" s="596">
        <v>1.7</v>
      </c>
      <c r="JR315" s="576" t="s">
        <v>230</v>
      </c>
      <c r="JS315" s="610">
        <v>70.8</v>
      </c>
      <c r="JX315" s="621" t="s">
        <v>207</v>
      </c>
      <c r="JY315" s="596">
        <v>5.3</v>
      </c>
      <c r="KD315" s="621" t="s">
        <v>313</v>
      </c>
      <c r="KE315" s="596">
        <v>73.900000000000006</v>
      </c>
      <c r="KG315" s="621" t="s">
        <v>286</v>
      </c>
      <c r="KH315" s="596">
        <v>1.4</v>
      </c>
      <c r="KJ315" s="579" t="s">
        <v>578</v>
      </c>
      <c r="KK315" s="611">
        <v>75</v>
      </c>
      <c r="KP315" s="621" t="s">
        <v>38</v>
      </c>
      <c r="KQ315" s="596">
        <v>6.6</v>
      </c>
      <c r="KV315" s="621" t="s">
        <v>275</v>
      </c>
      <c r="KW315" s="596">
        <v>76.900000000000006</v>
      </c>
      <c r="KY315" s="621" t="s">
        <v>230</v>
      </c>
      <c r="KZ315" s="596">
        <v>1.8</v>
      </c>
      <c r="LB315" s="576" t="s">
        <v>162</v>
      </c>
      <c r="LC315" s="610">
        <v>78.900000000000006</v>
      </c>
      <c r="LH315" s="621" t="s">
        <v>289</v>
      </c>
      <c r="LI315" s="596">
        <v>80.3</v>
      </c>
    </row>
    <row r="316" spans="1:321" ht="52.8" x14ac:dyDescent="0.3">
      <c r="A316" s="8" t="s">
        <v>300</v>
      </c>
      <c r="B316" s="15">
        <v>59.770114942528743</v>
      </c>
      <c r="G316" s="29" t="s">
        <v>199</v>
      </c>
      <c r="H316" s="32">
        <v>7.1428571428571423</v>
      </c>
      <c r="M316" s="11" t="s">
        <v>313</v>
      </c>
      <c r="N316" s="15">
        <v>63.819421890224106</v>
      </c>
      <c r="P316" s="29" t="s">
        <v>64</v>
      </c>
      <c r="Q316" s="79">
        <v>2.0710587395108013</v>
      </c>
      <c r="S316" s="8" t="s">
        <v>299</v>
      </c>
      <c r="T316" s="15">
        <v>61.452513966480446</v>
      </c>
      <c r="U316" s="101"/>
      <c r="Y316" s="8" t="s">
        <v>135</v>
      </c>
      <c r="Z316" s="15">
        <v>64.900000000000006</v>
      </c>
      <c r="AC316" s="109" t="s">
        <v>319</v>
      </c>
      <c r="AD316" s="123">
        <v>61.7</v>
      </c>
      <c r="AF316" s="149" t="s">
        <v>161</v>
      </c>
      <c r="AG316" s="137">
        <v>64.3</v>
      </c>
      <c r="AO316" s="109" t="s">
        <v>231</v>
      </c>
      <c r="AP316" s="146">
        <v>67.3</v>
      </c>
      <c r="AS316" s="149" t="s">
        <v>68</v>
      </c>
      <c r="AT316" s="137">
        <v>68.900000000000006</v>
      </c>
      <c r="AX316" s="149" t="s">
        <v>214</v>
      </c>
      <c r="AY316" s="191">
        <v>66.7</v>
      </c>
      <c r="BD316" s="149" t="s">
        <v>258</v>
      </c>
      <c r="BE316" s="191">
        <v>70.099999999999994</v>
      </c>
      <c r="BG316" s="149" t="s">
        <v>159</v>
      </c>
      <c r="BH316" s="209">
        <v>72.099999999999994</v>
      </c>
      <c r="BJ316" s="149" t="s">
        <v>186</v>
      </c>
      <c r="BK316" s="233">
        <v>68.8</v>
      </c>
      <c r="BP316" s="149" t="s">
        <v>149</v>
      </c>
      <c r="BQ316" s="233">
        <v>71.2</v>
      </c>
      <c r="BV316" s="29" t="s">
        <v>195</v>
      </c>
      <c r="BW316" s="263">
        <v>6.666666666666667</v>
      </c>
      <c r="CB316" s="149" t="s">
        <v>5</v>
      </c>
      <c r="CC316" s="209">
        <v>76.2</v>
      </c>
      <c r="CE316" s="29" t="s">
        <v>163</v>
      </c>
      <c r="CF316" s="281">
        <v>2.012217031979878</v>
      </c>
      <c r="CI316" s="109" t="s">
        <v>266</v>
      </c>
      <c r="CJ316" s="295">
        <v>73.3</v>
      </c>
      <c r="CO316" s="109" t="s">
        <v>79</v>
      </c>
      <c r="CP316" s="191">
        <v>78.900000000000006</v>
      </c>
      <c r="CS316" s="149" t="s">
        <v>148</v>
      </c>
      <c r="CT316" s="331">
        <v>75</v>
      </c>
      <c r="DB316" s="253" t="s">
        <v>210</v>
      </c>
      <c r="DC316" s="263">
        <v>5.8823529411764701</v>
      </c>
      <c r="DP316" s="149" t="s">
        <v>258</v>
      </c>
      <c r="DQ316" s="331">
        <v>79.2</v>
      </c>
      <c r="DV316" s="253" t="s">
        <v>122</v>
      </c>
      <c r="DW316" s="281">
        <v>1.8367346938775513</v>
      </c>
      <c r="EA316" s="346" t="s">
        <v>276</v>
      </c>
      <c r="EB316" s="353">
        <v>75.599999999999994</v>
      </c>
      <c r="EI316" s="346" t="s">
        <v>42</v>
      </c>
      <c r="EJ316" s="362">
        <v>5.8823529411764701</v>
      </c>
      <c r="EQ316" s="346" t="s">
        <v>322</v>
      </c>
      <c r="ER316" s="303">
        <v>80</v>
      </c>
      <c r="EU316" s="346" t="s">
        <v>23</v>
      </c>
      <c r="EV316" s="378">
        <v>1.8724921979491753</v>
      </c>
      <c r="FA316" s="346" t="s">
        <v>215</v>
      </c>
      <c r="FB316" s="383">
        <v>76.470588235294116</v>
      </c>
      <c r="FG316" s="346" t="s">
        <v>271</v>
      </c>
      <c r="FH316" s="381">
        <v>80.3</v>
      </c>
      <c r="FK316" s="346" t="s">
        <v>94</v>
      </c>
      <c r="FL316" s="410">
        <v>76.5</v>
      </c>
      <c r="FQ316" s="355" t="s">
        <v>196</v>
      </c>
      <c r="FR316" s="421">
        <v>5.3</v>
      </c>
      <c r="FW316" s="346" t="s">
        <v>162</v>
      </c>
      <c r="FX316" s="410">
        <v>80.2</v>
      </c>
      <c r="FZ316" s="346" t="s">
        <v>239</v>
      </c>
      <c r="GA316" s="437">
        <v>1.9</v>
      </c>
      <c r="GD316" s="462" t="s">
        <v>280</v>
      </c>
      <c r="GE316" s="448">
        <v>76.099999999999994</v>
      </c>
      <c r="GJ316" s="346" t="s">
        <v>225</v>
      </c>
      <c r="GK316" s="421">
        <v>5.6</v>
      </c>
      <c r="GP316" s="462" t="s">
        <v>201</v>
      </c>
      <c r="GQ316" s="503">
        <v>80.099999999999994</v>
      </c>
      <c r="GS316" s="346" t="s">
        <v>102</v>
      </c>
      <c r="GT316" s="508">
        <v>1.6034985422740524</v>
      </c>
      <c r="GV316" s="462" t="s">
        <v>242</v>
      </c>
      <c r="GW316" s="479">
        <v>76.599999999999994</v>
      </c>
      <c r="HB316" s="535" t="s">
        <v>156</v>
      </c>
      <c r="HC316" s="383">
        <v>79.5</v>
      </c>
      <c r="HG316" s="462" t="s">
        <v>250</v>
      </c>
      <c r="HH316" s="383">
        <v>76.2</v>
      </c>
      <c r="HM316" s="346" t="s">
        <v>270</v>
      </c>
      <c r="HN316" s="421">
        <v>5</v>
      </c>
      <c r="HS316" s="535" t="s">
        <v>266</v>
      </c>
      <c r="HT316" s="383">
        <v>79</v>
      </c>
      <c r="HV316" s="346" t="s">
        <v>188</v>
      </c>
      <c r="HW316" s="508">
        <v>1.9</v>
      </c>
      <c r="HY316" s="346" t="s">
        <v>206</v>
      </c>
      <c r="HZ316" s="421">
        <v>4.8</v>
      </c>
      <c r="IE316" s="346" t="s">
        <v>229</v>
      </c>
      <c r="IF316" s="508">
        <v>1.8</v>
      </c>
      <c r="IH316" s="576" t="s">
        <v>663</v>
      </c>
      <c r="II316" s="610">
        <v>72.599999999999994</v>
      </c>
      <c r="IN316" s="621" t="s">
        <v>233</v>
      </c>
      <c r="IO316" s="635">
        <v>4.3</v>
      </c>
      <c r="IT316" s="621" t="s">
        <v>259</v>
      </c>
      <c r="IU316" s="652">
        <v>72.8</v>
      </c>
      <c r="IW316" s="621" t="s">
        <v>271</v>
      </c>
      <c r="IX316" s="635">
        <v>1.6</v>
      </c>
      <c r="IZ316" s="576" t="s">
        <v>312</v>
      </c>
      <c r="JA316" s="610">
        <v>71.400000000000006</v>
      </c>
      <c r="JF316" s="621" t="s">
        <v>182</v>
      </c>
      <c r="JG316" s="596">
        <v>6.4</v>
      </c>
      <c r="JL316" s="621" t="s">
        <v>195</v>
      </c>
      <c r="JM316" s="596">
        <v>73.8</v>
      </c>
      <c r="JO316" s="621" t="s">
        <v>77</v>
      </c>
      <c r="JP316" s="596">
        <v>1.7</v>
      </c>
      <c r="JR316" s="576" t="s">
        <v>285</v>
      </c>
      <c r="JS316" s="610">
        <v>70.8</v>
      </c>
      <c r="JX316" s="621" t="s">
        <v>151</v>
      </c>
      <c r="JY316" s="596">
        <v>5.4</v>
      </c>
      <c r="KD316" s="621" t="s">
        <v>170</v>
      </c>
      <c r="KE316" s="596">
        <v>73.900000000000006</v>
      </c>
      <c r="KG316" s="621" t="s">
        <v>329</v>
      </c>
      <c r="KH316" s="596">
        <v>1.5</v>
      </c>
      <c r="KJ316" s="576" t="s">
        <v>315</v>
      </c>
      <c r="KK316" s="610">
        <v>75</v>
      </c>
      <c r="KP316" s="621" t="s">
        <v>267</v>
      </c>
      <c r="KQ316" s="596">
        <v>6.8</v>
      </c>
      <c r="KV316" s="621" t="s">
        <v>175</v>
      </c>
      <c r="KW316" s="596">
        <v>76.7</v>
      </c>
      <c r="KY316" s="621" t="s">
        <v>93</v>
      </c>
      <c r="KZ316" s="596">
        <v>1.8</v>
      </c>
      <c r="LB316" s="576" t="s">
        <v>261</v>
      </c>
      <c r="LC316" s="610">
        <v>78.8</v>
      </c>
      <c r="LH316" s="621" t="s">
        <v>121</v>
      </c>
      <c r="LI316" s="596">
        <v>80.2</v>
      </c>
    </row>
    <row r="317" spans="1:321" ht="88.2" x14ac:dyDescent="0.3">
      <c r="A317" s="8" t="s">
        <v>301</v>
      </c>
      <c r="B317" s="15">
        <v>59.677419354838712</v>
      </c>
      <c r="G317" s="29" t="s">
        <v>140</v>
      </c>
      <c r="H317" s="32">
        <v>7.1428571428571423</v>
      </c>
      <c r="M317" s="11" t="s">
        <v>141</v>
      </c>
      <c r="N317" s="15">
        <v>62.939585211902617</v>
      </c>
      <c r="P317" s="29" t="s">
        <v>77</v>
      </c>
      <c r="Q317" s="79">
        <v>2.1024967148488831</v>
      </c>
      <c r="S317" s="8" t="s">
        <v>292</v>
      </c>
      <c r="T317" s="15">
        <v>61.29032258064516</v>
      </c>
      <c r="U317" s="101"/>
      <c r="Y317" s="8" t="s">
        <v>324</v>
      </c>
      <c r="Z317" s="15">
        <v>64.7</v>
      </c>
      <c r="AC317" s="109" t="s">
        <v>306</v>
      </c>
      <c r="AD317" s="123">
        <v>61.4</v>
      </c>
      <c r="AF317" s="149" t="s">
        <v>291</v>
      </c>
      <c r="AG317" s="137">
        <v>64</v>
      </c>
      <c r="AO317" s="109" t="s">
        <v>210</v>
      </c>
      <c r="AP317" s="146">
        <v>67.3</v>
      </c>
      <c r="AS317" s="149" t="s">
        <v>327</v>
      </c>
      <c r="AT317" s="137">
        <v>68.7</v>
      </c>
      <c r="AX317" s="149" t="s">
        <v>290</v>
      </c>
      <c r="AY317" s="191">
        <v>66.7</v>
      </c>
      <c r="BD317" s="149" t="s">
        <v>313</v>
      </c>
      <c r="BE317" s="191">
        <v>70</v>
      </c>
      <c r="BG317" s="149" t="s">
        <v>203</v>
      </c>
      <c r="BH317" s="209">
        <v>71.400000000000006</v>
      </c>
      <c r="BJ317" s="149" t="s">
        <v>324</v>
      </c>
      <c r="BK317" s="233">
        <v>68.3</v>
      </c>
      <c r="BP317" s="149" t="s">
        <v>179</v>
      </c>
      <c r="BQ317" s="233">
        <v>71.099999999999994</v>
      </c>
      <c r="BV317" s="29" t="s">
        <v>231</v>
      </c>
      <c r="BW317" s="263">
        <v>6.8181818181818175</v>
      </c>
      <c r="CB317" s="149" t="s">
        <v>68</v>
      </c>
      <c r="CC317" s="209">
        <v>75.7</v>
      </c>
      <c r="CE317" s="29" t="s">
        <v>95</v>
      </c>
      <c r="CF317" s="281">
        <v>2.0316027088036117</v>
      </c>
      <c r="CI317" s="109" t="s">
        <v>166</v>
      </c>
      <c r="CJ317" s="295">
        <v>73.099999999999994</v>
      </c>
      <c r="CO317" s="109" t="s">
        <v>179</v>
      </c>
      <c r="CP317" s="191">
        <v>78.5</v>
      </c>
      <c r="CS317" s="149" t="s">
        <v>378</v>
      </c>
      <c r="CT317" s="331">
        <v>75</v>
      </c>
      <c r="DB317" s="253" t="s">
        <v>373</v>
      </c>
      <c r="DC317" s="263">
        <v>5.8823529411764701</v>
      </c>
      <c r="DP317" s="149" t="s">
        <v>280</v>
      </c>
      <c r="DQ317" s="331">
        <v>79.099999999999994</v>
      </c>
      <c r="DV317" s="253" t="s">
        <v>301</v>
      </c>
      <c r="DW317" s="281">
        <v>1.8546152206352591</v>
      </c>
      <c r="EA317" s="346" t="s">
        <v>255</v>
      </c>
      <c r="EB317" s="353">
        <v>75</v>
      </c>
      <c r="EI317" s="346" t="s">
        <v>329</v>
      </c>
      <c r="EJ317" s="362">
        <v>5.8823529411764701</v>
      </c>
      <c r="EQ317" s="346" t="s">
        <v>304</v>
      </c>
      <c r="ER317" s="303">
        <v>80</v>
      </c>
      <c r="EU317" s="346" t="s">
        <v>286</v>
      </c>
      <c r="EV317" s="378">
        <v>1.8995492594977463</v>
      </c>
      <c r="FA317" s="346" t="s">
        <v>276</v>
      </c>
      <c r="FB317" s="383">
        <v>76.470588235294116</v>
      </c>
      <c r="FG317" s="346" t="s">
        <v>263</v>
      </c>
      <c r="FH317" s="381">
        <v>80.3</v>
      </c>
      <c r="FK317" s="346" t="s">
        <v>377</v>
      </c>
      <c r="FL317" s="410">
        <v>76.5</v>
      </c>
      <c r="FQ317" s="355" t="s">
        <v>264</v>
      </c>
      <c r="FR317" s="421">
        <v>5.4</v>
      </c>
      <c r="FW317" s="346" t="s">
        <v>158</v>
      </c>
      <c r="FX317" s="410">
        <v>80.2</v>
      </c>
      <c r="FZ317" s="346" t="s">
        <v>68</v>
      </c>
      <c r="GA317" s="437">
        <v>1.9</v>
      </c>
      <c r="GD317" s="462" t="s">
        <v>224</v>
      </c>
      <c r="GE317" s="448">
        <v>76</v>
      </c>
      <c r="GJ317" s="346" t="s">
        <v>131</v>
      </c>
      <c r="GK317" s="421">
        <v>5.6</v>
      </c>
      <c r="GP317" s="462" t="s">
        <v>290</v>
      </c>
      <c r="GQ317" s="503">
        <v>80</v>
      </c>
      <c r="GS317" s="346" t="s">
        <v>251</v>
      </c>
      <c r="GT317" s="508">
        <v>0.5714285714285714</v>
      </c>
      <c r="GV317" s="462" t="s">
        <v>306</v>
      </c>
      <c r="GW317" s="479">
        <v>76.5</v>
      </c>
      <c r="HB317" s="537" t="s">
        <v>663</v>
      </c>
      <c r="HC317" s="383">
        <v>79.400000000000006</v>
      </c>
      <c r="HG317" s="462" t="s">
        <v>379</v>
      </c>
      <c r="HH317" s="383">
        <v>75.900000000000006</v>
      </c>
      <c r="HM317" s="346" t="s">
        <v>255</v>
      </c>
      <c r="HN317" s="421">
        <v>5.0999999999999996</v>
      </c>
      <c r="HS317" s="535" t="s">
        <v>264</v>
      </c>
      <c r="HT317" s="383">
        <v>78.8</v>
      </c>
      <c r="HV317" s="346" t="s">
        <v>665</v>
      </c>
      <c r="HW317" s="508">
        <v>1.9</v>
      </c>
      <c r="HY317" s="346" t="s">
        <v>28</v>
      </c>
      <c r="HZ317" s="421">
        <v>4.8</v>
      </c>
      <c r="IE317" s="346" t="s">
        <v>222</v>
      </c>
      <c r="IF317" s="508">
        <v>1.8</v>
      </c>
      <c r="IH317" s="576" t="s">
        <v>36</v>
      </c>
      <c r="II317" s="610">
        <v>72.400000000000006</v>
      </c>
      <c r="IN317" s="621" t="s">
        <v>236</v>
      </c>
      <c r="IO317" s="635">
        <v>4.4000000000000004</v>
      </c>
      <c r="IT317" s="621" t="s">
        <v>195</v>
      </c>
      <c r="IU317" s="652">
        <v>72.5</v>
      </c>
      <c r="IW317" s="621" t="s">
        <v>286</v>
      </c>
      <c r="IX317" s="635">
        <v>1.6</v>
      </c>
      <c r="IZ317" s="579" t="s">
        <v>578</v>
      </c>
      <c r="JA317" s="611">
        <v>71.400000000000006</v>
      </c>
      <c r="JF317" s="621" t="s">
        <v>28</v>
      </c>
      <c r="JG317" s="596">
        <v>6.4</v>
      </c>
      <c r="JL317" s="621" t="s">
        <v>194</v>
      </c>
      <c r="JM317" s="596">
        <v>73.400000000000006</v>
      </c>
      <c r="JO317" s="621" t="s">
        <v>375</v>
      </c>
      <c r="JP317" s="596">
        <v>1.7</v>
      </c>
      <c r="JR317" s="576" t="s">
        <v>116</v>
      </c>
      <c r="JS317" s="610">
        <v>70.7</v>
      </c>
      <c r="JX317" s="621" t="s">
        <v>101</v>
      </c>
      <c r="JY317" s="596">
        <v>5.4</v>
      </c>
      <c r="KD317" s="621" t="s">
        <v>38</v>
      </c>
      <c r="KE317" s="596">
        <v>73.8</v>
      </c>
      <c r="KG317" s="621" t="s">
        <v>133</v>
      </c>
      <c r="KH317" s="596">
        <v>1.4</v>
      </c>
      <c r="KJ317" s="576" t="s">
        <v>133</v>
      </c>
      <c r="KK317" s="610">
        <v>75</v>
      </c>
      <c r="KP317" s="621" t="s">
        <v>116</v>
      </c>
      <c r="KQ317" s="596">
        <v>6.9</v>
      </c>
      <c r="KV317" s="621" t="s">
        <v>158</v>
      </c>
      <c r="KW317" s="596">
        <v>76.2</v>
      </c>
      <c r="KY317" s="621" t="s">
        <v>172</v>
      </c>
      <c r="KZ317" s="596">
        <v>1.8</v>
      </c>
      <c r="LB317" s="576" t="s">
        <v>96</v>
      </c>
      <c r="LC317" s="610">
        <v>78.3</v>
      </c>
      <c r="LH317" s="621" t="s">
        <v>21</v>
      </c>
      <c r="LI317" s="596">
        <v>80</v>
      </c>
    </row>
    <row r="318" spans="1:321" ht="57.6" x14ac:dyDescent="0.3">
      <c r="A318" s="8" t="s">
        <v>302</v>
      </c>
      <c r="B318" s="15">
        <v>59.259259259259252</v>
      </c>
      <c r="G318" s="29" t="s">
        <v>161</v>
      </c>
      <c r="H318" s="32">
        <v>7.1428571428571423</v>
      </c>
      <c r="M318" s="11" t="s">
        <v>54</v>
      </c>
      <c r="N318" s="15">
        <v>62.780972294824878</v>
      </c>
      <c r="P318" s="29" t="s">
        <v>172</v>
      </c>
      <c r="Q318" s="79">
        <v>2.1308980213089801</v>
      </c>
      <c r="S318" s="8" t="s">
        <v>310</v>
      </c>
      <c r="T318" s="15">
        <v>60.655737704918032</v>
      </c>
      <c r="U318" s="101"/>
      <c r="Y318" s="8" t="s">
        <v>289</v>
      </c>
      <c r="Z318" s="15">
        <v>64.2</v>
      </c>
      <c r="AC318" s="109" t="s">
        <v>290</v>
      </c>
      <c r="AD318" s="123">
        <v>60.3</v>
      </c>
      <c r="AF318" s="149" t="s">
        <v>289</v>
      </c>
      <c r="AG318" s="137">
        <v>63.2</v>
      </c>
      <c r="AO318" s="109" t="s">
        <v>260</v>
      </c>
      <c r="AP318" s="146">
        <v>67</v>
      </c>
      <c r="AS318" s="149" t="s">
        <v>231</v>
      </c>
      <c r="AT318" s="137">
        <v>68.599999999999994</v>
      </c>
      <c r="AX318" s="149" t="s">
        <v>304</v>
      </c>
      <c r="AY318" s="191">
        <v>66.7</v>
      </c>
      <c r="BD318" s="149" t="s">
        <v>253</v>
      </c>
      <c r="BE318" s="191">
        <v>69.900000000000006</v>
      </c>
      <c r="BG318" s="149" t="s">
        <v>193</v>
      </c>
      <c r="BH318" s="209">
        <v>71.3</v>
      </c>
      <c r="BJ318" s="149" t="s">
        <v>319</v>
      </c>
      <c r="BK318" s="233">
        <v>68.099999999999994</v>
      </c>
      <c r="BP318" s="149" t="s">
        <v>168</v>
      </c>
      <c r="BQ318" s="233">
        <v>71.099999999999994</v>
      </c>
      <c r="BV318" s="29" t="s">
        <v>286</v>
      </c>
      <c r="BW318" s="263">
        <v>6.8181818181818175</v>
      </c>
      <c r="CB318" s="149" t="s">
        <v>101</v>
      </c>
      <c r="CC318" s="209">
        <v>75.5</v>
      </c>
      <c r="CE318" s="29" t="s">
        <v>137</v>
      </c>
      <c r="CF318" s="281">
        <v>2.0632737276478679</v>
      </c>
      <c r="CI318" s="109" t="s">
        <v>186</v>
      </c>
      <c r="CJ318" s="295">
        <v>72.900000000000006</v>
      </c>
      <c r="CO318" s="109" t="s">
        <v>271</v>
      </c>
      <c r="CP318" s="191">
        <v>78.3</v>
      </c>
      <c r="CS318" s="149" t="s">
        <v>164</v>
      </c>
      <c r="CT318" s="331">
        <v>75</v>
      </c>
      <c r="DB318" s="253" t="s">
        <v>148</v>
      </c>
      <c r="DC318" s="263">
        <v>5.9701492537313428</v>
      </c>
      <c r="DP318" s="149" t="s">
        <v>130</v>
      </c>
      <c r="DQ318" s="331">
        <v>79</v>
      </c>
      <c r="DV318" s="253" t="s">
        <v>265</v>
      </c>
      <c r="DW318" s="281">
        <v>1.8617021276595744</v>
      </c>
      <c r="EA318" s="346" t="s">
        <v>164</v>
      </c>
      <c r="EB318" s="353">
        <v>74.599999999999994</v>
      </c>
      <c r="EI318" s="346" t="s">
        <v>303</v>
      </c>
      <c r="EJ318" s="362">
        <v>5.8011049723756907</v>
      </c>
      <c r="EQ318" s="346" t="s">
        <v>327</v>
      </c>
      <c r="ER318" s="303">
        <v>79.8</v>
      </c>
      <c r="EU318" s="346" t="s">
        <v>230</v>
      </c>
      <c r="EV318" s="378">
        <v>1.9183168316831682</v>
      </c>
      <c r="FA318" s="346" t="s">
        <v>312</v>
      </c>
      <c r="FB318" s="383">
        <v>76.229508196721312</v>
      </c>
      <c r="FG318" s="346" t="s">
        <v>195</v>
      </c>
      <c r="FH318" s="381">
        <v>80</v>
      </c>
      <c r="FK318" s="346" t="s">
        <v>276</v>
      </c>
      <c r="FL318" s="410">
        <v>76.5</v>
      </c>
      <c r="FQ318" s="355" t="s">
        <v>225</v>
      </c>
      <c r="FR318" s="421">
        <v>5.4</v>
      </c>
      <c r="FW318" s="346" t="s">
        <v>263</v>
      </c>
      <c r="FX318" s="410">
        <v>80.099999999999994</v>
      </c>
      <c r="FZ318" s="346" t="s">
        <v>162</v>
      </c>
      <c r="GA318" s="437">
        <v>1.9</v>
      </c>
      <c r="GD318" s="463" t="s">
        <v>476</v>
      </c>
      <c r="GE318" s="449">
        <v>75.900000000000006</v>
      </c>
      <c r="GJ318" s="346" t="s">
        <v>286</v>
      </c>
      <c r="GK318" s="421">
        <v>5.6</v>
      </c>
      <c r="GP318" s="462" t="s">
        <v>158</v>
      </c>
      <c r="GQ318" s="503">
        <v>79.8</v>
      </c>
      <c r="GS318" s="346" t="s">
        <v>28</v>
      </c>
      <c r="GT318" s="508">
        <v>1.406025824964132</v>
      </c>
      <c r="GV318" s="462" t="s">
        <v>324</v>
      </c>
      <c r="GW318" s="479">
        <v>76.2</v>
      </c>
      <c r="HB318" s="535" t="s">
        <v>266</v>
      </c>
      <c r="HC318" s="383">
        <v>79.099999999999994</v>
      </c>
      <c r="HG318" s="462" t="s">
        <v>210</v>
      </c>
      <c r="HH318" s="383">
        <v>75.900000000000006</v>
      </c>
      <c r="HM318" s="346" t="s">
        <v>300</v>
      </c>
      <c r="HN318" s="421">
        <v>5.0999999999999996</v>
      </c>
      <c r="HS318" s="535" t="s">
        <v>162</v>
      </c>
      <c r="HT318" s="383">
        <v>78.599999999999994</v>
      </c>
      <c r="HV318" s="346" t="s">
        <v>64</v>
      </c>
      <c r="HW318" s="508">
        <v>2</v>
      </c>
      <c r="HY318" s="346" t="s">
        <v>93</v>
      </c>
      <c r="HZ318" s="421">
        <v>5.0999999999999996</v>
      </c>
      <c r="IE318" s="346" t="s">
        <v>121</v>
      </c>
      <c r="IF318" s="508">
        <v>1.8</v>
      </c>
      <c r="IH318" s="576" t="s">
        <v>201</v>
      </c>
      <c r="II318" s="610">
        <v>72.400000000000006</v>
      </c>
      <c r="IN318" s="621" t="s">
        <v>181</v>
      </c>
      <c r="IO318" s="635">
        <v>4.5</v>
      </c>
      <c r="IT318" s="621" t="s">
        <v>198</v>
      </c>
      <c r="IU318" s="652">
        <v>72.5</v>
      </c>
      <c r="IW318" s="621" t="s">
        <v>329</v>
      </c>
      <c r="IX318" s="635">
        <v>1.6</v>
      </c>
      <c r="IZ318" s="576" t="s">
        <v>116</v>
      </c>
      <c r="JA318" s="610">
        <v>71.400000000000006</v>
      </c>
      <c r="JF318" s="621" t="s">
        <v>132</v>
      </c>
      <c r="JG318" s="596">
        <v>6.4</v>
      </c>
      <c r="JL318" s="621" t="s">
        <v>259</v>
      </c>
      <c r="JM318" s="596">
        <v>73.2</v>
      </c>
      <c r="JO318" s="621" t="s">
        <v>230</v>
      </c>
      <c r="JP318" s="596">
        <v>1.8</v>
      </c>
      <c r="JR318" s="576" t="s">
        <v>375</v>
      </c>
      <c r="JS318" s="610">
        <v>70.599999999999994</v>
      </c>
      <c r="JX318" s="621" t="s">
        <v>15</v>
      </c>
      <c r="JY318" s="596">
        <v>5.5</v>
      </c>
      <c r="KD318" s="621" t="s">
        <v>66</v>
      </c>
      <c r="KE318" s="596">
        <v>73.8</v>
      </c>
      <c r="KG318" s="621" t="s">
        <v>301</v>
      </c>
      <c r="KH318" s="596">
        <v>1.6</v>
      </c>
      <c r="KJ318" s="576" t="s">
        <v>134</v>
      </c>
      <c r="KK318" s="610">
        <v>75</v>
      </c>
      <c r="KP318" s="621" t="s">
        <v>289</v>
      </c>
      <c r="KQ318" s="596">
        <v>7</v>
      </c>
      <c r="KV318" s="621" t="s">
        <v>276</v>
      </c>
      <c r="KW318" s="596">
        <v>76</v>
      </c>
      <c r="KY318" s="621" t="s">
        <v>243</v>
      </c>
      <c r="KZ318" s="596">
        <v>1.9</v>
      </c>
      <c r="LB318" s="576" t="s">
        <v>12</v>
      </c>
      <c r="LC318" s="610">
        <v>78.3</v>
      </c>
      <c r="LH318" s="621" t="s">
        <v>68</v>
      </c>
      <c r="LI318" s="596">
        <v>79.900000000000006</v>
      </c>
    </row>
    <row r="319" spans="1:321" ht="72" x14ac:dyDescent="0.3">
      <c r="A319" s="8" t="s">
        <v>303</v>
      </c>
      <c r="B319" s="15">
        <v>58.280254777070063</v>
      </c>
      <c r="G319" s="29" t="s">
        <v>233</v>
      </c>
      <c r="H319" s="32">
        <v>7.2463768115942031</v>
      </c>
      <c r="M319" s="11" t="s">
        <v>260</v>
      </c>
      <c r="N319" s="15">
        <v>62.779017857142861</v>
      </c>
      <c r="P319" s="29" t="s">
        <v>168</v>
      </c>
      <c r="Q319" s="79">
        <v>2.1546961325966851</v>
      </c>
      <c r="S319" s="8" t="s">
        <v>302</v>
      </c>
      <c r="T319" s="15">
        <v>59.649122807017541</v>
      </c>
      <c r="U319" s="101"/>
      <c r="Y319" s="8" t="s">
        <v>325</v>
      </c>
      <c r="Z319" s="15">
        <v>64</v>
      </c>
      <c r="AC319" s="109" t="s">
        <v>277</v>
      </c>
      <c r="AD319" s="123">
        <v>60</v>
      </c>
      <c r="AF319" s="149" t="s">
        <v>299</v>
      </c>
      <c r="AG319" s="137">
        <v>63.1</v>
      </c>
      <c r="AO319" s="109" t="s">
        <v>289</v>
      </c>
      <c r="AP319" s="146">
        <v>66.900000000000006</v>
      </c>
      <c r="AS319" s="149" t="s">
        <v>337</v>
      </c>
      <c r="AT319" s="137">
        <v>68.400000000000006</v>
      </c>
      <c r="AX319" s="149" t="s">
        <v>193</v>
      </c>
      <c r="AY319" s="191">
        <v>65.5</v>
      </c>
      <c r="BD319" s="149" t="s">
        <v>193</v>
      </c>
      <c r="BE319" s="191">
        <v>69.8</v>
      </c>
      <c r="BG319" s="149" t="s">
        <v>149</v>
      </c>
      <c r="BH319" s="209">
        <v>71.2</v>
      </c>
      <c r="BJ319" s="149" t="s">
        <v>193</v>
      </c>
      <c r="BK319" s="233">
        <v>67.8</v>
      </c>
      <c r="BP319" s="149" t="s">
        <v>323</v>
      </c>
      <c r="BQ319" s="233">
        <v>70.400000000000006</v>
      </c>
      <c r="BV319" s="29" t="s">
        <v>264</v>
      </c>
      <c r="BW319" s="263">
        <v>7.4626865671641784</v>
      </c>
      <c r="CB319" s="149" t="s">
        <v>377</v>
      </c>
      <c r="CC319" s="209">
        <v>75.2</v>
      </c>
      <c r="CE319" s="29" t="s">
        <v>64</v>
      </c>
      <c r="CF319" s="281">
        <v>2.0637329286798178</v>
      </c>
      <c r="CI319" s="109" t="s">
        <v>296</v>
      </c>
      <c r="CJ319" s="295">
        <v>72.900000000000006</v>
      </c>
      <c r="CO319" s="109" t="s">
        <v>274</v>
      </c>
      <c r="CP319" s="191">
        <v>78.2</v>
      </c>
      <c r="CS319" s="149" t="s">
        <v>287</v>
      </c>
      <c r="CT319" s="331">
        <v>74.8</v>
      </c>
      <c r="DB319" s="253" t="s">
        <v>60</v>
      </c>
      <c r="DC319" s="263">
        <v>5.9701492537313428</v>
      </c>
      <c r="DP319" s="149" t="s">
        <v>322</v>
      </c>
      <c r="DQ319" s="331">
        <v>78.8</v>
      </c>
      <c r="DV319" s="253" t="s">
        <v>163</v>
      </c>
      <c r="DW319" s="281">
        <v>1.8932874354561102</v>
      </c>
      <c r="EA319" s="346" t="s">
        <v>377</v>
      </c>
      <c r="EB319" s="353">
        <v>74.599999999999994</v>
      </c>
      <c r="EI319" s="346" t="s">
        <v>174</v>
      </c>
      <c r="EJ319" s="362">
        <v>5.7971014492753623</v>
      </c>
      <c r="EQ319" s="346" t="s">
        <v>263</v>
      </c>
      <c r="ER319" s="303">
        <v>79.7</v>
      </c>
      <c r="EU319" s="346" t="s">
        <v>180</v>
      </c>
      <c r="EV319" s="378">
        <v>1.9253910950661854</v>
      </c>
      <c r="FA319" s="346" t="s">
        <v>110</v>
      </c>
      <c r="FB319" s="383">
        <v>76.158940397350989</v>
      </c>
      <c r="FG319" s="346" t="s">
        <v>39</v>
      </c>
      <c r="FH319" s="381">
        <v>79.900000000000006</v>
      </c>
      <c r="FK319" s="346" t="s">
        <v>277</v>
      </c>
      <c r="FL319" s="410">
        <v>76.400000000000006</v>
      </c>
      <c r="FQ319" s="355" t="s">
        <v>89</v>
      </c>
      <c r="FR319" s="421">
        <v>5.4</v>
      </c>
      <c r="FW319" s="346" t="s">
        <v>340</v>
      </c>
      <c r="FX319" s="410">
        <v>80</v>
      </c>
      <c r="FZ319" s="346" t="s">
        <v>245</v>
      </c>
      <c r="GA319" s="437">
        <v>1.9</v>
      </c>
      <c r="GD319" s="462" t="s">
        <v>312</v>
      </c>
      <c r="GE319" s="448">
        <v>75.8</v>
      </c>
      <c r="GJ319" s="346" t="s">
        <v>89</v>
      </c>
      <c r="GK319" s="421">
        <v>5.6</v>
      </c>
      <c r="GP319" s="462" t="s">
        <v>133</v>
      </c>
      <c r="GQ319" s="503">
        <v>79.7</v>
      </c>
      <c r="GS319" s="346" t="s">
        <v>45</v>
      </c>
      <c r="GT319" s="508">
        <v>0.58278145695364236</v>
      </c>
      <c r="GV319" s="513" t="s">
        <v>578</v>
      </c>
      <c r="GW319" s="522">
        <v>76.099999999999994</v>
      </c>
      <c r="HB319" s="535" t="s">
        <v>328</v>
      </c>
      <c r="HC319" s="383">
        <v>79</v>
      </c>
      <c r="HG319" s="462" t="s">
        <v>74</v>
      </c>
      <c r="HH319" s="383">
        <v>75.599999999999994</v>
      </c>
      <c r="HM319" s="346" t="s">
        <v>258</v>
      </c>
      <c r="HN319" s="421">
        <v>5.0999999999999996</v>
      </c>
      <c r="HS319" s="535" t="s">
        <v>431</v>
      </c>
      <c r="HT319" s="383">
        <v>78.5</v>
      </c>
      <c r="HV319" s="346" t="s">
        <v>94</v>
      </c>
      <c r="HW319" s="508">
        <v>1.8</v>
      </c>
      <c r="HY319" s="346" t="s">
        <v>62</v>
      </c>
      <c r="HZ319" s="421">
        <v>5.2</v>
      </c>
      <c r="IE319" s="346" t="s">
        <v>40</v>
      </c>
      <c r="IF319" s="508">
        <v>1.8</v>
      </c>
      <c r="IH319" s="576" t="s">
        <v>261</v>
      </c>
      <c r="II319" s="610">
        <v>71.400000000000006</v>
      </c>
      <c r="IN319" s="621" t="s">
        <v>283</v>
      </c>
      <c r="IO319" s="635">
        <v>4.5</v>
      </c>
      <c r="IT319" s="621" t="s">
        <v>39</v>
      </c>
      <c r="IU319" s="652">
        <v>72.5</v>
      </c>
      <c r="IW319" s="621" t="s">
        <v>140</v>
      </c>
      <c r="IX319" s="635">
        <v>1.6</v>
      </c>
      <c r="IZ319" s="576" t="s">
        <v>263</v>
      </c>
      <c r="JA319" s="610">
        <v>70.599999999999994</v>
      </c>
      <c r="JF319" s="621" t="s">
        <v>229</v>
      </c>
      <c r="JG319" s="596">
        <v>6.5</v>
      </c>
      <c r="JL319" s="621" t="s">
        <v>224</v>
      </c>
      <c r="JM319" s="596">
        <v>73.099999999999994</v>
      </c>
      <c r="JO319" s="621" t="s">
        <v>108</v>
      </c>
      <c r="JP319" s="596">
        <v>1.8</v>
      </c>
      <c r="JR319" s="576" t="s">
        <v>38</v>
      </c>
      <c r="JS319" s="610">
        <v>70.5</v>
      </c>
      <c r="JX319" s="621" t="s">
        <v>292</v>
      </c>
      <c r="JY319" s="596">
        <v>5.5</v>
      </c>
      <c r="KD319" s="621" t="s">
        <v>5</v>
      </c>
      <c r="KE319" s="596">
        <v>73.599999999999994</v>
      </c>
      <c r="KG319" s="621" t="s">
        <v>230</v>
      </c>
      <c r="KH319" s="596">
        <v>1.5</v>
      </c>
      <c r="KJ319" s="576" t="s">
        <v>289</v>
      </c>
      <c r="KK319" s="610">
        <v>74.099999999999994</v>
      </c>
      <c r="KP319" s="621" t="s">
        <v>141</v>
      </c>
      <c r="KQ319" s="596">
        <v>7.1</v>
      </c>
      <c r="KV319" s="621" t="s">
        <v>202</v>
      </c>
      <c r="KW319" s="596">
        <v>75.7</v>
      </c>
      <c r="KY319" s="621" t="s">
        <v>219</v>
      </c>
      <c r="KZ319" s="596">
        <v>1.9</v>
      </c>
      <c r="LB319" s="576" t="s">
        <v>246</v>
      </c>
      <c r="LC319" s="610">
        <v>78</v>
      </c>
      <c r="LH319" s="621" t="s">
        <v>375</v>
      </c>
      <c r="LI319" s="596">
        <v>79.900000000000006</v>
      </c>
    </row>
    <row r="320" spans="1:321" ht="39.6" x14ac:dyDescent="0.3">
      <c r="A320" s="8" t="s">
        <v>304</v>
      </c>
      <c r="B320" s="15">
        <v>58.095238095238102</v>
      </c>
      <c r="G320" s="29" t="s">
        <v>61</v>
      </c>
      <c r="H320" s="32">
        <v>7.3170731707317067</v>
      </c>
      <c r="M320" s="11" t="s">
        <v>203</v>
      </c>
      <c r="N320" s="15">
        <v>62.769784172661872</v>
      </c>
      <c r="P320" s="29" t="s">
        <v>128</v>
      </c>
      <c r="Q320" s="79">
        <v>2.1902806297056809</v>
      </c>
      <c r="S320" s="8" t="s">
        <v>267</v>
      </c>
      <c r="T320" s="15">
        <v>59.375</v>
      </c>
      <c r="U320" s="101"/>
      <c r="Y320" s="8" t="s">
        <v>274</v>
      </c>
      <c r="Z320" s="15">
        <v>63.4</v>
      </c>
      <c r="AC320" s="109" t="s">
        <v>257</v>
      </c>
      <c r="AD320" s="123">
        <v>60</v>
      </c>
      <c r="AF320" s="149" t="s">
        <v>209</v>
      </c>
      <c r="AG320" s="137">
        <v>62.5</v>
      </c>
      <c r="AO320" s="109" t="s">
        <v>80</v>
      </c>
      <c r="AP320" s="146">
        <v>65.8</v>
      </c>
      <c r="AS320" s="149" t="s">
        <v>313</v>
      </c>
      <c r="AT320" s="137">
        <v>67.8</v>
      </c>
      <c r="AX320" s="149" t="s">
        <v>196</v>
      </c>
      <c r="AY320" s="191">
        <v>64.2</v>
      </c>
      <c r="BD320" s="149" t="s">
        <v>101</v>
      </c>
      <c r="BE320" s="191">
        <v>69.599999999999994</v>
      </c>
      <c r="BG320" s="149" t="s">
        <v>324</v>
      </c>
      <c r="BH320" s="209">
        <v>70.900000000000006</v>
      </c>
      <c r="BJ320" s="149" t="s">
        <v>282</v>
      </c>
      <c r="BK320" s="233">
        <v>67.400000000000006</v>
      </c>
      <c r="BP320" s="149" t="s">
        <v>379</v>
      </c>
      <c r="BQ320" s="233">
        <v>69.8</v>
      </c>
      <c r="BV320" s="29" t="s">
        <v>80</v>
      </c>
      <c r="BW320" s="263">
        <v>7.4766355140186906</v>
      </c>
      <c r="CB320" s="149" t="s">
        <v>193</v>
      </c>
      <c r="CC320" s="209">
        <v>74.599999999999994</v>
      </c>
      <c r="CE320" s="29" t="s">
        <v>213</v>
      </c>
      <c r="CF320" s="281">
        <v>2.0657276995305165</v>
      </c>
      <c r="CI320" s="109" t="s">
        <v>137</v>
      </c>
      <c r="CJ320" s="295">
        <v>72.7</v>
      </c>
      <c r="CO320" s="109" t="s">
        <v>10</v>
      </c>
      <c r="CP320" s="191">
        <v>78</v>
      </c>
      <c r="CS320" s="149" t="s">
        <v>205</v>
      </c>
      <c r="CT320" s="331">
        <v>74.599999999999994</v>
      </c>
      <c r="DB320" s="253" t="s">
        <v>80</v>
      </c>
      <c r="DC320" s="263">
        <v>6</v>
      </c>
      <c r="DP320" s="149" t="s">
        <v>263</v>
      </c>
      <c r="DQ320" s="331">
        <v>78.8</v>
      </c>
      <c r="DV320" s="253" t="s">
        <v>286</v>
      </c>
      <c r="DW320" s="281">
        <v>1.9073139974779318</v>
      </c>
      <c r="EA320" s="346" t="s">
        <v>113</v>
      </c>
      <c r="EB320" s="353">
        <v>74.3</v>
      </c>
      <c r="EI320" s="346" t="s">
        <v>14</v>
      </c>
      <c r="EJ320" s="362">
        <v>6</v>
      </c>
      <c r="EQ320" s="346" t="s">
        <v>280</v>
      </c>
      <c r="ER320" s="303">
        <v>79.099999999999994</v>
      </c>
      <c r="EU320" s="346" t="s">
        <v>301</v>
      </c>
      <c r="EV320" s="378">
        <v>1.9586970406642539</v>
      </c>
      <c r="FA320" s="346" t="s">
        <v>277</v>
      </c>
      <c r="FB320" s="383">
        <v>75.438596491228068</v>
      </c>
      <c r="FG320" s="346" t="s">
        <v>133</v>
      </c>
      <c r="FH320" s="381">
        <v>79.8</v>
      </c>
      <c r="FK320" s="346" t="s">
        <v>250</v>
      </c>
      <c r="FL320" s="410">
        <v>76.400000000000006</v>
      </c>
      <c r="FQ320" s="355" t="s">
        <v>98</v>
      </c>
      <c r="FR320" s="421">
        <v>5.6</v>
      </c>
      <c r="FW320" s="346" t="s">
        <v>5</v>
      </c>
      <c r="FX320" s="410">
        <v>79.400000000000006</v>
      </c>
      <c r="FZ320" s="346" t="s">
        <v>249</v>
      </c>
      <c r="GA320" s="437">
        <v>1.9</v>
      </c>
      <c r="GD320" s="462" t="s">
        <v>58</v>
      </c>
      <c r="GE320" s="448">
        <v>75.599999999999994</v>
      </c>
      <c r="GJ320" s="346" t="s">
        <v>29</v>
      </c>
      <c r="GK320" s="421">
        <v>5.6</v>
      </c>
      <c r="GP320" s="462" t="s">
        <v>377</v>
      </c>
      <c r="GQ320" s="503">
        <v>79.099999999999994</v>
      </c>
      <c r="GS320" s="346" t="s">
        <v>321</v>
      </c>
      <c r="GT320" s="508">
        <v>1.310615989515072</v>
      </c>
      <c r="GV320" s="462" t="s">
        <v>170</v>
      </c>
      <c r="GW320" s="479">
        <v>76.099999999999994</v>
      </c>
      <c r="HB320" s="535" t="s">
        <v>273</v>
      </c>
      <c r="HC320" s="383">
        <v>78.900000000000006</v>
      </c>
      <c r="HG320" s="462" t="s">
        <v>119</v>
      </c>
      <c r="HH320" s="383">
        <v>75.599999999999994</v>
      </c>
      <c r="HM320" s="346" t="s">
        <v>292</v>
      </c>
      <c r="HN320" s="421">
        <v>5.3</v>
      </c>
      <c r="HS320" s="535" t="s">
        <v>328</v>
      </c>
      <c r="HT320" s="383">
        <v>78.5</v>
      </c>
      <c r="HV320" s="346" t="s">
        <v>132</v>
      </c>
      <c r="HW320" s="508">
        <v>2</v>
      </c>
      <c r="HY320" s="346" t="s">
        <v>151</v>
      </c>
      <c r="HZ320" s="421">
        <v>5.2</v>
      </c>
      <c r="IE320" s="346" t="s">
        <v>97</v>
      </c>
      <c r="IF320" s="508">
        <v>1.8</v>
      </c>
      <c r="IH320" s="576" t="s">
        <v>246</v>
      </c>
      <c r="II320" s="610">
        <v>71.400000000000006</v>
      </c>
      <c r="IN320" s="621" t="s">
        <v>325</v>
      </c>
      <c r="IO320" s="635">
        <v>4.5999999999999996</v>
      </c>
      <c r="IT320" s="621" t="s">
        <v>292</v>
      </c>
      <c r="IU320" s="652">
        <v>72.3</v>
      </c>
      <c r="IW320" s="621" t="s">
        <v>133</v>
      </c>
      <c r="IX320" s="635">
        <v>1.6</v>
      </c>
      <c r="IZ320" s="576" t="s">
        <v>110</v>
      </c>
      <c r="JA320" s="610">
        <v>70.599999999999994</v>
      </c>
      <c r="JF320" s="621" t="s">
        <v>97</v>
      </c>
      <c r="JG320" s="596">
        <v>6.5</v>
      </c>
      <c r="JL320" s="621" t="s">
        <v>261</v>
      </c>
      <c r="JM320" s="596">
        <v>73.099999999999994</v>
      </c>
      <c r="JO320" s="621" t="s">
        <v>162</v>
      </c>
      <c r="JP320" s="596">
        <v>1.8</v>
      </c>
      <c r="JR320" s="576" t="s">
        <v>71</v>
      </c>
      <c r="JS320" s="610">
        <v>70.099999999999994</v>
      </c>
      <c r="JX320" s="621" t="s">
        <v>142</v>
      </c>
      <c r="JY320" s="596">
        <v>5.7</v>
      </c>
      <c r="KD320" s="621" t="s">
        <v>198</v>
      </c>
      <c r="KE320" s="596">
        <v>73.5</v>
      </c>
      <c r="KG320" s="621" t="s">
        <v>142</v>
      </c>
      <c r="KH320" s="596">
        <v>1.5</v>
      </c>
      <c r="KJ320" s="576" t="s">
        <v>143</v>
      </c>
      <c r="KK320" s="610">
        <v>74.099999999999994</v>
      </c>
      <c r="KP320" s="621" t="s">
        <v>238</v>
      </c>
      <c r="KQ320" s="596">
        <v>7.3</v>
      </c>
      <c r="KV320" s="621" t="s">
        <v>15</v>
      </c>
      <c r="KW320" s="596">
        <v>75.7</v>
      </c>
      <c r="KY320" s="621" t="s">
        <v>162</v>
      </c>
      <c r="KZ320" s="596">
        <v>1.9</v>
      </c>
      <c r="LB320" s="576" t="s">
        <v>127</v>
      </c>
      <c r="LC320" s="610">
        <v>77.8</v>
      </c>
      <c r="LH320" s="621" t="s">
        <v>126</v>
      </c>
      <c r="LI320" s="596">
        <v>79.7</v>
      </c>
    </row>
    <row r="321" spans="1:321" ht="52.8" x14ac:dyDescent="0.3">
      <c r="A321" s="8" t="s">
        <v>305</v>
      </c>
      <c r="B321" s="15">
        <v>57.95454545454546</v>
      </c>
      <c r="G321" s="29" t="s">
        <v>166</v>
      </c>
      <c r="H321" s="32">
        <v>7.3170731707317067</v>
      </c>
      <c r="M321" s="11" t="s">
        <v>289</v>
      </c>
      <c r="N321" s="15">
        <v>62.450592885375485</v>
      </c>
      <c r="P321" s="29" t="s">
        <v>338</v>
      </c>
      <c r="Q321" s="79">
        <v>2.1910828025477707</v>
      </c>
      <c r="S321" s="8" t="s">
        <v>304</v>
      </c>
      <c r="T321" s="15">
        <v>59.259259259259252</v>
      </c>
      <c r="U321" s="101"/>
      <c r="Y321" s="8" t="s">
        <v>260</v>
      </c>
      <c r="Z321" s="15">
        <v>63.3</v>
      </c>
      <c r="AC321" s="109" t="s">
        <v>275</v>
      </c>
      <c r="AD321" s="123">
        <v>60</v>
      </c>
      <c r="AF321" s="149" t="s">
        <v>317</v>
      </c>
      <c r="AG321" s="137">
        <v>62.5</v>
      </c>
      <c r="AO321" s="109" t="s">
        <v>313</v>
      </c>
      <c r="AP321" s="146">
        <v>65.8</v>
      </c>
      <c r="AS321" s="149" t="s">
        <v>289</v>
      </c>
      <c r="AT321" s="137">
        <v>67.8</v>
      </c>
      <c r="AX321" s="149" t="s">
        <v>189</v>
      </c>
      <c r="AY321" s="191">
        <v>63.5</v>
      </c>
      <c r="BD321" s="149" t="s">
        <v>132</v>
      </c>
      <c r="BE321" s="191">
        <v>69.400000000000006</v>
      </c>
      <c r="BG321" s="149" t="s">
        <v>189</v>
      </c>
      <c r="BH321" s="209">
        <v>70.8</v>
      </c>
      <c r="BJ321" s="149" t="s">
        <v>214</v>
      </c>
      <c r="BK321" s="233">
        <v>66.7</v>
      </c>
      <c r="BP321" s="149" t="s">
        <v>186</v>
      </c>
      <c r="BQ321" s="233">
        <v>69.5</v>
      </c>
      <c r="BV321" s="29" t="s">
        <v>295</v>
      </c>
      <c r="BW321" s="263">
        <v>7.5471698113207548</v>
      </c>
      <c r="CB321" s="149" t="s">
        <v>79</v>
      </c>
      <c r="CC321" s="209">
        <v>74.3</v>
      </c>
      <c r="CE321" s="29" t="s">
        <v>93</v>
      </c>
      <c r="CF321" s="281">
        <v>2.0761245674740483</v>
      </c>
      <c r="CI321" s="109" t="s">
        <v>243</v>
      </c>
      <c r="CJ321" s="295">
        <v>72.7</v>
      </c>
      <c r="CO321" s="109" t="s">
        <v>88</v>
      </c>
      <c r="CP321" s="191">
        <v>78</v>
      </c>
      <c r="CS321" s="149" t="s">
        <v>275</v>
      </c>
      <c r="CT321" s="331">
        <v>74.2</v>
      </c>
      <c r="DB321" s="253" t="s">
        <v>53</v>
      </c>
      <c r="DC321" s="263">
        <v>6.0606060606060606</v>
      </c>
      <c r="DP321" s="149" t="s">
        <v>184</v>
      </c>
      <c r="DQ321" s="331">
        <v>78.8</v>
      </c>
      <c r="DV321" s="253" t="s">
        <v>121</v>
      </c>
      <c r="DW321" s="281">
        <v>1.9285309132161088</v>
      </c>
      <c r="EA321" s="346" t="s">
        <v>287</v>
      </c>
      <c r="EB321" s="353">
        <v>74.3</v>
      </c>
      <c r="EI321" s="346" t="s">
        <v>199</v>
      </c>
      <c r="EJ321" s="362">
        <v>6.2015503875968996</v>
      </c>
      <c r="EQ321" s="346" t="s">
        <v>231</v>
      </c>
      <c r="ER321" s="303">
        <v>79.099999999999994</v>
      </c>
      <c r="EU321" s="346" t="s">
        <v>255</v>
      </c>
      <c r="EV321" s="378">
        <v>2.0154119739181979</v>
      </c>
      <c r="FA321" s="346" t="s">
        <v>164</v>
      </c>
      <c r="FB321" s="383">
        <v>75.172413793103445</v>
      </c>
      <c r="FG321" s="346" t="s">
        <v>57</v>
      </c>
      <c r="FH321" s="381">
        <v>79.3</v>
      </c>
      <c r="FK321" s="346" t="s">
        <v>170</v>
      </c>
      <c r="FL321" s="410">
        <v>76.2</v>
      </c>
      <c r="FQ321" s="355" t="s">
        <v>295</v>
      </c>
      <c r="FR321" s="421">
        <v>5.9</v>
      </c>
      <c r="FW321" s="346" t="s">
        <v>201</v>
      </c>
      <c r="FX321" s="410">
        <v>79.3</v>
      </c>
      <c r="FZ321" s="346" t="s">
        <v>250</v>
      </c>
      <c r="GA321" s="437">
        <v>2</v>
      </c>
      <c r="GD321" s="462" t="s">
        <v>170</v>
      </c>
      <c r="GE321" s="448">
        <v>75.599999999999994</v>
      </c>
      <c r="GJ321" s="346" t="s">
        <v>305</v>
      </c>
      <c r="GK321" s="421">
        <v>5.7</v>
      </c>
      <c r="GP321" s="462" t="s">
        <v>166</v>
      </c>
      <c r="GQ321" s="503">
        <v>78.8</v>
      </c>
      <c r="GS321" s="346" t="s">
        <v>132</v>
      </c>
      <c r="GT321" s="508">
        <v>1.7877094972067038</v>
      </c>
      <c r="GV321" s="462" t="s">
        <v>249</v>
      </c>
      <c r="GW321" s="479">
        <v>76.099999999999994</v>
      </c>
      <c r="HB321" s="535" t="s">
        <v>431</v>
      </c>
      <c r="HC321" s="383">
        <v>78.8</v>
      </c>
      <c r="HG321" s="462" t="s">
        <v>306</v>
      </c>
      <c r="HH321" s="383">
        <v>75.400000000000006</v>
      </c>
      <c r="HM321" s="346" t="s">
        <v>133</v>
      </c>
      <c r="HN321" s="421">
        <v>5.3</v>
      </c>
      <c r="HS321" s="535" t="s">
        <v>273</v>
      </c>
      <c r="HT321" s="383">
        <v>78.3</v>
      </c>
      <c r="HV321" s="346" t="s">
        <v>239</v>
      </c>
      <c r="HW321" s="508">
        <v>1.8</v>
      </c>
      <c r="HY321" s="346" t="s">
        <v>304</v>
      </c>
      <c r="HZ321" s="421">
        <v>5.2</v>
      </c>
      <c r="IE321" s="346" t="s">
        <v>304</v>
      </c>
      <c r="IF321" s="508">
        <v>1.8</v>
      </c>
      <c r="IH321" s="576" t="s">
        <v>289</v>
      </c>
      <c r="II321" s="610">
        <v>70.900000000000006</v>
      </c>
      <c r="IN321" s="621" t="s">
        <v>126</v>
      </c>
      <c r="IO321" s="635">
        <v>4.5999999999999996</v>
      </c>
      <c r="IT321" s="621" t="s">
        <v>663</v>
      </c>
      <c r="IU321" s="652">
        <v>72</v>
      </c>
      <c r="IW321" s="621" t="s">
        <v>160</v>
      </c>
      <c r="IX321" s="635">
        <v>1.6</v>
      </c>
      <c r="IZ321" s="576" t="s">
        <v>328</v>
      </c>
      <c r="JA321" s="610">
        <v>70.5</v>
      </c>
      <c r="JF321" s="621" t="s">
        <v>378</v>
      </c>
      <c r="JG321" s="596">
        <v>6.7</v>
      </c>
      <c r="JL321" s="621" t="s">
        <v>242</v>
      </c>
      <c r="JM321" s="596">
        <v>72.599999999999994</v>
      </c>
      <c r="JO321" s="621" t="s">
        <v>15</v>
      </c>
      <c r="JP321" s="596">
        <v>1.9</v>
      </c>
      <c r="JR321" s="576" t="s">
        <v>259</v>
      </c>
      <c r="JS321" s="610">
        <v>70.099999999999994</v>
      </c>
      <c r="JX321" s="621" t="s">
        <v>208</v>
      </c>
      <c r="JY321" s="596">
        <v>5.7</v>
      </c>
      <c r="KD321" s="621" t="s">
        <v>175</v>
      </c>
      <c r="KE321" s="596">
        <v>73.400000000000006</v>
      </c>
      <c r="KG321" s="621" t="s">
        <v>77</v>
      </c>
      <c r="KH321" s="596">
        <v>1.6</v>
      </c>
      <c r="KJ321" s="576" t="s">
        <v>190</v>
      </c>
      <c r="KK321" s="610">
        <v>74.099999999999994</v>
      </c>
      <c r="KP321" s="621" t="s">
        <v>52</v>
      </c>
      <c r="KQ321" s="596">
        <v>7.7</v>
      </c>
      <c r="KV321" s="621" t="s">
        <v>663</v>
      </c>
      <c r="KW321" s="596">
        <v>75.5</v>
      </c>
      <c r="KY321" s="621" t="s">
        <v>315</v>
      </c>
      <c r="KZ321" s="596">
        <v>1.9</v>
      </c>
      <c r="LB321" s="576" t="s">
        <v>292</v>
      </c>
      <c r="LC321" s="610">
        <v>76.7</v>
      </c>
      <c r="LH321" s="621" t="s">
        <v>212</v>
      </c>
      <c r="LI321" s="596">
        <v>79.3</v>
      </c>
    </row>
    <row r="322" spans="1:321" ht="52.8" x14ac:dyDescent="0.3">
      <c r="A322" s="8" t="s">
        <v>306</v>
      </c>
      <c r="B322" s="15">
        <v>57.575757575757578</v>
      </c>
      <c r="G322" s="29" t="s">
        <v>86</v>
      </c>
      <c r="H322" s="32">
        <v>7.4380165289256199</v>
      </c>
      <c r="M322" s="11" t="s">
        <v>158</v>
      </c>
      <c r="N322" s="15">
        <v>62.313024443633715</v>
      </c>
      <c r="P322" s="29" t="s">
        <v>68</v>
      </c>
      <c r="Q322" s="79">
        <v>2.1984216459977453</v>
      </c>
      <c r="S322" s="8" t="s">
        <v>316</v>
      </c>
      <c r="T322" s="15">
        <v>59.016393442622949</v>
      </c>
      <c r="U322" s="101"/>
      <c r="Y322" s="8" t="s">
        <v>309</v>
      </c>
      <c r="Z322" s="15">
        <v>63.1</v>
      </c>
      <c r="AC322" s="109" t="s">
        <v>255</v>
      </c>
      <c r="AD322" s="123">
        <v>59.3</v>
      </c>
      <c r="AF322" s="149" t="s">
        <v>249</v>
      </c>
      <c r="AG322" s="137">
        <v>62.1</v>
      </c>
      <c r="AO322" s="109" t="s">
        <v>278</v>
      </c>
      <c r="AP322" s="146">
        <v>65.3</v>
      </c>
      <c r="AS322" s="149" t="s">
        <v>223</v>
      </c>
      <c r="AT322" s="137">
        <v>67.8</v>
      </c>
      <c r="AX322" s="149" t="s">
        <v>209</v>
      </c>
      <c r="AY322" s="191">
        <v>63</v>
      </c>
      <c r="BD322" s="149" t="s">
        <v>327</v>
      </c>
      <c r="BE322" s="191">
        <v>69.099999999999994</v>
      </c>
      <c r="BG322" s="149" t="s">
        <v>299</v>
      </c>
      <c r="BH322" s="209">
        <v>70.7</v>
      </c>
      <c r="BJ322" s="149" t="s">
        <v>379</v>
      </c>
      <c r="BK322" s="233">
        <v>65.8</v>
      </c>
      <c r="BP322" s="149" t="s">
        <v>208</v>
      </c>
      <c r="BQ322" s="233">
        <v>69.2</v>
      </c>
      <c r="BV322" s="29" t="s">
        <v>328</v>
      </c>
      <c r="BW322" s="263">
        <v>7.5471698113207548</v>
      </c>
      <c r="CB322" s="149" t="s">
        <v>257</v>
      </c>
      <c r="CC322" s="209">
        <v>74.2</v>
      </c>
      <c r="CE322" s="29" t="s">
        <v>140</v>
      </c>
      <c r="CF322" s="281">
        <v>2.0793346129238643</v>
      </c>
      <c r="CI322" s="109" t="s">
        <v>215</v>
      </c>
      <c r="CJ322" s="295">
        <v>72.400000000000006</v>
      </c>
      <c r="CO322" s="109" t="s">
        <v>322</v>
      </c>
      <c r="CP322" s="191">
        <v>77.900000000000006</v>
      </c>
      <c r="CS322" s="149" t="s">
        <v>307</v>
      </c>
      <c r="CT322" s="331">
        <v>74.099999999999994</v>
      </c>
      <c r="DB322" s="253" t="s">
        <v>319</v>
      </c>
      <c r="DC322" s="263">
        <v>6.0869565217391308</v>
      </c>
      <c r="DP322" s="149" t="s">
        <v>240</v>
      </c>
      <c r="DQ322" s="331">
        <v>78.5</v>
      </c>
      <c r="DV322" s="253" t="s">
        <v>23</v>
      </c>
      <c r="DW322" s="281">
        <v>1.9404332129963902</v>
      </c>
      <c r="EA322" s="346" t="s">
        <v>215</v>
      </c>
      <c r="EB322" s="353">
        <v>73.7</v>
      </c>
      <c r="EI322" s="346" t="s">
        <v>236</v>
      </c>
      <c r="EJ322" s="362">
        <v>6.25</v>
      </c>
      <c r="EQ322" s="346" t="s">
        <v>79</v>
      </c>
      <c r="ER322" s="303">
        <v>79.099999999999994</v>
      </c>
      <c r="EU322" s="346" t="s">
        <v>64</v>
      </c>
      <c r="EV322" s="378">
        <v>2.0291278023236785</v>
      </c>
      <c r="FA322" s="346" t="s">
        <v>161</v>
      </c>
      <c r="FB322" s="383">
        <v>75</v>
      </c>
      <c r="FG322" s="346" t="s">
        <v>201</v>
      </c>
      <c r="FH322" s="381">
        <v>79.099999999999994</v>
      </c>
      <c r="FK322" s="346" t="s">
        <v>10</v>
      </c>
      <c r="FL322" s="410">
        <v>76</v>
      </c>
      <c r="FQ322" s="355" t="s">
        <v>47</v>
      </c>
      <c r="FR322" s="421">
        <v>5.9</v>
      </c>
      <c r="FW322" s="346" t="s">
        <v>133</v>
      </c>
      <c r="FX322" s="410">
        <v>79.3</v>
      </c>
      <c r="FZ322" s="346" t="s">
        <v>241</v>
      </c>
      <c r="GA322" s="437">
        <v>2</v>
      </c>
      <c r="GD322" s="462" t="s">
        <v>161</v>
      </c>
      <c r="GE322" s="448">
        <v>75</v>
      </c>
      <c r="GJ322" s="346" t="s">
        <v>94</v>
      </c>
      <c r="GK322" s="421">
        <v>5.8</v>
      </c>
      <c r="GP322" s="462" t="s">
        <v>257</v>
      </c>
      <c r="GQ322" s="503">
        <v>78.8</v>
      </c>
      <c r="GS322" s="346" t="s">
        <v>197</v>
      </c>
      <c r="GT322" s="508">
        <v>1.4978834255942688</v>
      </c>
      <c r="GV322" s="462" t="s">
        <v>221</v>
      </c>
      <c r="GW322" s="479">
        <v>75.8</v>
      </c>
      <c r="HB322" s="535" t="s">
        <v>162</v>
      </c>
      <c r="HC322" s="383">
        <v>78.7</v>
      </c>
      <c r="HG322" s="462" t="s">
        <v>164</v>
      </c>
      <c r="HH322" s="383">
        <v>74.8</v>
      </c>
      <c r="HM322" s="346" t="s">
        <v>184</v>
      </c>
      <c r="HN322" s="421">
        <v>5.3</v>
      </c>
      <c r="HS322" s="535" t="s">
        <v>656</v>
      </c>
      <c r="HT322" s="383">
        <v>78.3</v>
      </c>
      <c r="HV322" s="346" t="s">
        <v>7</v>
      </c>
      <c r="HW322" s="508">
        <v>1.9</v>
      </c>
      <c r="HY322" s="346" t="s">
        <v>128</v>
      </c>
      <c r="HZ322" s="421">
        <v>5.3</v>
      </c>
      <c r="IE322" s="346" t="s">
        <v>28</v>
      </c>
      <c r="IF322" s="508">
        <v>1.8</v>
      </c>
      <c r="IH322" s="576" t="s">
        <v>9</v>
      </c>
      <c r="II322" s="610">
        <v>70.400000000000006</v>
      </c>
      <c r="IN322" s="621" t="s">
        <v>47</v>
      </c>
      <c r="IO322" s="635">
        <v>4.7</v>
      </c>
      <c r="IT322" s="621" t="s">
        <v>375</v>
      </c>
      <c r="IU322" s="652">
        <v>71.8</v>
      </c>
      <c r="IW322" s="621" t="s">
        <v>311</v>
      </c>
      <c r="IX322" s="635">
        <v>1.7</v>
      </c>
      <c r="IZ322" s="576" t="s">
        <v>221</v>
      </c>
      <c r="JA322" s="610">
        <v>70.400000000000006</v>
      </c>
      <c r="JF322" s="621" t="s">
        <v>101</v>
      </c>
      <c r="JG322" s="596">
        <v>6.7</v>
      </c>
      <c r="JL322" s="621" t="s">
        <v>663</v>
      </c>
      <c r="JM322" s="596">
        <v>72.599999999999994</v>
      </c>
      <c r="JO322" s="621" t="s">
        <v>271</v>
      </c>
      <c r="JP322" s="596">
        <v>1.9</v>
      </c>
      <c r="JR322" s="576" t="s">
        <v>12</v>
      </c>
      <c r="JS322" s="610">
        <v>69</v>
      </c>
      <c r="JX322" s="621" t="s">
        <v>227</v>
      </c>
      <c r="JY322" s="596">
        <v>5.9</v>
      </c>
      <c r="KD322" s="621" t="s">
        <v>194</v>
      </c>
      <c r="KE322" s="596">
        <v>73.099999999999994</v>
      </c>
      <c r="KG322" s="621" t="s">
        <v>162</v>
      </c>
      <c r="KH322" s="596">
        <v>1.6</v>
      </c>
      <c r="KJ322" s="576" t="s">
        <v>326</v>
      </c>
      <c r="KK322" s="610">
        <v>73.900000000000006</v>
      </c>
      <c r="KP322" s="621" t="s">
        <v>315</v>
      </c>
      <c r="KQ322" s="596">
        <v>7.7</v>
      </c>
      <c r="KV322" s="621" t="s">
        <v>256</v>
      </c>
      <c r="KW322" s="596">
        <v>75.5</v>
      </c>
      <c r="KY322" s="621" t="s">
        <v>329</v>
      </c>
      <c r="KZ322" s="596">
        <v>1.9</v>
      </c>
      <c r="LB322" s="576" t="s">
        <v>161</v>
      </c>
      <c r="LC322" s="610">
        <v>76.7</v>
      </c>
      <c r="LH322" s="621" t="s">
        <v>15</v>
      </c>
      <c r="LI322" s="596">
        <v>79.2</v>
      </c>
    </row>
    <row r="323" spans="1:321" ht="57.6" x14ac:dyDescent="0.3">
      <c r="A323" s="8" t="s">
        <v>307</v>
      </c>
      <c r="B323" s="15">
        <v>57.47126436781609</v>
      </c>
      <c r="G323" s="29" t="s">
        <v>329</v>
      </c>
      <c r="H323" s="32">
        <v>7.5</v>
      </c>
      <c r="M323" s="11" t="s">
        <v>325</v>
      </c>
      <c r="N323" s="15">
        <v>62.302692664809655</v>
      </c>
      <c r="P323" s="29" t="s">
        <v>269</v>
      </c>
      <c r="Q323" s="79">
        <v>2.2222222222222223</v>
      </c>
      <c r="S323" s="8" t="s">
        <v>318</v>
      </c>
      <c r="T323" s="15">
        <v>59.016393442622949</v>
      </c>
      <c r="U323" s="101"/>
      <c r="Y323" s="8" t="s">
        <v>213</v>
      </c>
      <c r="Z323" s="15">
        <v>62.8</v>
      </c>
      <c r="AC323" s="109" t="s">
        <v>311</v>
      </c>
      <c r="AD323" s="123">
        <v>59.3</v>
      </c>
      <c r="AF323" s="149" t="s">
        <v>313</v>
      </c>
      <c r="AG323" s="137">
        <v>62</v>
      </c>
      <c r="AO323" s="109" t="s">
        <v>135</v>
      </c>
      <c r="AP323" s="146">
        <v>63.8</v>
      </c>
      <c r="AS323" s="149" t="s">
        <v>294</v>
      </c>
      <c r="AT323" s="137">
        <v>67.8</v>
      </c>
      <c r="AX323" s="149" t="s">
        <v>327</v>
      </c>
      <c r="AY323" s="191">
        <v>63</v>
      </c>
      <c r="BD323" s="149" t="s">
        <v>324</v>
      </c>
      <c r="BE323" s="191">
        <v>68.8</v>
      </c>
      <c r="BG323" s="149" t="s">
        <v>68</v>
      </c>
      <c r="BH323" s="209">
        <v>70.7</v>
      </c>
      <c r="BJ323" s="149" t="s">
        <v>259</v>
      </c>
      <c r="BK323" s="233">
        <v>65.400000000000006</v>
      </c>
      <c r="BP323" s="149" t="s">
        <v>311</v>
      </c>
      <c r="BQ323" s="233">
        <v>69.2</v>
      </c>
      <c r="BV323" s="253" t="s">
        <v>306</v>
      </c>
      <c r="BW323" s="263">
        <v>7.7586206896551726</v>
      </c>
      <c r="CB323" s="149" t="s">
        <v>274</v>
      </c>
      <c r="CC323" s="209">
        <v>74.099999999999994</v>
      </c>
      <c r="CE323" s="29" t="s">
        <v>301</v>
      </c>
      <c r="CF323" s="281">
        <v>2.0842671447781265</v>
      </c>
      <c r="CI323" s="109" t="s">
        <v>313</v>
      </c>
      <c r="CJ323" s="295">
        <v>71.900000000000006</v>
      </c>
      <c r="CO323" s="109" t="s">
        <v>309</v>
      </c>
      <c r="CP323" s="191">
        <v>77.900000000000006</v>
      </c>
      <c r="CS323" s="149" t="s">
        <v>276</v>
      </c>
      <c r="CT323" s="331">
        <v>74</v>
      </c>
      <c r="DB323" s="253" t="s">
        <v>14</v>
      </c>
      <c r="DC323" s="263">
        <v>6.1224489795918364</v>
      </c>
      <c r="DP323" s="149" t="s">
        <v>271</v>
      </c>
      <c r="DQ323" s="331">
        <v>78.5</v>
      </c>
      <c r="DV323" s="253" t="s">
        <v>137</v>
      </c>
      <c r="DW323" s="281">
        <v>2.0336605890603083</v>
      </c>
      <c r="EA323" s="346" t="s">
        <v>161</v>
      </c>
      <c r="EB323" s="353">
        <v>73.3</v>
      </c>
      <c r="EI323" s="346" t="s">
        <v>131</v>
      </c>
      <c r="EJ323" s="362">
        <v>6.1946902654867255</v>
      </c>
      <c r="EQ323" s="346" t="s">
        <v>209</v>
      </c>
      <c r="ER323" s="303">
        <v>78.900000000000006</v>
      </c>
      <c r="EU323" s="346" t="s">
        <v>292</v>
      </c>
      <c r="EV323" s="378">
        <v>2.0370370370370372</v>
      </c>
      <c r="FA323" s="346" t="s">
        <v>249</v>
      </c>
      <c r="FB323" s="383">
        <v>74.874371859296488</v>
      </c>
      <c r="FG323" s="346" t="s">
        <v>250</v>
      </c>
      <c r="FH323" s="381">
        <v>79</v>
      </c>
      <c r="FK323" s="346" t="s">
        <v>197</v>
      </c>
      <c r="FL323" s="410">
        <v>75.7</v>
      </c>
      <c r="FQ323" s="355" t="s">
        <v>37</v>
      </c>
      <c r="FR323" s="421">
        <v>5.9</v>
      </c>
      <c r="FW323" s="346" t="s">
        <v>209</v>
      </c>
      <c r="FX323" s="410">
        <v>79.2</v>
      </c>
      <c r="FZ323" s="346" t="s">
        <v>142</v>
      </c>
      <c r="GA323" s="437">
        <v>2</v>
      </c>
      <c r="GD323" s="462" t="s">
        <v>276</v>
      </c>
      <c r="GE323" s="448">
        <v>73.3</v>
      </c>
      <c r="GJ323" s="346" t="s">
        <v>137</v>
      </c>
      <c r="GK323" s="421">
        <v>5.8</v>
      </c>
      <c r="GP323" s="462" t="s">
        <v>162</v>
      </c>
      <c r="GQ323" s="503">
        <v>78.7</v>
      </c>
      <c r="GS323" s="346" t="s">
        <v>101</v>
      </c>
      <c r="GT323" s="508">
        <v>1.0139416983523446</v>
      </c>
      <c r="GV323" s="462" t="s">
        <v>183</v>
      </c>
      <c r="GW323" s="479">
        <v>75.5</v>
      </c>
      <c r="HB323" s="535" t="s">
        <v>191</v>
      </c>
      <c r="HC323" s="383">
        <v>78.5</v>
      </c>
      <c r="HG323" s="462" t="s">
        <v>324</v>
      </c>
      <c r="HH323" s="383">
        <v>74.2</v>
      </c>
      <c r="HM323" s="346" t="s">
        <v>272</v>
      </c>
      <c r="HN323" s="421">
        <v>5.3</v>
      </c>
      <c r="HS323" s="535" t="s">
        <v>375</v>
      </c>
      <c r="HT323" s="383">
        <v>78.2</v>
      </c>
      <c r="HV323" s="346" t="s">
        <v>142</v>
      </c>
      <c r="HW323" s="508">
        <v>2</v>
      </c>
      <c r="HY323" s="346" t="s">
        <v>173</v>
      </c>
      <c r="HZ323" s="421">
        <v>5.3</v>
      </c>
      <c r="IE323" s="346" t="s">
        <v>322</v>
      </c>
      <c r="IF323" s="508">
        <v>1.9</v>
      </c>
      <c r="IH323" s="576" t="s">
        <v>258</v>
      </c>
      <c r="II323" s="610">
        <v>70.2</v>
      </c>
      <c r="IN323" s="621" t="s">
        <v>62</v>
      </c>
      <c r="IO323" s="635">
        <v>4.9000000000000004</v>
      </c>
      <c r="IT323" s="621" t="s">
        <v>97</v>
      </c>
      <c r="IU323" s="652">
        <v>71.8</v>
      </c>
      <c r="IW323" s="621" t="s">
        <v>15</v>
      </c>
      <c r="IX323" s="635">
        <v>1.7</v>
      </c>
      <c r="IZ323" s="576" t="s">
        <v>258</v>
      </c>
      <c r="JA323" s="610">
        <v>70.400000000000006</v>
      </c>
      <c r="JF323" s="621" t="s">
        <v>7</v>
      </c>
      <c r="JG323" s="596">
        <v>6.8</v>
      </c>
      <c r="JL323" s="621" t="s">
        <v>276</v>
      </c>
      <c r="JM323" s="596">
        <v>72.599999999999994</v>
      </c>
      <c r="JO323" s="621" t="s">
        <v>122</v>
      </c>
      <c r="JP323" s="596">
        <v>1.9</v>
      </c>
      <c r="JR323" s="576" t="s">
        <v>204</v>
      </c>
      <c r="JS323" s="610">
        <v>68.400000000000006</v>
      </c>
      <c r="JX323" s="621" t="s">
        <v>238</v>
      </c>
      <c r="JY323" s="596">
        <v>5.9</v>
      </c>
      <c r="KD323" s="621" t="s">
        <v>289</v>
      </c>
      <c r="KE323" s="596">
        <v>72.7</v>
      </c>
      <c r="KG323" s="621" t="s">
        <v>264</v>
      </c>
      <c r="KH323" s="596">
        <v>1.7</v>
      </c>
      <c r="KJ323" s="576" t="s">
        <v>102</v>
      </c>
      <c r="KK323" s="610">
        <v>73.7</v>
      </c>
      <c r="KP323" s="621" t="s">
        <v>26</v>
      </c>
      <c r="KQ323" s="596">
        <v>8.3000000000000007</v>
      </c>
      <c r="KV323" s="621" t="s">
        <v>313</v>
      </c>
      <c r="KW323" s="596">
        <v>75.3</v>
      </c>
      <c r="KY323" s="621" t="s">
        <v>12</v>
      </c>
      <c r="KZ323" s="596">
        <v>1.9</v>
      </c>
      <c r="LB323" s="576" t="s">
        <v>126</v>
      </c>
      <c r="LC323" s="610">
        <v>76.599999999999994</v>
      </c>
      <c r="LH323" s="621" t="s">
        <v>211</v>
      </c>
      <c r="LI323" s="596">
        <v>79.099999999999994</v>
      </c>
    </row>
    <row r="324" spans="1:321" ht="43.2" x14ac:dyDescent="0.3">
      <c r="A324" s="8" t="s">
        <v>308</v>
      </c>
      <c r="B324" s="15">
        <v>57.317073170731703</v>
      </c>
      <c r="G324" s="29" t="s">
        <v>142</v>
      </c>
      <c r="H324" s="32">
        <v>7.5471698113207548</v>
      </c>
      <c r="M324" s="11" t="s">
        <v>328</v>
      </c>
      <c r="N324" s="15">
        <v>61.740331491712709</v>
      </c>
      <c r="P324" s="29" t="s">
        <v>301</v>
      </c>
      <c r="Q324" s="79">
        <v>2.2864651773981604</v>
      </c>
      <c r="S324" s="8" t="s">
        <v>307</v>
      </c>
      <c r="T324" s="15">
        <v>58.620689655172406</v>
      </c>
      <c r="U324" s="101"/>
      <c r="Y324" s="8" t="s">
        <v>171</v>
      </c>
      <c r="Z324" s="15">
        <v>62.8</v>
      </c>
      <c r="AC324" s="109" t="s">
        <v>282</v>
      </c>
      <c r="AD324" s="123">
        <v>58.8</v>
      </c>
      <c r="AF324" s="149" t="s">
        <v>292</v>
      </c>
      <c r="AG324" s="137">
        <v>61.4</v>
      </c>
      <c r="AO324" s="109" t="s">
        <v>60</v>
      </c>
      <c r="AP324" s="146">
        <v>63.3</v>
      </c>
      <c r="AS324" s="149" t="s">
        <v>159</v>
      </c>
      <c r="AT324" s="137">
        <v>67.099999999999994</v>
      </c>
      <c r="AX324" s="149" t="s">
        <v>299</v>
      </c>
      <c r="AY324" s="191">
        <v>62.5</v>
      </c>
      <c r="BD324" s="149" t="s">
        <v>68</v>
      </c>
      <c r="BE324" s="191">
        <v>68.7</v>
      </c>
      <c r="BG324" s="149" t="s">
        <v>132</v>
      </c>
      <c r="BH324" s="209">
        <v>70.7</v>
      </c>
      <c r="BJ324" s="149" t="s">
        <v>313</v>
      </c>
      <c r="BK324" s="233">
        <v>65.2</v>
      </c>
      <c r="BP324" s="149" t="s">
        <v>196</v>
      </c>
      <c r="BQ324" s="233">
        <v>68.8</v>
      </c>
      <c r="BV324" s="29" t="s">
        <v>121</v>
      </c>
      <c r="BW324" s="263">
        <v>7.7669902912621351</v>
      </c>
      <c r="CB324" s="149" t="s">
        <v>264</v>
      </c>
      <c r="CC324" s="209">
        <v>74</v>
      </c>
      <c r="CE324" s="29" t="s">
        <v>236</v>
      </c>
      <c r="CF324" s="281">
        <v>2.1221737405791354</v>
      </c>
      <c r="CI324" s="109" t="s">
        <v>299</v>
      </c>
      <c r="CJ324" s="295">
        <v>71.7</v>
      </c>
      <c r="CO324" s="109" t="s">
        <v>291</v>
      </c>
      <c r="CP324" s="191">
        <v>77.5</v>
      </c>
      <c r="CS324" s="149" t="s">
        <v>215</v>
      </c>
      <c r="CT324" s="331">
        <v>73.099999999999994</v>
      </c>
      <c r="DB324" s="253" t="s">
        <v>295</v>
      </c>
      <c r="DC324" s="263">
        <v>6.1224489795918364</v>
      </c>
      <c r="DP324" s="149" t="s">
        <v>340</v>
      </c>
      <c r="DQ324" s="331">
        <v>78.2</v>
      </c>
      <c r="DV324" s="253" t="s">
        <v>108</v>
      </c>
      <c r="DW324" s="281">
        <v>2.0728853226345705</v>
      </c>
      <c r="EA324" s="346" t="s">
        <v>212</v>
      </c>
      <c r="EB324" s="353">
        <v>73.099999999999994</v>
      </c>
      <c r="EI324" s="346" t="s">
        <v>164</v>
      </c>
      <c r="EJ324" s="362">
        <v>6.25</v>
      </c>
      <c r="EQ324" s="346" t="s">
        <v>133</v>
      </c>
      <c r="ER324" s="303">
        <v>78.7</v>
      </c>
      <c r="EU324" s="346" t="s">
        <v>315</v>
      </c>
      <c r="EV324" s="378">
        <v>2.0504731861198739</v>
      </c>
      <c r="FA324" s="346" t="s">
        <v>250</v>
      </c>
      <c r="FB324" s="383">
        <v>74.358974358974365</v>
      </c>
      <c r="FG324" s="346" t="s">
        <v>210</v>
      </c>
      <c r="FH324" s="381">
        <v>79</v>
      </c>
      <c r="FK324" s="346" t="s">
        <v>339</v>
      </c>
      <c r="FL324" s="410">
        <v>75.3</v>
      </c>
      <c r="FQ324" s="355" t="s">
        <v>137</v>
      </c>
      <c r="FR324" s="421">
        <v>6</v>
      </c>
      <c r="FW324" s="346" t="s">
        <v>74</v>
      </c>
      <c r="FX324" s="410">
        <v>79.099999999999994</v>
      </c>
      <c r="FZ324" s="346" t="s">
        <v>271</v>
      </c>
      <c r="GA324" s="437">
        <v>2</v>
      </c>
      <c r="GD324" s="462" t="s">
        <v>205</v>
      </c>
      <c r="GE324" s="448">
        <v>73.2</v>
      </c>
      <c r="GJ324" s="346" t="s">
        <v>179</v>
      </c>
      <c r="GK324" s="421">
        <v>5.8</v>
      </c>
      <c r="GP324" s="462" t="s">
        <v>214</v>
      </c>
      <c r="GQ324" s="503">
        <v>78.599999999999994</v>
      </c>
      <c r="GS324" s="346" t="s">
        <v>189</v>
      </c>
      <c r="GT324" s="508">
        <v>0.83720930232558144</v>
      </c>
      <c r="GV324" s="462" t="s">
        <v>289</v>
      </c>
      <c r="GW324" s="479">
        <v>75</v>
      </c>
      <c r="HB324" s="535" t="s">
        <v>243</v>
      </c>
      <c r="HC324" s="383">
        <v>78.5</v>
      </c>
      <c r="HG324" s="462" t="s">
        <v>249</v>
      </c>
      <c r="HH324" s="383">
        <v>73.900000000000006</v>
      </c>
      <c r="HM324" s="346" t="s">
        <v>230</v>
      </c>
      <c r="HN324" s="421">
        <v>5.4</v>
      </c>
      <c r="HS324" s="535" t="s">
        <v>655</v>
      </c>
      <c r="HT324" s="383">
        <v>78.099999999999994</v>
      </c>
      <c r="HV324" s="346" t="s">
        <v>229</v>
      </c>
      <c r="HW324" s="508">
        <v>1.9</v>
      </c>
      <c r="HY324" s="346" t="s">
        <v>133</v>
      </c>
      <c r="HZ324" s="421">
        <v>5.3</v>
      </c>
      <c r="IE324" s="346" t="s">
        <v>311</v>
      </c>
      <c r="IF324" s="508">
        <v>1.9</v>
      </c>
      <c r="IH324" s="576" t="s">
        <v>101</v>
      </c>
      <c r="II324" s="610">
        <v>70</v>
      </c>
      <c r="IN324" s="621" t="s">
        <v>13</v>
      </c>
      <c r="IO324" s="635">
        <v>5</v>
      </c>
      <c r="IT324" s="621" t="s">
        <v>224</v>
      </c>
      <c r="IU324" s="652">
        <v>71.7</v>
      </c>
      <c r="IW324" s="621" t="s">
        <v>127</v>
      </c>
      <c r="IX324" s="635">
        <v>1.7</v>
      </c>
      <c r="IZ324" s="576" t="s">
        <v>112</v>
      </c>
      <c r="JA324" s="610">
        <v>70.2</v>
      </c>
      <c r="JF324" s="621" t="s">
        <v>292</v>
      </c>
      <c r="JG324" s="596">
        <v>7</v>
      </c>
      <c r="JL324" s="621" t="s">
        <v>377</v>
      </c>
      <c r="JM324" s="596">
        <v>72.400000000000006</v>
      </c>
      <c r="JO324" s="621" t="s">
        <v>43</v>
      </c>
      <c r="JP324" s="596">
        <v>1.9</v>
      </c>
      <c r="JR324" s="576" t="s">
        <v>126</v>
      </c>
      <c r="JS324" s="610">
        <v>68.400000000000006</v>
      </c>
      <c r="JX324" s="621" t="s">
        <v>108</v>
      </c>
      <c r="JY324" s="596">
        <v>6.4</v>
      </c>
      <c r="KD324" s="621" t="s">
        <v>276</v>
      </c>
      <c r="KE324" s="596">
        <v>72.2</v>
      </c>
      <c r="KG324" s="621" t="s">
        <v>311</v>
      </c>
      <c r="KH324" s="596">
        <v>1.7</v>
      </c>
      <c r="KJ324" s="576" t="s">
        <v>230</v>
      </c>
      <c r="KK324" s="610">
        <v>71.599999999999994</v>
      </c>
      <c r="KP324" s="621" t="s">
        <v>97</v>
      </c>
      <c r="KQ324" s="596">
        <v>8.3000000000000007</v>
      </c>
      <c r="KV324" s="621" t="s">
        <v>289</v>
      </c>
      <c r="KW324" s="596">
        <v>74.8</v>
      </c>
      <c r="KY324" s="621" t="s">
        <v>304</v>
      </c>
      <c r="KZ324" s="596">
        <v>1.9</v>
      </c>
      <c r="LB324" s="576" t="s">
        <v>180</v>
      </c>
      <c r="LC324" s="610">
        <v>76.5</v>
      </c>
      <c r="LH324" s="621" t="s">
        <v>202</v>
      </c>
      <c r="LI324" s="596">
        <v>79</v>
      </c>
    </row>
    <row r="325" spans="1:321" ht="39.6" x14ac:dyDescent="0.3">
      <c r="A325" s="8" t="s">
        <v>309</v>
      </c>
      <c r="B325" s="15">
        <v>57.142857142857139</v>
      </c>
      <c r="G325" s="29" t="s">
        <v>225</v>
      </c>
      <c r="H325" s="32">
        <v>7.5471698113207548</v>
      </c>
      <c r="M325" s="11" t="s">
        <v>171</v>
      </c>
      <c r="N325" s="15">
        <v>61.549100968188107</v>
      </c>
      <c r="P325" s="29" t="s">
        <v>271</v>
      </c>
      <c r="Q325" s="79">
        <v>2.3016997167138808</v>
      </c>
      <c r="S325" s="8" t="s">
        <v>311</v>
      </c>
      <c r="T325" s="15">
        <v>57.999999999999993</v>
      </c>
      <c r="U325" s="101"/>
      <c r="Y325" s="8" t="s">
        <v>80</v>
      </c>
      <c r="Z325" s="15">
        <v>62.4</v>
      </c>
      <c r="AC325" s="109" t="s">
        <v>236</v>
      </c>
      <c r="AD325" s="123">
        <v>58.6</v>
      </c>
      <c r="AF325" s="149" t="s">
        <v>210</v>
      </c>
      <c r="AG325" s="137">
        <v>60.7</v>
      </c>
      <c r="AO325" s="109" t="s">
        <v>171</v>
      </c>
      <c r="AP325" s="146">
        <v>63.2</v>
      </c>
      <c r="AS325" s="149" t="s">
        <v>60</v>
      </c>
      <c r="AT325" s="137">
        <v>67.099999999999994</v>
      </c>
      <c r="AX325" s="149" t="s">
        <v>296</v>
      </c>
      <c r="AY325" s="191">
        <v>62.1</v>
      </c>
      <c r="BD325" s="149" t="s">
        <v>189</v>
      </c>
      <c r="BE325" s="191">
        <v>68.599999999999994</v>
      </c>
      <c r="BG325" s="149" t="s">
        <v>327</v>
      </c>
      <c r="BH325" s="209">
        <v>70.3</v>
      </c>
      <c r="BJ325" s="149" t="s">
        <v>215</v>
      </c>
      <c r="BK325" s="233">
        <v>64.900000000000006</v>
      </c>
      <c r="BP325" s="149" t="s">
        <v>265</v>
      </c>
      <c r="BQ325" s="233">
        <v>68.599999999999994</v>
      </c>
      <c r="BV325" s="29" t="s">
        <v>230</v>
      </c>
      <c r="BW325" s="263">
        <v>7.7922077922077921</v>
      </c>
      <c r="CB325" s="149" t="s">
        <v>48</v>
      </c>
      <c r="CC325" s="209">
        <v>73.8</v>
      </c>
      <c r="CE325" s="29" t="s">
        <v>230</v>
      </c>
      <c r="CF325" s="281">
        <v>2.1505376344086025</v>
      </c>
      <c r="CI325" s="109" t="s">
        <v>77</v>
      </c>
      <c r="CJ325" s="295">
        <v>71.7</v>
      </c>
      <c r="CO325" s="109" t="s">
        <v>324</v>
      </c>
      <c r="CP325" s="191">
        <v>76.8</v>
      </c>
      <c r="CS325" s="149" t="s">
        <v>277</v>
      </c>
      <c r="CT325" s="331">
        <v>72.599999999999994</v>
      </c>
      <c r="DB325" s="253" t="s">
        <v>236</v>
      </c>
      <c r="DC325" s="263">
        <v>6.557377049180328</v>
      </c>
      <c r="DP325" s="149" t="s">
        <v>10</v>
      </c>
      <c r="DQ325" s="331">
        <v>78</v>
      </c>
      <c r="DV325" s="253" t="s">
        <v>230</v>
      </c>
      <c r="DW325" s="281">
        <v>2.1042713567839195</v>
      </c>
      <c r="EA325" s="346" t="s">
        <v>208</v>
      </c>
      <c r="EB325" s="353">
        <v>72.7</v>
      </c>
      <c r="EI325" s="346" t="s">
        <v>89</v>
      </c>
      <c r="EJ325" s="362">
        <v>6.666666666666667</v>
      </c>
      <c r="EQ325" s="346" t="s">
        <v>130</v>
      </c>
      <c r="ER325" s="303">
        <v>78.5</v>
      </c>
      <c r="EU325" s="346" t="s">
        <v>121</v>
      </c>
      <c r="EV325" s="378">
        <v>2.0574971815107106</v>
      </c>
      <c r="FA325" s="346" t="s">
        <v>208</v>
      </c>
      <c r="FB325" s="383">
        <v>74.285714285714292</v>
      </c>
      <c r="FG325" s="346" t="s">
        <v>304</v>
      </c>
      <c r="FH325" s="381">
        <v>78.900000000000006</v>
      </c>
      <c r="FK325" s="346" t="s">
        <v>46</v>
      </c>
      <c r="FL325" s="410">
        <v>75</v>
      </c>
      <c r="FQ325" s="355" t="s">
        <v>292</v>
      </c>
      <c r="FR325" s="421">
        <v>6</v>
      </c>
      <c r="FW325" s="356" t="s">
        <v>443</v>
      </c>
      <c r="FX325" s="384">
        <v>79</v>
      </c>
      <c r="FZ325" s="346" t="s">
        <v>14</v>
      </c>
      <c r="GA325" s="437">
        <v>2</v>
      </c>
      <c r="GD325" s="462" t="s">
        <v>166</v>
      </c>
      <c r="GE325" s="448">
        <v>73.099999999999994</v>
      </c>
      <c r="GJ325" s="346" t="s">
        <v>37</v>
      </c>
      <c r="GK325" s="421">
        <v>5.9</v>
      </c>
      <c r="GP325" s="462" t="s">
        <v>240</v>
      </c>
      <c r="GQ325" s="503">
        <v>78.2</v>
      </c>
      <c r="GS325" s="346" t="s">
        <v>126</v>
      </c>
      <c r="GT325" s="508">
        <v>0.90556274256144886</v>
      </c>
      <c r="GV325" s="462" t="s">
        <v>278</v>
      </c>
      <c r="GW325" s="479">
        <v>75</v>
      </c>
      <c r="HB325" s="535" t="s">
        <v>158</v>
      </c>
      <c r="HC325" s="383">
        <v>78.5</v>
      </c>
      <c r="HG325" s="462" t="s">
        <v>280</v>
      </c>
      <c r="HH325" s="383">
        <v>73.7</v>
      </c>
      <c r="HM325" s="346" t="s">
        <v>302</v>
      </c>
      <c r="HN325" s="421">
        <v>5.4</v>
      </c>
      <c r="HS325" s="535" t="s">
        <v>183</v>
      </c>
      <c r="HT325" s="383">
        <v>78</v>
      </c>
      <c r="HV325" s="346" t="s">
        <v>286</v>
      </c>
      <c r="HW325" s="508">
        <v>2</v>
      </c>
      <c r="HY325" s="346" t="s">
        <v>208</v>
      </c>
      <c r="HZ325" s="421">
        <v>5.4</v>
      </c>
      <c r="IE325" s="346" t="s">
        <v>142</v>
      </c>
      <c r="IF325" s="508">
        <v>1.9</v>
      </c>
      <c r="IH325" s="576" t="s">
        <v>161</v>
      </c>
      <c r="II325" s="610">
        <v>70</v>
      </c>
      <c r="IN325" s="621" t="s">
        <v>339</v>
      </c>
      <c r="IO325" s="635">
        <v>5.3</v>
      </c>
      <c r="IT325" s="621" t="s">
        <v>741</v>
      </c>
      <c r="IU325" s="652">
        <v>71.099999999999994</v>
      </c>
      <c r="IW325" s="621" t="s">
        <v>734</v>
      </c>
      <c r="IX325" s="635">
        <v>1.7</v>
      </c>
      <c r="IZ325" s="576" t="s">
        <v>291</v>
      </c>
      <c r="JA325" s="610">
        <v>70.099999999999994</v>
      </c>
      <c r="JF325" s="621" t="s">
        <v>58</v>
      </c>
      <c r="JG325" s="596">
        <v>7.1</v>
      </c>
      <c r="JL325" s="621" t="s">
        <v>433</v>
      </c>
      <c r="JM325" s="596">
        <v>72.400000000000006</v>
      </c>
      <c r="JO325" s="621" t="s">
        <v>243</v>
      </c>
      <c r="JP325" s="596">
        <v>2</v>
      </c>
      <c r="JR325" s="576" t="s">
        <v>56</v>
      </c>
      <c r="JS325" s="610">
        <v>68.3</v>
      </c>
      <c r="JX325" s="621" t="s">
        <v>260</v>
      </c>
      <c r="JY325" s="596">
        <v>6.4</v>
      </c>
      <c r="KD325" s="621" t="s">
        <v>129</v>
      </c>
      <c r="KE325" s="596">
        <v>72.099999999999994</v>
      </c>
      <c r="KG325" s="621" t="s">
        <v>46</v>
      </c>
      <c r="KH325" s="596">
        <v>1.7</v>
      </c>
      <c r="KJ325" s="576" t="s">
        <v>233</v>
      </c>
      <c r="KK325" s="610">
        <v>71.400000000000006</v>
      </c>
      <c r="KP325" s="621" t="s">
        <v>233</v>
      </c>
      <c r="KQ325" s="596">
        <v>8.4</v>
      </c>
      <c r="KV325" s="621" t="s">
        <v>190</v>
      </c>
      <c r="KW325" s="596">
        <v>74.5</v>
      </c>
      <c r="KY325" s="621" t="s">
        <v>301</v>
      </c>
      <c r="KZ325" s="596">
        <v>2</v>
      </c>
      <c r="LB325" s="576" t="s">
        <v>377</v>
      </c>
      <c r="LC325" s="610">
        <v>76.2</v>
      </c>
      <c r="LH325" s="621" t="s">
        <v>107</v>
      </c>
      <c r="LI325" s="596">
        <v>78.400000000000006</v>
      </c>
    </row>
    <row r="326" spans="1:321" ht="43.2" x14ac:dyDescent="0.3">
      <c r="A326" s="8" t="s">
        <v>310</v>
      </c>
      <c r="B326" s="15">
        <v>56.896551724137936</v>
      </c>
      <c r="G326" s="29" t="s">
        <v>45</v>
      </c>
      <c r="H326" s="32">
        <v>7.59493670886076</v>
      </c>
      <c r="M326" s="11" t="s">
        <v>211</v>
      </c>
      <c r="N326" s="15">
        <v>61.486486486486491</v>
      </c>
      <c r="P326" s="29" t="s">
        <v>62</v>
      </c>
      <c r="Q326" s="79">
        <v>2.3114046228092455</v>
      </c>
      <c r="S326" s="8" t="s">
        <v>306</v>
      </c>
      <c r="T326" s="15">
        <v>57.480314960629919</v>
      </c>
      <c r="U326" s="101"/>
      <c r="Y326" s="8" t="s">
        <v>141</v>
      </c>
      <c r="Z326" s="15">
        <v>61.2</v>
      </c>
      <c r="AC326" s="109" t="s">
        <v>304</v>
      </c>
      <c r="AD326" s="123">
        <v>58.1</v>
      </c>
      <c r="AF326" s="149" t="s">
        <v>311</v>
      </c>
      <c r="AG326" s="137">
        <v>60.4</v>
      </c>
      <c r="AO326" s="109" t="s">
        <v>311</v>
      </c>
      <c r="AP326" s="146">
        <v>62.7</v>
      </c>
      <c r="AS326" s="149" t="s">
        <v>317</v>
      </c>
      <c r="AT326" s="137">
        <v>66.900000000000006</v>
      </c>
      <c r="AX326" s="149" t="s">
        <v>312</v>
      </c>
      <c r="AY326" s="191">
        <v>61.2</v>
      </c>
      <c r="BD326" s="149" t="s">
        <v>159</v>
      </c>
      <c r="BE326" s="191">
        <v>68.3</v>
      </c>
      <c r="BG326" s="149" t="s">
        <v>79</v>
      </c>
      <c r="BH326" s="209">
        <v>70.099999999999994</v>
      </c>
      <c r="BJ326" s="149" t="s">
        <v>323</v>
      </c>
      <c r="BK326" s="233">
        <v>64.900000000000006</v>
      </c>
      <c r="BP326" s="149" t="s">
        <v>313</v>
      </c>
      <c r="BQ326" s="233">
        <v>68.3</v>
      </c>
      <c r="BV326" s="29" t="s">
        <v>222</v>
      </c>
      <c r="BW326" s="263">
        <v>7.8947368421052628</v>
      </c>
      <c r="CB326" s="149" t="s">
        <v>266</v>
      </c>
      <c r="CC326" s="209">
        <v>73.7</v>
      </c>
      <c r="CE326" s="29" t="s">
        <v>249</v>
      </c>
      <c r="CF326" s="281">
        <v>2.1516944593867668</v>
      </c>
      <c r="CI326" s="109" t="s">
        <v>208</v>
      </c>
      <c r="CJ326" s="295">
        <v>71.7</v>
      </c>
      <c r="CO326" s="109" t="s">
        <v>148</v>
      </c>
      <c r="CP326" s="191">
        <v>75.8</v>
      </c>
      <c r="CS326" s="149" t="s">
        <v>299</v>
      </c>
      <c r="CT326" s="331">
        <v>72.3</v>
      </c>
      <c r="DB326" s="253" t="s">
        <v>225</v>
      </c>
      <c r="DC326" s="263">
        <v>6.666666666666667</v>
      </c>
      <c r="DP326" s="149" t="s">
        <v>79</v>
      </c>
      <c r="DQ326" s="331">
        <v>78</v>
      </c>
      <c r="DV326" s="253" t="s">
        <v>271</v>
      </c>
      <c r="DW326" s="281">
        <v>2.1383227530905446</v>
      </c>
      <c r="EA326" s="346" t="s">
        <v>261</v>
      </c>
      <c r="EB326" s="353">
        <v>72.2</v>
      </c>
      <c r="EI326" s="346" t="s">
        <v>230</v>
      </c>
      <c r="EJ326" s="362">
        <v>6.5217391304347823</v>
      </c>
      <c r="EQ326" s="346" t="s">
        <v>257</v>
      </c>
      <c r="ER326" s="303">
        <v>78.099999999999994</v>
      </c>
      <c r="EU326" s="346" t="s">
        <v>137</v>
      </c>
      <c r="EV326" s="378">
        <v>2.0908435472242246</v>
      </c>
      <c r="FA326" s="346" t="s">
        <v>10</v>
      </c>
      <c r="FB326" s="383">
        <v>74.074074074074076</v>
      </c>
      <c r="FG326" s="346" t="s">
        <v>340</v>
      </c>
      <c r="FH326" s="381">
        <v>78.8</v>
      </c>
      <c r="FK326" s="346" t="s">
        <v>299</v>
      </c>
      <c r="FL326" s="410">
        <v>74.400000000000006</v>
      </c>
      <c r="FQ326" s="355" t="s">
        <v>382</v>
      </c>
      <c r="FR326" s="421">
        <v>6.1</v>
      </c>
      <c r="FW326" s="346" t="s">
        <v>377</v>
      </c>
      <c r="FX326" s="410">
        <v>78.8</v>
      </c>
      <c r="FZ326" s="346" t="s">
        <v>286</v>
      </c>
      <c r="GA326" s="437">
        <v>2</v>
      </c>
      <c r="GD326" s="462" t="s">
        <v>313</v>
      </c>
      <c r="GE326" s="448">
        <v>73.099999999999994</v>
      </c>
      <c r="GJ326" s="346" t="s">
        <v>249</v>
      </c>
      <c r="GK326" s="421">
        <v>6.2</v>
      </c>
      <c r="GP326" s="462" t="s">
        <v>39</v>
      </c>
      <c r="GQ326" s="503">
        <v>78.099999999999994</v>
      </c>
      <c r="GS326" s="346" t="s">
        <v>319</v>
      </c>
      <c r="GT326" s="508">
        <v>1.2039127163280661</v>
      </c>
      <c r="GV326" s="462" t="s">
        <v>280</v>
      </c>
      <c r="GW326" s="479">
        <v>74.599999999999994</v>
      </c>
      <c r="HB326" s="535" t="s">
        <v>314</v>
      </c>
      <c r="HC326" s="383">
        <v>78.2</v>
      </c>
      <c r="HG326" s="462" t="s">
        <v>183</v>
      </c>
      <c r="HH326" s="383">
        <v>73.7</v>
      </c>
      <c r="HM326" s="346" t="s">
        <v>28</v>
      </c>
      <c r="HN326" s="421">
        <v>5.4</v>
      </c>
      <c r="HS326" s="535" t="s">
        <v>6</v>
      </c>
      <c r="HT326" s="383">
        <v>77.900000000000006</v>
      </c>
      <c r="HV326" s="346" t="s">
        <v>301</v>
      </c>
      <c r="HW326" s="508">
        <v>1.9</v>
      </c>
      <c r="HY326" s="346" t="s">
        <v>315</v>
      </c>
      <c r="HZ326" s="421">
        <v>5.6</v>
      </c>
      <c r="IE326" s="346" t="s">
        <v>93</v>
      </c>
      <c r="IF326" s="508">
        <v>1.9</v>
      </c>
      <c r="IH326" s="576" t="s">
        <v>284</v>
      </c>
      <c r="II326" s="610">
        <v>69.400000000000006</v>
      </c>
      <c r="IN326" s="621" t="s">
        <v>260</v>
      </c>
      <c r="IO326" s="635">
        <v>5.3</v>
      </c>
      <c r="IT326" s="621" t="s">
        <v>6</v>
      </c>
      <c r="IU326" s="652">
        <v>70.900000000000006</v>
      </c>
      <c r="IW326" s="621" t="s">
        <v>43</v>
      </c>
      <c r="IX326" s="635">
        <v>1.7</v>
      </c>
      <c r="IZ326" s="576" t="s">
        <v>213</v>
      </c>
      <c r="JA326" s="610">
        <v>70</v>
      </c>
      <c r="JF326" s="621" t="s">
        <v>325</v>
      </c>
      <c r="JG326" s="596">
        <v>7.2</v>
      </c>
      <c r="JL326" s="621" t="s">
        <v>23</v>
      </c>
      <c r="JM326" s="596">
        <v>72.400000000000006</v>
      </c>
      <c r="JO326" s="621" t="s">
        <v>306</v>
      </c>
      <c r="JP326" s="596">
        <v>2.1</v>
      </c>
      <c r="JR326" s="576" t="s">
        <v>57</v>
      </c>
      <c r="JS326" s="610">
        <v>68.099999999999994</v>
      </c>
      <c r="JX326" s="621" t="s">
        <v>87</v>
      </c>
      <c r="JY326" s="596">
        <v>6.4</v>
      </c>
      <c r="KD326" s="621" t="s">
        <v>433</v>
      </c>
      <c r="KE326" s="596">
        <v>72.099999999999994</v>
      </c>
      <c r="KG326" s="621" t="s">
        <v>219</v>
      </c>
      <c r="KH326" s="596">
        <v>1.7</v>
      </c>
      <c r="KJ326" s="576" t="s">
        <v>208</v>
      </c>
      <c r="KK326" s="610">
        <v>71.099999999999994</v>
      </c>
      <c r="KP326" s="621" t="s">
        <v>236</v>
      </c>
      <c r="KQ326" s="596">
        <v>8.6</v>
      </c>
      <c r="KV326" s="621" t="s">
        <v>213</v>
      </c>
      <c r="KW326" s="596">
        <v>74.2</v>
      </c>
      <c r="KY326" s="621" t="s">
        <v>306</v>
      </c>
      <c r="KZ326" s="596">
        <v>2</v>
      </c>
      <c r="LB326" s="576" t="s">
        <v>233</v>
      </c>
      <c r="LC326" s="610">
        <v>76.2</v>
      </c>
      <c r="LH326" s="621" t="s">
        <v>322</v>
      </c>
      <c r="LI326" s="596">
        <v>78.3</v>
      </c>
    </row>
    <row r="327" spans="1:321" ht="57.6" x14ac:dyDescent="0.3">
      <c r="A327" s="8" t="s">
        <v>311</v>
      </c>
      <c r="B327" s="15">
        <v>56.60377358490566</v>
      </c>
      <c r="G327" s="29" t="s">
        <v>167</v>
      </c>
      <c r="H327" s="32">
        <v>7.608695652173914</v>
      </c>
      <c r="M327" s="11" t="s">
        <v>176</v>
      </c>
      <c r="N327" s="15">
        <v>61.126500461680521</v>
      </c>
      <c r="P327" s="29" t="s">
        <v>89</v>
      </c>
      <c r="Q327" s="79">
        <v>2.3178807947019866</v>
      </c>
      <c r="S327" s="8" t="s">
        <v>312</v>
      </c>
      <c r="T327" s="15">
        <v>57.142857142857139</v>
      </c>
      <c r="U327" s="101"/>
      <c r="Y327" s="8" t="s">
        <v>158</v>
      </c>
      <c r="Z327" s="15">
        <v>61.2</v>
      </c>
      <c r="AC327" s="109" t="s">
        <v>313</v>
      </c>
      <c r="AD327" s="123">
        <v>58.1</v>
      </c>
      <c r="AF327" s="149" t="s">
        <v>304</v>
      </c>
      <c r="AG327" s="137">
        <v>60.4</v>
      </c>
      <c r="AO327" s="109" t="s">
        <v>253</v>
      </c>
      <c r="AP327" s="146">
        <v>62.6</v>
      </c>
      <c r="AS327" s="149" t="s">
        <v>189</v>
      </c>
      <c r="AT327" s="137">
        <v>66.900000000000006</v>
      </c>
      <c r="AX327" s="149" t="s">
        <v>313</v>
      </c>
      <c r="AY327" s="191">
        <v>61</v>
      </c>
      <c r="BD327" s="149" t="s">
        <v>184</v>
      </c>
      <c r="BE327" s="191">
        <v>68.3</v>
      </c>
      <c r="BG327" s="149" t="s">
        <v>274</v>
      </c>
      <c r="BH327" s="209">
        <v>70</v>
      </c>
      <c r="BJ327" s="149" t="s">
        <v>299</v>
      </c>
      <c r="BK327" s="233">
        <v>64.7</v>
      </c>
      <c r="BP327" s="149" t="s">
        <v>315</v>
      </c>
      <c r="BQ327" s="233">
        <v>68.2</v>
      </c>
      <c r="BV327" s="29" t="s">
        <v>233</v>
      </c>
      <c r="BW327" s="263">
        <v>7.9207920792079207</v>
      </c>
      <c r="CB327" s="149" t="s">
        <v>324</v>
      </c>
      <c r="CC327" s="209">
        <v>73.5</v>
      </c>
      <c r="CE327" s="29" t="s">
        <v>16</v>
      </c>
      <c r="CF327" s="281">
        <v>2.1701085054252713</v>
      </c>
      <c r="CI327" s="109" t="s">
        <v>210</v>
      </c>
      <c r="CJ327" s="295">
        <v>71</v>
      </c>
      <c r="CO327" s="109" t="s">
        <v>377</v>
      </c>
      <c r="CP327" s="191">
        <v>75.8</v>
      </c>
      <c r="CS327" s="149" t="s">
        <v>113</v>
      </c>
      <c r="CT327" s="331">
        <v>72.099999999999994</v>
      </c>
      <c r="DB327" s="253" t="s">
        <v>37</v>
      </c>
      <c r="DC327" s="263">
        <v>6.9767441860465116</v>
      </c>
      <c r="DP327" s="149" t="s">
        <v>296</v>
      </c>
      <c r="DQ327" s="331">
        <v>77.7</v>
      </c>
      <c r="DV327" s="253" t="s">
        <v>64</v>
      </c>
      <c r="DW327" s="281">
        <v>2.1655437921077958</v>
      </c>
      <c r="EA327" s="346" t="s">
        <v>299</v>
      </c>
      <c r="EB327" s="353">
        <v>71.900000000000006</v>
      </c>
      <c r="EI327" s="346" t="s">
        <v>295</v>
      </c>
      <c r="EJ327" s="362">
        <v>6.666666666666667</v>
      </c>
      <c r="EQ327" s="346" t="s">
        <v>271</v>
      </c>
      <c r="ER327" s="303">
        <v>77.8</v>
      </c>
      <c r="EU327" s="346" t="s">
        <v>195</v>
      </c>
      <c r="EV327" s="378">
        <v>2.1165087683934689</v>
      </c>
      <c r="FA327" s="346" t="s">
        <v>328</v>
      </c>
      <c r="FB327" s="383">
        <v>73.604060913705581</v>
      </c>
      <c r="FG327" s="346" t="s">
        <v>158</v>
      </c>
      <c r="FH327" s="381">
        <v>78.8</v>
      </c>
      <c r="FK327" s="346" t="s">
        <v>168</v>
      </c>
      <c r="FL327" s="410">
        <v>74</v>
      </c>
      <c r="FQ327" s="355" t="s">
        <v>121</v>
      </c>
      <c r="FR327" s="421">
        <v>6.1</v>
      </c>
      <c r="FW327" s="346" t="s">
        <v>39</v>
      </c>
      <c r="FX327" s="410">
        <v>78.7</v>
      </c>
      <c r="FZ327" s="346" t="s">
        <v>258</v>
      </c>
      <c r="GA327" s="437">
        <v>2</v>
      </c>
      <c r="GD327" s="462" t="s">
        <v>77</v>
      </c>
      <c r="GE327" s="448">
        <v>73.099999999999994</v>
      </c>
      <c r="GJ327" s="346" t="s">
        <v>245</v>
      </c>
      <c r="GK327" s="421">
        <v>6.5</v>
      </c>
      <c r="GP327" s="462" t="s">
        <v>209</v>
      </c>
      <c r="GQ327" s="503">
        <v>77.900000000000006</v>
      </c>
      <c r="GS327" s="346" t="s">
        <v>259</v>
      </c>
      <c r="GT327" s="508">
        <v>0.81648522550544322</v>
      </c>
      <c r="GV327" s="515" t="s">
        <v>166</v>
      </c>
      <c r="GW327" s="447">
        <v>74.599999999999994</v>
      </c>
      <c r="HB327" s="535" t="s">
        <v>655</v>
      </c>
      <c r="HC327" s="383">
        <v>78</v>
      </c>
      <c r="HG327" s="462" t="s">
        <v>205</v>
      </c>
      <c r="HH327" s="383">
        <v>73.7</v>
      </c>
      <c r="HM327" s="346" t="s">
        <v>121</v>
      </c>
      <c r="HN327" s="421">
        <v>5.5</v>
      </c>
      <c r="HS327" s="535" t="s">
        <v>314</v>
      </c>
      <c r="HT327" s="383">
        <v>77.8</v>
      </c>
      <c r="HV327" s="346" t="s">
        <v>230</v>
      </c>
      <c r="HW327" s="508">
        <v>2</v>
      </c>
      <c r="HY327" s="346" t="s">
        <v>42</v>
      </c>
      <c r="HZ327" s="421">
        <v>5.6</v>
      </c>
      <c r="IE327" s="346" t="s">
        <v>239</v>
      </c>
      <c r="IF327" s="508">
        <v>1.9</v>
      </c>
      <c r="IH327" s="576" t="s">
        <v>122</v>
      </c>
      <c r="II327" s="610">
        <v>69.400000000000006</v>
      </c>
      <c r="IN327" s="621" t="s">
        <v>324</v>
      </c>
      <c r="IO327" s="635">
        <v>5.6</v>
      </c>
      <c r="IT327" s="621" t="s">
        <v>183</v>
      </c>
      <c r="IU327" s="652">
        <v>70.3</v>
      </c>
      <c r="IW327" s="621" t="s">
        <v>101</v>
      </c>
      <c r="IX327" s="635">
        <v>1.7</v>
      </c>
      <c r="IZ327" s="576" t="s">
        <v>125</v>
      </c>
      <c r="JA327" s="610">
        <v>70</v>
      </c>
      <c r="JF327" s="621" t="s">
        <v>199</v>
      </c>
      <c r="JG327" s="596">
        <v>7.5</v>
      </c>
      <c r="JL327" s="621" t="s">
        <v>66</v>
      </c>
      <c r="JM327" s="596">
        <v>72.400000000000006</v>
      </c>
      <c r="JO327" s="621" t="s">
        <v>93</v>
      </c>
      <c r="JP327" s="596">
        <v>2.1</v>
      </c>
      <c r="JR327" s="576" t="s">
        <v>134</v>
      </c>
      <c r="JS327" s="610">
        <v>67.900000000000006</v>
      </c>
      <c r="JX327" s="621" t="s">
        <v>12</v>
      </c>
      <c r="JY327" s="596">
        <v>6.5</v>
      </c>
      <c r="KD327" s="621" t="s">
        <v>80</v>
      </c>
      <c r="KE327" s="596">
        <v>71.8</v>
      </c>
      <c r="KG327" s="621" t="s">
        <v>243</v>
      </c>
      <c r="KH327" s="596">
        <v>1.7</v>
      </c>
      <c r="KJ327" s="576" t="s">
        <v>377</v>
      </c>
      <c r="KK327" s="610">
        <v>70</v>
      </c>
      <c r="KP327" s="621" t="s">
        <v>161</v>
      </c>
      <c r="KQ327" s="596">
        <v>9.4</v>
      </c>
      <c r="KV327" s="621" t="s">
        <v>104</v>
      </c>
      <c r="KW327" s="596">
        <v>74.099999999999994</v>
      </c>
      <c r="KY327" s="621" t="s">
        <v>195</v>
      </c>
      <c r="KZ327" s="596">
        <v>2</v>
      </c>
      <c r="LB327" s="576" t="s">
        <v>375</v>
      </c>
      <c r="LC327" s="610">
        <v>76</v>
      </c>
      <c r="LH327" s="621" t="s">
        <v>275</v>
      </c>
      <c r="LI327" s="596">
        <v>78.2</v>
      </c>
    </row>
    <row r="328" spans="1:321" ht="43.2" x14ac:dyDescent="0.3">
      <c r="A328" s="8" t="s">
        <v>312</v>
      </c>
      <c r="B328" s="15">
        <v>56.310679611650485</v>
      </c>
      <c r="G328" s="29" t="s">
        <v>14</v>
      </c>
      <c r="H328" s="32">
        <v>7.6923076923076925</v>
      </c>
      <c r="M328" s="11" t="s">
        <v>80</v>
      </c>
      <c r="N328" s="15">
        <v>60.276198212835098</v>
      </c>
      <c r="P328" s="29" t="s">
        <v>285</v>
      </c>
      <c r="Q328" s="79">
        <v>2.3637557452396587</v>
      </c>
      <c r="S328" s="8" t="s">
        <v>326</v>
      </c>
      <c r="T328" s="15">
        <v>57.142857142857139</v>
      </c>
      <c r="U328" s="101"/>
      <c r="Y328" s="8" t="s">
        <v>203</v>
      </c>
      <c r="Z328" s="15">
        <v>60.8</v>
      </c>
      <c r="AC328" s="109" t="s">
        <v>379</v>
      </c>
      <c r="AD328" s="123">
        <v>56.4</v>
      </c>
      <c r="AF328" s="149" t="s">
        <v>189</v>
      </c>
      <c r="AG328" s="137">
        <v>60</v>
      </c>
      <c r="AO328" s="109" t="s">
        <v>203</v>
      </c>
      <c r="AP328" s="146">
        <v>62.2</v>
      </c>
      <c r="AS328" s="149" t="s">
        <v>311</v>
      </c>
      <c r="AT328" s="137">
        <v>66.8</v>
      </c>
      <c r="AX328" s="149" t="s">
        <v>324</v>
      </c>
      <c r="AY328" s="191">
        <v>60</v>
      </c>
      <c r="BD328" s="149" t="s">
        <v>289</v>
      </c>
      <c r="BE328" s="191">
        <v>68.2</v>
      </c>
      <c r="BG328" s="149" t="s">
        <v>258</v>
      </c>
      <c r="BH328" s="209">
        <v>69.900000000000006</v>
      </c>
      <c r="BJ328" s="149" t="s">
        <v>289</v>
      </c>
      <c r="BK328" s="233">
        <v>64.3</v>
      </c>
      <c r="BP328" s="149" t="s">
        <v>319</v>
      </c>
      <c r="BQ328" s="233">
        <v>67.900000000000006</v>
      </c>
      <c r="BV328" s="29" t="s">
        <v>28</v>
      </c>
      <c r="BW328" s="263">
        <v>8.1081081081081088</v>
      </c>
      <c r="CB328" s="149" t="s">
        <v>328</v>
      </c>
      <c r="CC328" s="209">
        <v>72.900000000000006</v>
      </c>
      <c r="CE328" s="29" t="s">
        <v>108</v>
      </c>
      <c r="CF328" s="281">
        <v>2.2037687639731716</v>
      </c>
      <c r="CI328" s="109" t="s">
        <v>321</v>
      </c>
      <c r="CJ328" s="295">
        <v>70.7</v>
      </c>
      <c r="CO328" s="109" t="s">
        <v>63</v>
      </c>
      <c r="CP328" s="191">
        <v>75.599999999999994</v>
      </c>
      <c r="CS328" s="149" t="s">
        <v>167</v>
      </c>
      <c r="CT328" s="331">
        <v>71.400000000000006</v>
      </c>
      <c r="DB328" s="253" t="s">
        <v>230</v>
      </c>
      <c r="DC328" s="263">
        <v>6.9767441860465116</v>
      </c>
      <c r="DP328" s="149" t="s">
        <v>113</v>
      </c>
      <c r="DQ328" s="331">
        <v>77.5</v>
      </c>
      <c r="DV328" s="253" t="s">
        <v>48</v>
      </c>
      <c r="DW328" s="281">
        <v>2.1931376016979129</v>
      </c>
      <c r="EA328" s="346" t="s">
        <v>250</v>
      </c>
      <c r="EB328" s="353">
        <v>71.7</v>
      </c>
      <c r="EI328" s="346" t="s">
        <v>246</v>
      </c>
      <c r="EJ328" s="362">
        <v>6.8493150684931505</v>
      </c>
      <c r="EQ328" s="346" t="s">
        <v>210</v>
      </c>
      <c r="ER328" s="303">
        <v>77.599999999999994</v>
      </c>
      <c r="EU328" s="346" t="s">
        <v>59</v>
      </c>
      <c r="EV328" s="378">
        <v>2.2471910112359552</v>
      </c>
      <c r="FA328" s="346" t="s">
        <v>299</v>
      </c>
      <c r="FB328" s="383">
        <v>73.480662983425418</v>
      </c>
      <c r="FG328" s="346" t="s">
        <v>257</v>
      </c>
      <c r="FH328" s="381">
        <v>78.3</v>
      </c>
      <c r="FK328" s="346" t="s">
        <v>313</v>
      </c>
      <c r="FL328" s="410">
        <v>73.599999999999994</v>
      </c>
      <c r="FQ328" s="355" t="s">
        <v>221</v>
      </c>
      <c r="FR328" s="421">
        <v>6.1</v>
      </c>
      <c r="FW328" s="346" t="s">
        <v>252</v>
      </c>
      <c r="FX328" s="410">
        <v>78.5</v>
      </c>
      <c r="FZ328" s="346" t="s">
        <v>301</v>
      </c>
      <c r="GA328" s="437">
        <v>2.2000000000000002</v>
      </c>
      <c r="GD328" s="462" t="s">
        <v>250</v>
      </c>
      <c r="GE328" s="448">
        <v>73</v>
      </c>
      <c r="GJ328" s="346" t="s">
        <v>121</v>
      </c>
      <c r="GK328" s="421">
        <v>6.6</v>
      </c>
      <c r="GP328" s="462" t="s">
        <v>210</v>
      </c>
      <c r="GQ328" s="503">
        <v>77.3</v>
      </c>
      <c r="GS328" s="346" t="s">
        <v>214</v>
      </c>
      <c r="GT328" s="508">
        <v>1.9736842105263157</v>
      </c>
      <c r="GV328" s="462" t="s">
        <v>250</v>
      </c>
      <c r="GW328" s="479">
        <v>74.400000000000006</v>
      </c>
      <c r="HB328" s="535" t="s">
        <v>20</v>
      </c>
      <c r="HC328" s="383">
        <v>77.5</v>
      </c>
      <c r="HG328" s="462" t="s">
        <v>110</v>
      </c>
      <c r="HH328" s="383">
        <v>73.3</v>
      </c>
      <c r="HM328" s="346" t="s">
        <v>29</v>
      </c>
      <c r="HN328" s="421">
        <v>5.5</v>
      </c>
      <c r="HS328" s="535" t="s">
        <v>296</v>
      </c>
      <c r="HT328" s="383">
        <v>77.400000000000006</v>
      </c>
      <c r="HV328" s="346" t="s">
        <v>108</v>
      </c>
      <c r="HW328" s="508">
        <v>2</v>
      </c>
      <c r="HY328" s="346" t="s">
        <v>184</v>
      </c>
      <c r="HZ328" s="421">
        <v>5.9</v>
      </c>
      <c r="IE328" s="346" t="s">
        <v>286</v>
      </c>
      <c r="IF328" s="508">
        <v>1.9</v>
      </c>
      <c r="IH328" s="576" t="s">
        <v>110</v>
      </c>
      <c r="II328" s="610">
        <v>66.7</v>
      </c>
      <c r="IN328" s="621" t="s">
        <v>87</v>
      </c>
      <c r="IO328" s="635">
        <v>5.6</v>
      </c>
      <c r="IT328" s="621" t="s">
        <v>261</v>
      </c>
      <c r="IU328" s="652">
        <v>69.900000000000006</v>
      </c>
      <c r="IW328" s="621" t="s">
        <v>93</v>
      </c>
      <c r="IX328" s="635">
        <v>1.8</v>
      </c>
      <c r="IZ328" s="576" t="s">
        <v>15</v>
      </c>
      <c r="JA328" s="610">
        <v>69.8</v>
      </c>
      <c r="JF328" s="621" t="s">
        <v>12</v>
      </c>
      <c r="JG328" s="596">
        <v>7.7</v>
      </c>
      <c r="JL328" s="621" t="s">
        <v>431</v>
      </c>
      <c r="JM328" s="596">
        <v>72</v>
      </c>
      <c r="JO328" s="621" t="s">
        <v>315</v>
      </c>
      <c r="JP328" s="596">
        <v>2.1</v>
      </c>
      <c r="JR328" s="576" t="s">
        <v>66</v>
      </c>
      <c r="JS328" s="610">
        <v>67.7</v>
      </c>
      <c r="JX328" s="621" t="s">
        <v>222</v>
      </c>
      <c r="JY328" s="596">
        <v>6.7</v>
      </c>
      <c r="KD328" s="621" t="s">
        <v>663</v>
      </c>
      <c r="KE328" s="596">
        <v>71.7</v>
      </c>
      <c r="KG328" s="621" t="s">
        <v>6</v>
      </c>
      <c r="KH328" s="596">
        <v>1.6</v>
      </c>
      <c r="KJ328" s="576" t="s">
        <v>125</v>
      </c>
      <c r="KK328" s="610">
        <v>70</v>
      </c>
      <c r="KP328" s="621" t="s">
        <v>71</v>
      </c>
      <c r="KQ328" s="596">
        <v>9.6</v>
      </c>
      <c r="KV328" s="621" t="s">
        <v>246</v>
      </c>
      <c r="KW328" s="596">
        <v>74.099999999999994</v>
      </c>
      <c r="KY328" s="621" t="s">
        <v>310</v>
      </c>
      <c r="KZ328" s="596">
        <v>2</v>
      </c>
      <c r="LB328" s="576" t="s">
        <v>664</v>
      </c>
      <c r="LC328" s="610">
        <v>76</v>
      </c>
      <c r="LH328" s="621" t="s">
        <v>744</v>
      </c>
      <c r="LI328" s="596">
        <v>78.099999999999994</v>
      </c>
    </row>
    <row r="329" spans="1:321" ht="81.599999999999994" x14ac:dyDescent="0.3">
      <c r="A329" s="8" t="s">
        <v>313</v>
      </c>
      <c r="B329" s="15">
        <v>56.149732620320862</v>
      </c>
      <c r="G329" s="29" t="s">
        <v>223</v>
      </c>
      <c r="H329" s="32">
        <v>7.8125</v>
      </c>
      <c r="M329" s="11" t="s">
        <v>253</v>
      </c>
      <c r="N329" s="15">
        <v>58.676654182272159</v>
      </c>
      <c r="P329" s="29" t="s">
        <v>310</v>
      </c>
      <c r="Q329" s="79">
        <v>2.4128686327077746</v>
      </c>
      <c r="S329" s="8" t="s">
        <v>320</v>
      </c>
      <c r="T329" s="15">
        <v>55.782312925170061</v>
      </c>
      <c r="U329" s="101"/>
      <c r="Y329" s="8" t="s">
        <v>311</v>
      </c>
      <c r="Z329" s="15">
        <v>60.5</v>
      </c>
      <c r="AC329" s="109" t="s">
        <v>312</v>
      </c>
      <c r="AD329" s="123">
        <v>55.8</v>
      </c>
      <c r="AF329" s="149" t="s">
        <v>379</v>
      </c>
      <c r="AG329" s="137">
        <v>59.7</v>
      </c>
      <c r="AO329" s="109" t="s">
        <v>324</v>
      </c>
      <c r="AP329" s="146">
        <v>62.1</v>
      </c>
      <c r="AS329" s="149" t="s">
        <v>101</v>
      </c>
      <c r="AT329" s="137">
        <v>66</v>
      </c>
      <c r="AX329" s="149" t="s">
        <v>257</v>
      </c>
      <c r="AY329" s="191">
        <v>60</v>
      </c>
      <c r="BD329" s="149" t="s">
        <v>135</v>
      </c>
      <c r="BE329" s="191">
        <v>68.099999999999994</v>
      </c>
      <c r="BG329" s="149" t="s">
        <v>328</v>
      </c>
      <c r="BH329" s="209">
        <v>69.5</v>
      </c>
      <c r="BJ329" s="149" t="s">
        <v>296</v>
      </c>
      <c r="BK329" s="233">
        <v>63.8</v>
      </c>
      <c r="BP329" s="149" t="s">
        <v>193</v>
      </c>
      <c r="BQ329" s="233">
        <v>67.8</v>
      </c>
      <c r="BV329" s="29" t="s">
        <v>92</v>
      </c>
      <c r="BW329" s="263">
        <v>8.1395348837209305</v>
      </c>
      <c r="CB329" s="149" t="s">
        <v>132</v>
      </c>
      <c r="CC329" s="209">
        <v>72.400000000000006</v>
      </c>
      <c r="CE329" s="29" t="s">
        <v>77</v>
      </c>
      <c r="CF329" s="281">
        <v>2.2578104489367288</v>
      </c>
      <c r="CI329" s="109" t="s">
        <v>277</v>
      </c>
      <c r="CJ329" s="295">
        <v>70.5</v>
      </c>
      <c r="CO329" s="109" t="s">
        <v>99</v>
      </c>
      <c r="CP329" s="191">
        <v>75.5</v>
      </c>
      <c r="CS329" s="149" t="s">
        <v>296</v>
      </c>
      <c r="CT329" s="331">
        <v>71.400000000000006</v>
      </c>
      <c r="DB329" s="253" t="s">
        <v>164</v>
      </c>
      <c r="DC329" s="263">
        <v>7.2727272727272725</v>
      </c>
      <c r="DP329" s="149" t="s">
        <v>88</v>
      </c>
      <c r="DQ329" s="331">
        <v>77.5</v>
      </c>
      <c r="DV329" s="253" t="s">
        <v>236</v>
      </c>
      <c r="DW329" s="281">
        <v>2.2268041237113403</v>
      </c>
      <c r="EA329" s="346" t="s">
        <v>296</v>
      </c>
      <c r="EB329" s="353">
        <v>71.400000000000006</v>
      </c>
      <c r="EI329" s="346" t="s">
        <v>259</v>
      </c>
      <c r="EJ329" s="362">
        <v>6.7226890756302522</v>
      </c>
      <c r="EQ329" s="346" t="s">
        <v>240</v>
      </c>
      <c r="ER329" s="303">
        <v>77</v>
      </c>
      <c r="EU329" s="346" t="s">
        <v>236</v>
      </c>
      <c r="EV329" s="378">
        <v>2.2486211285532458</v>
      </c>
      <c r="FA329" s="346" t="s">
        <v>166</v>
      </c>
      <c r="FB329" s="383">
        <v>73.529411764705884</v>
      </c>
      <c r="FG329" s="356" t="s">
        <v>443</v>
      </c>
      <c r="FH329" s="398">
        <v>78</v>
      </c>
      <c r="FK329" s="346" t="s">
        <v>58</v>
      </c>
      <c r="FL329" s="410">
        <v>73.2</v>
      </c>
      <c r="FQ329" s="355" t="s">
        <v>149</v>
      </c>
      <c r="FR329" s="421">
        <v>6.2</v>
      </c>
      <c r="FW329" s="346" t="s">
        <v>191</v>
      </c>
      <c r="FX329" s="410">
        <v>78.099999999999994</v>
      </c>
      <c r="FZ329" s="346" t="s">
        <v>108</v>
      </c>
      <c r="GA329" s="437">
        <v>2.2000000000000002</v>
      </c>
      <c r="GD329" s="462" t="s">
        <v>299</v>
      </c>
      <c r="GE329" s="448">
        <v>72.599999999999994</v>
      </c>
      <c r="GJ329" s="346" t="s">
        <v>247</v>
      </c>
      <c r="GK329" s="421">
        <v>6.7</v>
      </c>
      <c r="GP329" s="462" t="s">
        <v>130</v>
      </c>
      <c r="GQ329" s="503">
        <v>76.900000000000006</v>
      </c>
      <c r="GS329" s="346" t="s">
        <v>158</v>
      </c>
      <c r="GT329" s="508">
        <v>1.1148129164531011</v>
      </c>
      <c r="GV329" s="462" t="s">
        <v>74</v>
      </c>
      <c r="GW329" s="479">
        <v>74.099999999999994</v>
      </c>
      <c r="HB329" s="535" t="s">
        <v>656</v>
      </c>
      <c r="HC329" s="383">
        <v>77</v>
      </c>
      <c r="HG329" s="462" t="s">
        <v>267</v>
      </c>
      <c r="HH329" s="383">
        <v>72.7</v>
      </c>
      <c r="HM329" s="346" t="s">
        <v>245</v>
      </c>
      <c r="HN329" s="421">
        <v>5.5</v>
      </c>
      <c r="HS329" s="535" t="s">
        <v>158</v>
      </c>
      <c r="HT329" s="383">
        <v>77.3</v>
      </c>
      <c r="HV329" s="346" t="s">
        <v>43</v>
      </c>
      <c r="HW329" s="508">
        <v>2</v>
      </c>
      <c r="HY329" s="346" t="s">
        <v>264</v>
      </c>
      <c r="HZ329" s="421">
        <v>6.1</v>
      </c>
      <c r="IE329" s="346" t="s">
        <v>236</v>
      </c>
      <c r="IF329" s="508">
        <v>2</v>
      </c>
      <c r="IH329" s="576" t="s">
        <v>267</v>
      </c>
      <c r="II329" s="610">
        <v>66.7</v>
      </c>
      <c r="IN329" s="621" t="s">
        <v>306</v>
      </c>
      <c r="IO329" s="635">
        <v>5.8</v>
      </c>
      <c r="IT329" s="621" t="s">
        <v>64</v>
      </c>
      <c r="IU329" s="652">
        <v>69.900000000000006</v>
      </c>
      <c r="IW329" s="621" t="s">
        <v>219</v>
      </c>
      <c r="IX329" s="635">
        <v>1.8</v>
      </c>
      <c r="IZ329" s="576" t="s">
        <v>233</v>
      </c>
      <c r="JA329" s="610">
        <v>69.7</v>
      </c>
      <c r="JF329" s="621" t="s">
        <v>233</v>
      </c>
      <c r="JG329" s="596">
        <v>7.8</v>
      </c>
      <c r="JL329" s="621" t="s">
        <v>97</v>
      </c>
      <c r="JM329" s="596">
        <v>71.8</v>
      </c>
      <c r="JO329" s="621" t="s">
        <v>264</v>
      </c>
      <c r="JP329" s="596">
        <v>2.2000000000000002</v>
      </c>
      <c r="JR329" s="576" t="s">
        <v>233</v>
      </c>
      <c r="JS329" s="610">
        <v>67.5</v>
      </c>
      <c r="JX329" s="621" t="s">
        <v>137</v>
      </c>
      <c r="JY329" s="596">
        <v>6.8</v>
      </c>
      <c r="KD329" s="621" t="s">
        <v>377</v>
      </c>
      <c r="KE329" s="596">
        <v>71.599999999999994</v>
      </c>
      <c r="KG329" s="621" t="s">
        <v>127</v>
      </c>
      <c r="KH329" s="596">
        <v>1.6</v>
      </c>
      <c r="KJ329" s="576" t="s">
        <v>305</v>
      </c>
      <c r="KK329" s="610">
        <v>69.7</v>
      </c>
      <c r="KP329" s="621" t="s">
        <v>121</v>
      </c>
      <c r="KQ329" s="596">
        <v>9.6</v>
      </c>
      <c r="KV329" s="622" t="s">
        <v>681</v>
      </c>
      <c r="KW329" s="598">
        <v>73.5</v>
      </c>
      <c r="KY329" s="621" t="s">
        <v>102</v>
      </c>
      <c r="KZ329" s="596">
        <v>2</v>
      </c>
      <c r="LB329" s="576" t="s">
        <v>744</v>
      </c>
      <c r="LC329" s="610">
        <v>75.900000000000006</v>
      </c>
      <c r="LH329" s="621" t="s">
        <v>6</v>
      </c>
      <c r="LI329" s="596">
        <v>77.900000000000006</v>
      </c>
    </row>
    <row r="330" spans="1:321" ht="52.8" x14ac:dyDescent="0.3">
      <c r="A330" s="8" t="s">
        <v>314</v>
      </c>
      <c r="B330" s="15">
        <v>55.46875</v>
      </c>
      <c r="G330" s="29" t="s">
        <v>207</v>
      </c>
      <c r="H330" s="32">
        <v>8.2474226804123703</v>
      </c>
      <c r="M330" s="11" t="s">
        <v>213</v>
      </c>
      <c r="N330" s="15">
        <v>58.350305498981669</v>
      </c>
      <c r="P330" s="29" t="s">
        <v>14</v>
      </c>
      <c r="Q330" s="79">
        <v>2.4371953505811774</v>
      </c>
      <c r="S330" s="8" t="s">
        <v>379</v>
      </c>
      <c r="T330" s="15">
        <v>55.555555555555557</v>
      </c>
      <c r="U330" s="101"/>
      <c r="Y330" s="8" t="s">
        <v>60</v>
      </c>
      <c r="Z330" s="15">
        <v>60.4</v>
      </c>
      <c r="AC330" s="109" t="s">
        <v>320</v>
      </c>
      <c r="AD330" s="123">
        <v>55.8</v>
      </c>
      <c r="AF330" s="149" t="s">
        <v>327</v>
      </c>
      <c r="AG330" s="137">
        <v>58.1</v>
      </c>
      <c r="AO330" s="109" t="s">
        <v>101</v>
      </c>
      <c r="AP330" s="146">
        <v>61.4</v>
      </c>
      <c r="AS330" s="149" t="s">
        <v>322</v>
      </c>
      <c r="AT330" s="137">
        <v>65.8</v>
      </c>
      <c r="AX330" s="149" t="s">
        <v>282</v>
      </c>
      <c r="AY330" s="191">
        <v>59.6</v>
      </c>
      <c r="BD330" s="149" t="s">
        <v>168</v>
      </c>
      <c r="BE330" s="191">
        <v>67.900000000000006</v>
      </c>
      <c r="BG330" s="149" t="s">
        <v>322</v>
      </c>
      <c r="BH330" s="209">
        <v>68.7</v>
      </c>
      <c r="BJ330" s="149" t="s">
        <v>315</v>
      </c>
      <c r="BK330" s="233">
        <v>63.6</v>
      </c>
      <c r="BP330" s="149" t="s">
        <v>312</v>
      </c>
      <c r="BQ330" s="233">
        <v>67.8</v>
      </c>
      <c r="BV330" s="29" t="s">
        <v>156</v>
      </c>
      <c r="BW330" s="263">
        <v>8.3333333333333321</v>
      </c>
      <c r="CB330" s="149" t="s">
        <v>327</v>
      </c>
      <c r="CC330" s="209">
        <v>72.2</v>
      </c>
      <c r="CE330" s="29" t="s">
        <v>128</v>
      </c>
      <c r="CF330" s="281">
        <v>2.2679483328326824</v>
      </c>
      <c r="CI330" s="109" t="s">
        <v>378</v>
      </c>
      <c r="CJ330" s="295">
        <v>69.8</v>
      </c>
      <c r="CO330" s="109" t="s">
        <v>184</v>
      </c>
      <c r="CP330" s="191">
        <v>75.5</v>
      </c>
      <c r="CS330" s="149" t="s">
        <v>77</v>
      </c>
      <c r="CT330" s="331">
        <v>71.2</v>
      </c>
      <c r="DB330" s="253" t="s">
        <v>298</v>
      </c>
      <c r="DC330" s="263">
        <v>7.3170731707317067</v>
      </c>
      <c r="DP330" s="149" t="s">
        <v>179</v>
      </c>
      <c r="DQ330" s="331">
        <v>77.099999999999994</v>
      </c>
      <c r="DV330" s="253" t="s">
        <v>180</v>
      </c>
      <c r="DW330" s="281">
        <v>2.2318660880347179</v>
      </c>
      <c r="EA330" s="346" t="s">
        <v>277</v>
      </c>
      <c r="EB330" s="353">
        <v>71.2</v>
      </c>
      <c r="EI330" s="346" t="s">
        <v>28</v>
      </c>
      <c r="EJ330" s="362">
        <v>6.8181818181818175</v>
      </c>
      <c r="EQ330" s="346" t="s">
        <v>340</v>
      </c>
      <c r="ER330" s="303">
        <v>77</v>
      </c>
      <c r="EU330" s="346" t="s">
        <v>271</v>
      </c>
      <c r="EV330" s="378">
        <v>2.2934232715008434</v>
      </c>
      <c r="FA330" s="346" t="s">
        <v>167</v>
      </c>
      <c r="FB330" s="383">
        <v>73.255813953488371</v>
      </c>
      <c r="FG330" s="346" t="s">
        <v>296</v>
      </c>
      <c r="FH330" s="381">
        <v>77.900000000000006</v>
      </c>
      <c r="FK330" s="346" t="s">
        <v>166</v>
      </c>
      <c r="FL330" s="410">
        <v>72.599999999999994</v>
      </c>
      <c r="FQ330" s="355" t="s">
        <v>260</v>
      </c>
      <c r="FR330" s="421">
        <v>6.3</v>
      </c>
      <c r="FW330" s="346" t="s">
        <v>240</v>
      </c>
      <c r="FX330" s="410">
        <v>77.7</v>
      </c>
      <c r="FZ330" s="346" t="s">
        <v>59</v>
      </c>
      <c r="GA330" s="437">
        <v>2.2000000000000002</v>
      </c>
      <c r="GD330" s="462" t="s">
        <v>119</v>
      </c>
      <c r="GE330" s="448">
        <v>72.2</v>
      </c>
      <c r="GJ330" s="346" t="s">
        <v>122</v>
      </c>
      <c r="GK330" s="421">
        <v>6.8</v>
      </c>
      <c r="GP330" s="462" t="s">
        <v>191</v>
      </c>
      <c r="GQ330" s="503">
        <v>76.8</v>
      </c>
      <c r="GS330" s="346" t="s">
        <v>210</v>
      </c>
      <c r="GT330" s="508">
        <v>0.52631578947368418</v>
      </c>
      <c r="GV330" s="462" t="s">
        <v>110</v>
      </c>
      <c r="GW330" s="479">
        <v>74</v>
      </c>
      <c r="HB330" s="535" t="s">
        <v>264</v>
      </c>
      <c r="HC330" s="383">
        <v>76.7</v>
      </c>
      <c r="HG330" s="462" t="s">
        <v>313</v>
      </c>
      <c r="HH330" s="383">
        <v>72.2</v>
      </c>
      <c r="HM330" s="346" t="s">
        <v>173</v>
      </c>
      <c r="HN330" s="421">
        <v>5.5</v>
      </c>
      <c r="HS330" s="535" t="s">
        <v>156</v>
      </c>
      <c r="HT330" s="383">
        <v>76.8</v>
      </c>
      <c r="HV330" s="346" t="s">
        <v>236</v>
      </c>
      <c r="HW330" s="508">
        <v>2.2000000000000002</v>
      </c>
      <c r="HY330" s="346" t="s">
        <v>302</v>
      </c>
      <c r="HZ330" s="421">
        <v>6.1</v>
      </c>
      <c r="IE330" s="346" t="s">
        <v>62</v>
      </c>
      <c r="IF330" s="508">
        <v>2</v>
      </c>
      <c r="IH330" s="576" t="s">
        <v>313</v>
      </c>
      <c r="II330" s="610">
        <v>66.3</v>
      </c>
      <c r="IN330" s="621" t="s">
        <v>208</v>
      </c>
      <c r="IO330" s="635">
        <v>5.9</v>
      </c>
      <c r="IT330" s="621" t="s">
        <v>284</v>
      </c>
      <c r="IU330" s="652">
        <v>69.900000000000006</v>
      </c>
      <c r="IW330" s="621" t="s">
        <v>28</v>
      </c>
      <c r="IX330" s="635">
        <v>1.8</v>
      </c>
      <c r="IZ330" s="576" t="s">
        <v>222</v>
      </c>
      <c r="JA330" s="610">
        <v>69</v>
      </c>
      <c r="JF330" s="621" t="s">
        <v>150</v>
      </c>
      <c r="JG330" s="596">
        <v>7.9</v>
      </c>
      <c r="JL330" s="621" t="s">
        <v>198</v>
      </c>
      <c r="JM330" s="596">
        <v>71.8</v>
      </c>
      <c r="JO330" s="621" t="s">
        <v>149</v>
      </c>
      <c r="JP330" s="596">
        <v>2.4</v>
      </c>
      <c r="JR330" s="576" t="s">
        <v>162</v>
      </c>
      <c r="JS330" s="610">
        <v>67.400000000000006</v>
      </c>
      <c r="JX330" s="621" t="s">
        <v>325</v>
      </c>
      <c r="JY330" s="596">
        <v>6.8</v>
      </c>
      <c r="KD330" s="621" t="s">
        <v>28</v>
      </c>
      <c r="KE330" s="596">
        <v>71.099999999999994</v>
      </c>
      <c r="KG330" s="621" t="s">
        <v>122</v>
      </c>
      <c r="KH330" s="596">
        <v>1.8</v>
      </c>
      <c r="KJ330" s="576" t="s">
        <v>744</v>
      </c>
      <c r="KK330" s="610">
        <v>69.599999999999994</v>
      </c>
      <c r="KP330" s="621" t="s">
        <v>304</v>
      </c>
      <c r="KQ330" s="596">
        <v>9.6999999999999993</v>
      </c>
      <c r="KV330" s="621" t="s">
        <v>433</v>
      </c>
      <c r="KW330" s="596">
        <v>73.2</v>
      </c>
      <c r="KY330" s="621" t="s">
        <v>20</v>
      </c>
      <c r="KZ330" s="596">
        <v>2.1</v>
      </c>
      <c r="LB330" s="576" t="s">
        <v>148</v>
      </c>
      <c r="LC330" s="610">
        <v>75</v>
      </c>
      <c r="LH330" s="621" t="s">
        <v>158</v>
      </c>
      <c r="LI330" s="596">
        <v>77.3</v>
      </c>
    </row>
    <row r="331" spans="1:321" ht="58.2" thickBot="1" x14ac:dyDescent="0.35">
      <c r="A331" s="8" t="s">
        <v>315</v>
      </c>
      <c r="B331" s="15">
        <v>55.000000000000007</v>
      </c>
      <c r="G331" s="29" t="s">
        <v>261</v>
      </c>
      <c r="H331" s="32">
        <v>8.8235294117647065</v>
      </c>
      <c r="M331" s="45" t="s">
        <v>311</v>
      </c>
      <c r="N331" s="15">
        <v>57.729468599033815</v>
      </c>
      <c r="P331" s="29" t="s">
        <v>292</v>
      </c>
      <c r="Q331" s="79">
        <v>2.4446731857951622</v>
      </c>
      <c r="S331" s="8" t="s">
        <v>290</v>
      </c>
      <c r="T331" s="15">
        <v>55.223880597014926</v>
      </c>
      <c r="U331" s="101"/>
      <c r="Y331" s="8" t="s">
        <v>253</v>
      </c>
      <c r="Z331" s="15">
        <v>60.3</v>
      </c>
      <c r="AC331" s="109" t="s">
        <v>292</v>
      </c>
      <c r="AD331" s="123">
        <v>55.6</v>
      </c>
      <c r="AF331" s="149" t="s">
        <v>324</v>
      </c>
      <c r="AG331" s="137">
        <v>58</v>
      </c>
      <c r="AO331" s="109" t="s">
        <v>223</v>
      </c>
      <c r="AP331" s="146">
        <v>61.3</v>
      </c>
      <c r="AS331" s="152" t="s">
        <v>324</v>
      </c>
      <c r="AT331" s="139">
        <v>65.599999999999994</v>
      </c>
      <c r="AX331" s="149" t="s">
        <v>249</v>
      </c>
      <c r="AY331" s="191">
        <v>58.1</v>
      </c>
      <c r="BD331" s="149" t="s">
        <v>195</v>
      </c>
      <c r="BE331" s="191">
        <v>67.8</v>
      </c>
      <c r="BG331" s="149" t="s">
        <v>99</v>
      </c>
      <c r="BH331" s="209">
        <v>68.5</v>
      </c>
      <c r="BJ331" s="149" t="s">
        <v>312</v>
      </c>
      <c r="BK331" s="233">
        <v>62.8</v>
      </c>
      <c r="BP331" s="149" t="s">
        <v>282</v>
      </c>
      <c r="BQ331" s="233">
        <v>66.7</v>
      </c>
      <c r="BV331" s="29" t="s">
        <v>38</v>
      </c>
      <c r="BW331" s="263">
        <v>8.3333333333333321</v>
      </c>
      <c r="CB331" s="149" t="s">
        <v>258</v>
      </c>
      <c r="CC331" s="209">
        <v>71.7</v>
      </c>
      <c r="CE331" s="29" t="s">
        <v>14</v>
      </c>
      <c r="CF331" s="281">
        <v>2.3439974659486857</v>
      </c>
      <c r="CI331" s="109" t="s">
        <v>275</v>
      </c>
      <c r="CJ331" s="295">
        <v>69.400000000000006</v>
      </c>
      <c r="CO331" s="109" t="s">
        <v>327</v>
      </c>
      <c r="CP331" s="191">
        <v>75.099999999999994</v>
      </c>
      <c r="CS331" s="149" t="s">
        <v>313</v>
      </c>
      <c r="CT331" s="331">
        <v>71.099999999999994</v>
      </c>
      <c r="DB331" s="253" t="s">
        <v>259</v>
      </c>
      <c r="DC331" s="263">
        <v>7.4074074074074066</v>
      </c>
      <c r="DP331" s="149" t="s">
        <v>257</v>
      </c>
      <c r="DQ331" s="331">
        <v>77.099999999999994</v>
      </c>
      <c r="DV331" s="253" t="s">
        <v>243</v>
      </c>
      <c r="DW331" s="281">
        <v>2.2896963663514187</v>
      </c>
      <c r="EA331" s="346" t="s">
        <v>313</v>
      </c>
      <c r="EB331" s="353">
        <v>71</v>
      </c>
      <c r="EI331" s="346" t="s">
        <v>191</v>
      </c>
      <c r="EJ331" s="362">
        <v>7.1428571428571423</v>
      </c>
      <c r="EQ331" s="346" t="s">
        <v>158</v>
      </c>
      <c r="ER331" s="303">
        <v>77</v>
      </c>
      <c r="EU331" s="346" t="s">
        <v>108</v>
      </c>
      <c r="EV331" s="378">
        <v>2.3194168323392979</v>
      </c>
      <c r="FA331" s="346" t="s">
        <v>313</v>
      </c>
      <c r="FB331" s="383">
        <v>72.222222222222214</v>
      </c>
      <c r="FG331" s="346" t="s">
        <v>377</v>
      </c>
      <c r="FH331" s="381">
        <v>77.8</v>
      </c>
      <c r="FK331" s="346" t="s">
        <v>209</v>
      </c>
      <c r="FL331" s="410">
        <v>72.2</v>
      </c>
      <c r="FQ331" s="355" t="s">
        <v>164</v>
      </c>
      <c r="FR331" s="421">
        <v>6.7</v>
      </c>
      <c r="FW331" s="346" t="s">
        <v>290</v>
      </c>
      <c r="FX331" s="410">
        <v>77.7</v>
      </c>
      <c r="FZ331" s="346" t="s">
        <v>62</v>
      </c>
      <c r="GA331" s="437">
        <v>2.2999999999999998</v>
      </c>
      <c r="GD331" s="462" t="s">
        <v>373</v>
      </c>
      <c r="GE331" s="448">
        <v>71.900000000000006</v>
      </c>
      <c r="GJ331" s="346" t="s">
        <v>178</v>
      </c>
      <c r="GK331" s="421">
        <v>6.8</v>
      </c>
      <c r="GP331" s="462" t="s">
        <v>375</v>
      </c>
      <c r="GQ331" s="503">
        <v>76.8</v>
      </c>
      <c r="GS331" s="346" t="s">
        <v>177</v>
      </c>
      <c r="GT331" s="508">
        <v>0.10157440325038089</v>
      </c>
      <c r="GV331" s="462" t="s">
        <v>94</v>
      </c>
      <c r="GW331" s="479">
        <v>73.8</v>
      </c>
      <c r="HB331" s="535" t="s">
        <v>39</v>
      </c>
      <c r="HC331" s="383">
        <v>76.7</v>
      </c>
      <c r="HG331" s="462" t="s">
        <v>96</v>
      </c>
      <c r="HH331" s="383">
        <v>72</v>
      </c>
      <c r="HM331" s="346" t="s">
        <v>13</v>
      </c>
      <c r="HN331" s="421">
        <v>5.7</v>
      </c>
      <c r="HS331" s="535" t="s">
        <v>21</v>
      </c>
      <c r="HT331" s="383">
        <v>76.2</v>
      </c>
      <c r="HV331" s="346" t="s">
        <v>121</v>
      </c>
      <c r="HW331" s="508">
        <v>2.1</v>
      </c>
      <c r="HY331" s="346" t="s">
        <v>94</v>
      </c>
      <c r="HZ331" s="421">
        <v>6.2</v>
      </c>
      <c r="IE331" s="346" t="s">
        <v>188</v>
      </c>
      <c r="IF331" s="508">
        <v>2</v>
      </c>
      <c r="IH331" s="576" t="s">
        <v>28</v>
      </c>
      <c r="II331" s="610">
        <v>65.8</v>
      </c>
      <c r="IN331" s="621" t="s">
        <v>234</v>
      </c>
      <c r="IO331" s="635">
        <v>6.1</v>
      </c>
      <c r="IT331" s="621" t="s">
        <v>134</v>
      </c>
      <c r="IU331" s="652">
        <v>69.5</v>
      </c>
      <c r="IW331" s="621" t="s">
        <v>180</v>
      </c>
      <c r="IX331" s="635">
        <v>1.9</v>
      </c>
      <c r="IZ331" s="576" t="s">
        <v>104</v>
      </c>
      <c r="JA331" s="610">
        <v>68.3</v>
      </c>
      <c r="JF331" s="621" t="s">
        <v>105</v>
      </c>
      <c r="JG331" s="596">
        <v>8</v>
      </c>
      <c r="JL331" s="621" t="s">
        <v>292</v>
      </c>
      <c r="JM331" s="596">
        <v>71.599999999999994</v>
      </c>
      <c r="JO331" s="621" t="s">
        <v>12</v>
      </c>
      <c r="JP331" s="596">
        <v>2.4</v>
      </c>
      <c r="JR331" s="576" t="s">
        <v>241</v>
      </c>
      <c r="JS331" s="610">
        <v>66.7</v>
      </c>
      <c r="JX331" s="621" t="s">
        <v>133</v>
      </c>
      <c r="JY331" s="596">
        <v>6.9</v>
      </c>
      <c r="KD331" s="621" t="s">
        <v>190</v>
      </c>
      <c r="KE331" s="596">
        <v>70.7</v>
      </c>
      <c r="KG331" s="621" t="s">
        <v>306</v>
      </c>
      <c r="KH331" s="596">
        <v>1.8</v>
      </c>
      <c r="KJ331" s="576" t="s">
        <v>126</v>
      </c>
      <c r="KK331" s="610">
        <v>69.2</v>
      </c>
      <c r="KP331" s="621" t="s">
        <v>15</v>
      </c>
      <c r="KQ331" s="596">
        <v>9.8000000000000007</v>
      </c>
      <c r="KV331" s="621" t="s">
        <v>179</v>
      </c>
      <c r="KW331" s="596">
        <v>73.099999999999994</v>
      </c>
      <c r="KY331" s="621" t="s">
        <v>190</v>
      </c>
      <c r="KZ331" s="596">
        <v>2.1</v>
      </c>
      <c r="LB331" s="576" t="s">
        <v>196</v>
      </c>
      <c r="LC331" s="610">
        <v>73.7</v>
      </c>
      <c r="LH331" s="621" t="s">
        <v>204</v>
      </c>
      <c r="LI331" s="596">
        <v>77</v>
      </c>
    </row>
    <row r="332" spans="1:321" ht="43.2" x14ac:dyDescent="0.3">
      <c r="A332" s="8" t="s">
        <v>316</v>
      </c>
      <c r="B332" s="15">
        <v>54.464285714285708</v>
      </c>
      <c r="G332" s="29" t="s">
        <v>71</v>
      </c>
      <c r="H332" s="32">
        <v>9.0909090909090917</v>
      </c>
      <c r="M332" s="11" t="s">
        <v>317</v>
      </c>
      <c r="N332" s="15">
        <v>57.715133531157271</v>
      </c>
      <c r="P332" s="29" t="s">
        <v>95</v>
      </c>
      <c r="Q332" s="79">
        <v>2.4819027921406409</v>
      </c>
      <c r="S332" s="8" t="s">
        <v>324</v>
      </c>
      <c r="T332" s="15">
        <v>54.901960784313729</v>
      </c>
      <c r="U332" s="101"/>
      <c r="Y332" s="8" t="s">
        <v>101</v>
      </c>
      <c r="Z332" s="15">
        <v>60.2</v>
      </c>
      <c r="AC332" s="109" t="s">
        <v>267</v>
      </c>
      <c r="AD332" s="123">
        <v>55.6</v>
      </c>
      <c r="AF332" s="149" t="s">
        <v>296</v>
      </c>
      <c r="AG332" s="137">
        <v>57.4</v>
      </c>
      <c r="AO332" s="109" t="s">
        <v>158</v>
      </c>
      <c r="AP332" s="146">
        <v>61.2</v>
      </c>
      <c r="AS332" s="149" t="s">
        <v>203</v>
      </c>
      <c r="AT332" s="137">
        <v>64.900000000000006</v>
      </c>
      <c r="AX332" s="149" t="s">
        <v>311</v>
      </c>
      <c r="AY332" s="191">
        <v>57.4</v>
      </c>
      <c r="BD332" s="149" t="s">
        <v>203</v>
      </c>
      <c r="BE332" s="191">
        <v>67.5</v>
      </c>
      <c r="BG332" s="149" t="s">
        <v>184</v>
      </c>
      <c r="BH332" s="209">
        <v>68.400000000000006</v>
      </c>
      <c r="BJ332" s="149" t="s">
        <v>196</v>
      </c>
      <c r="BK332" s="233">
        <v>62.7</v>
      </c>
      <c r="BP332" s="149" t="s">
        <v>296</v>
      </c>
      <c r="BQ332" s="233">
        <v>66.7</v>
      </c>
      <c r="BV332" s="29" t="s">
        <v>267</v>
      </c>
      <c r="BW332" s="263">
        <v>8.3333333333333321</v>
      </c>
      <c r="CB332" s="149" t="s">
        <v>149</v>
      </c>
      <c r="CC332" s="209">
        <v>71.400000000000006</v>
      </c>
      <c r="CE332" s="29" t="s">
        <v>62</v>
      </c>
      <c r="CF332" s="281">
        <v>2.4952015355086372</v>
      </c>
      <c r="CI332" s="109" t="s">
        <v>339</v>
      </c>
      <c r="CJ332" s="295">
        <v>69.2</v>
      </c>
      <c r="CO332" s="109" t="s">
        <v>257</v>
      </c>
      <c r="CP332" s="191">
        <v>75</v>
      </c>
      <c r="CS332" s="149" t="s">
        <v>212</v>
      </c>
      <c r="CT332" s="331">
        <v>70</v>
      </c>
      <c r="DB332" s="253" t="s">
        <v>338</v>
      </c>
      <c r="DC332" s="263">
        <v>7.4468085106382977</v>
      </c>
      <c r="DP332" s="149" t="s">
        <v>327</v>
      </c>
      <c r="DQ332" s="331">
        <v>76.400000000000006</v>
      </c>
      <c r="DV332" s="253" t="s">
        <v>292</v>
      </c>
      <c r="DW332" s="281">
        <v>2.3607176581680833</v>
      </c>
      <c r="EA332" s="346" t="s">
        <v>249</v>
      </c>
      <c r="EB332" s="353">
        <v>70.7</v>
      </c>
      <c r="EI332" s="346" t="s">
        <v>162</v>
      </c>
      <c r="EJ332" s="362">
        <v>7.3170731707317067</v>
      </c>
      <c r="EQ332" s="346" t="s">
        <v>377</v>
      </c>
      <c r="ER332" s="303">
        <v>76.900000000000006</v>
      </c>
      <c r="EU332" s="346" t="s">
        <v>310</v>
      </c>
      <c r="EV332" s="378">
        <v>2.4520255863539444</v>
      </c>
      <c r="FA332" s="346" t="s">
        <v>46</v>
      </c>
      <c r="FB332" s="383">
        <v>71.428571428571431</v>
      </c>
      <c r="FG332" s="346" t="s">
        <v>5</v>
      </c>
      <c r="FH332" s="381">
        <v>77.5</v>
      </c>
      <c r="FK332" s="346" t="s">
        <v>110</v>
      </c>
      <c r="FL332" s="410">
        <v>72.099999999999994</v>
      </c>
      <c r="FQ332" s="355" t="s">
        <v>286</v>
      </c>
      <c r="FR332" s="421">
        <v>7.1</v>
      </c>
      <c r="FW332" s="346" t="s">
        <v>257</v>
      </c>
      <c r="FX332" s="410">
        <v>77.7</v>
      </c>
      <c r="FZ332" s="346" t="s">
        <v>48</v>
      </c>
      <c r="GA332" s="437">
        <v>2.4</v>
      </c>
      <c r="GD332" s="462" t="s">
        <v>252</v>
      </c>
      <c r="GE332" s="448">
        <v>71.900000000000006</v>
      </c>
      <c r="GJ332" s="346" t="s">
        <v>55</v>
      </c>
      <c r="GK332" s="421">
        <v>6.9</v>
      </c>
      <c r="GP332" s="462" t="s">
        <v>74</v>
      </c>
      <c r="GQ332" s="503">
        <v>76.7</v>
      </c>
      <c r="GS332" s="346" t="s">
        <v>116</v>
      </c>
      <c r="GT332" s="508">
        <v>0.6177782862372726</v>
      </c>
      <c r="GV332" s="462" t="s">
        <v>243</v>
      </c>
      <c r="GW332" s="479">
        <v>73.7</v>
      </c>
      <c r="HB332" s="535" t="s">
        <v>375</v>
      </c>
      <c r="HC332" s="383">
        <v>76.7</v>
      </c>
      <c r="HG332" s="462" t="s">
        <v>433</v>
      </c>
      <c r="HH332" s="383">
        <v>71.599999999999994</v>
      </c>
      <c r="HM332" s="346" t="s">
        <v>212</v>
      </c>
      <c r="HN332" s="421">
        <v>6.3</v>
      </c>
      <c r="HS332" s="535" t="s">
        <v>179</v>
      </c>
      <c r="HT332" s="383">
        <v>76.099999999999994</v>
      </c>
      <c r="HV332" s="346" t="s">
        <v>249</v>
      </c>
      <c r="HW332" s="508">
        <v>2</v>
      </c>
      <c r="HY332" s="346" t="s">
        <v>13</v>
      </c>
      <c r="HZ332" s="421">
        <v>6.3</v>
      </c>
      <c r="IE332" s="346" t="s">
        <v>214</v>
      </c>
      <c r="IF332" s="508">
        <v>2</v>
      </c>
      <c r="IH332" s="576" t="s">
        <v>326</v>
      </c>
      <c r="II332" s="610">
        <v>64.3</v>
      </c>
      <c r="IN332" s="621" t="s">
        <v>230</v>
      </c>
      <c r="IO332" s="635">
        <v>6.1</v>
      </c>
      <c r="IT332" s="621" t="s">
        <v>306</v>
      </c>
      <c r="IU332" s="652">
        <v>68.900000000000006</v>
      </c>
      <c r="IW332" s="621" t="s">
        <v>150</v>
      </c>
      <c r="IX332" s="635">
        <v>1.9</v>
      </c>
      <c r="IZ332" s="576" t="s">
        <v>131</v>
      </c>
      <c r="JA332" s="610">
        <v>68.3</v>
      </c>
      <c r="JF332" s="621" t="s">
        <v>159</v>
      </c>
      <c r="JG332" s="596">
        <v>8.3000000000000007</v>
      </c>
      <c r="JL332" s="621" t="s">
        <v>38</v>
      </c>
      <c r="JM332" s="596">
        <v>70.900000000000006</v>
      </c>
      <c r="JO332" s="621" t="s">
        <v>150</v>
      </c>
      <c r="JP332" s="596">
        <v>2.5</v>
      </c>
      <c r="JR332" s="576" t="s">
        <v>289</v>
      </c>
      <c r="JS332" s="610">
        <v>66.7</v>
      </c>
      <c r="JX332" s="621" t="s">
        <v>295</v>
      </c>
      <c r="JY332" s="596">
        <v>7</v>
      </c>
      <c r="KD332" s="621" t="s">
        <v>292</v>
      </c>
      <c r="KE332" s="596">
        <v>70.400000000000006</v>
      </c>
      <c r="KG332" s="621" t="s">
        <v>15</v>
      </c>
      <c r="KH332" s="596">
        <v>1.8</v>
      </c>
      <c r="KJ332" s="576" t="s">
        <v>241</v>
      </c>
      <c r="KK332" s="610">
        <v>67.5</v>
      </c>
      <c r="KP332" s="621" t="s">
        <v>213</v>
      </c>
      <c r="KQ332" s="596">
        <v>10</v>
      </c>
      <c r="KV332" s="621" t="s">
        <v>170</v>
      </c>
      <c r="KW332" s="596">
        <v>72.400000000000006</v>
      </c>
      <c r="KY332" s="621" t="s">
        <v>15</v>
      </c>
      <c r="KZ332" s="596">
        <v>2.2999999999999998</v>
      </c>
      <c r="LB332" s="576" t="s">
        <v>241</v>
      </c>
      <c r="LC332" s="610">
        <v>73</v>
      </c>
      <c r="LH332" s="621" t="s">
        <v>663</v>
      </c>
      <c r="LI332" s="596">
        <v>76.8</v>
      </c>
    </row>
    <row r="333" spans="1:321" ht="57.6" x14ac:dyDescent="0.3">
      <c r="A333" s="8" t="s">
        <v>317</v>
      </c>
      <c r="B333" s="15">
        <v>53.846153846153847</v>
      </c>
      <c r="G333" s="29" t="s">
        <v>137</v>
      </c>
      <c r="H333" s="32">
        <v>9.3023255813953494</v>
      </c>
      <c r="M333" s="11" t="s">
        <v>60</v>
      </c>
      <c r="N333" s="15">
        <v>57.2265625</v>
      </c>
      <c r="P333" s="29" t="s">
        <v>132</v>
      </c>
      <c r="Q333" s="79">
        <v>2.5818639798488663</v>
      </c>
      <c r="S333" s="8" t="s">
        <v>325</v>
      </c>
      <c r="T333" s="15">
        <v>54.237288135593218</v>
      </c>
      <c r="U333" s="101"/>
      <c r="Y333" s="8" t="s">
        <v>317</v>
      </c>
      <c r="Z333" s="15">
        <v>59.4</v>
      </c>
      <c r="AC333" s="109" t="s">
        <v>302</v>
      </c>
      <c r="AD333" s="123">
        <v>55.4</v>
      </c>
      <c r="AF333" s="149" t="s">
        <v>267</v>
      </c>
      <c r="AG333" s="137">
        <v>57.1</v>
      </c>
      <c r="AO333" s="109" t="s">
        <v>317</v>
      </c>
      <c r="AP333" s="146">
        <v>61.1</v>
      </c>
      <c r="AS333" s="149" t="s">
        <v>48</v>
      </c>
      <c r="AT333" s="137">
        <v>64.7</v>
      </c>
      <c r="AX333" s="149" t="s">
        <v>236</v>
      </c>
      <c r="AY333" s="191">
        <v>56.9</v>
      </c>
      <c r="BD333" s="149" t="s">
        <v>57</v>
      </c>
      <c r="BE333" s="191">
        <v>66.900000000000006</v>
      </c>
      <c r="BG333" s="149" t="s">
        <v>264</v>
      </c>
      <c r="BH333" s="209">
        <v>68.3</v>
      </c>
      <c r="BJ333" s="149" t="s">
        <v>311</v>
      </c>
      <c r="BK333" s="233">
        <v>61.5</v>
      </c>
      <c r="BP333" s="149" t="s">
        <v>289</v>
      </c>
      <c r="BQ333" s="233">
        <v>65.900000000000006</v>
      </c>
      <c r="BV333" s="29" t="s">
        <v>238</v>
      </c>
      <c r="BW333" s="263">
        <v>8.695652173913043</v>
      </c>
      <c r="CB333" s="149" t="s">
        <v>322</v>
      </c>
      <c r="CC333" s="209">
        <v>71.2</v>
      </c>
      <c r="CE333" s="29" t="s">
        <v>310</v>
      </c>
      <c r="CF333" s="281">
        <v>2.5236593059936907</v>
      </c>
      <c r="CI333" s="109" t="s">
        <v>282</v>
      </c>
      <c r="CJ333" s="295">
        <v>69.2</v>
      </c>
      <c r="CO333" s="109" t="s">
        <v>290</v>
      </c>
      <c r="CP333" s="191">
        <v>74.900000000000006</v>
      </c>
      <c r="CS333" s="149" t="s">
        <v>255</v>
      </c>
      <c r="CT333" s="331">
        <v>70</v>
      </c>
      <c r="DB333" s="253" t="s">
        <v>199</v>
      </c>
      <c r="DC333" s="263">
        <v>7.518796992481203</v>
      </c>
      <c r="DP333" s="149" t="s">
        <v>290</v>
      </c>
      <c r="DQ333" s="331">
        <v>75.900000000000006</v>
      </c>
      <c r="DV333" s="253" t="s">
        <v>195</v>
      </c>
      <c r="DW333" s="281">
        <v>2.4236252545824848</v>
      </c>
      <c r="EA333" s="346" t="s">
        <v>339</v>
      </c>
      <c r="EB333" s="353">
        <v>70.099999999999994</v>
      </c>
      <c r="EI333" s="346" t="s">
        <v>170</v>
      </c>
      <c r="EJ333" s="362">
        <v>7.3170731707317067</v>
      </c>
      <c r="EQ333" s="346" t="s">
        <v>195</v>
      </c>
      <c r="ER333" s="303">
        <v>76.599999999999994</v>
      </c>
      <c r="EU333" s="346" t="s">
        <v>48</v>
      </c>
      <c r="EV333" s="378">
        <v>2.4964838255977497</v>
      </c>
      <c r="FA333" s="346" t="s">
        <v>339</v>
      </c>
      <c r="FB333" s="383">
        <v>71.05263157894737</v>
      </c>
      <c r="FG333" s="346" t="s">
        <v>280</v>
      </c>
      <c r="FH333" s="381">
        <v>77.400000000000006</v>
      </c>
      <c r="FK333" s="346" t="s">
        <v>164</v>
      </c>
      <c r="FL333" s="410">
        <v>72.099999999999994</v>
      </c>
      <c r="FQ333" s="355" t="s">
        <v>328</v>
      </c>
      <c r="FR333" s="421">
        <v>7.1</v>
      </c>
      <c r="FW333" s="346" t="s">
        <v>296</v>
      </c>
      <c r="FX333" s="410">
        <v>77.599999999999994</v>
      </c>
      <c r="FZ333" s="346" t="s">
        <v>236</v>
      </c>
      <c r="GA333" s="437">
        <v>2.4</v>
      </c>
      <c r="GD333" s="462" t="s">
        <v>110</v>
      </c>
      <c r="GE333" s="448">
        <v>71.8</v>
      </c>
      <c r="GJ333" s="346" t="s">
        <v>328</v>
      </c>
      <c r="GK333" s="421">
        <v>6.9</v>
      </c>
      <c r="GP333" s="462" t="s">
        <v>296</v>
      </c>
      <c r="GQ333" s="503">
        <v>76.400000000000006</v>
      </c>
      <c r="GS333" s="346" t="s">
        <v>152</v>
      </c>
      <c r="GT333" s="508">
        <v>0.90646889163576438</v>
      </c>
      <c r="GV333" s="462" t="s">
        <v>164</v>
      </c>
      <c r="GW333" s="479">
        <v>73.2</v>
      </c>
      <c r="HB333" s="535" t="s">
        <v>21</v>
      </c>
      <c r="HC333" s="383">
        <v>76.7</v>
      </c>
      <c r="HG333" s="462" t="s">
        <v>94</v>
      </c>
      <c r="HH333" s="383">
        <v>70.8</v>
      </c>
      <c r="HM333" s="346" t="s">
        <v>178</v>
      </c>
      <c r="HN333" s="421">
        <v>7.6</v>
      </c>
      <c r="HS333" s="535" t="s">
        <v>148</v>
      </c>
      <c r="HT333" s="383">
        <v>75.7</v>
      </c>
      <c r="HV333" s="346" t="s">
        <v>97</v>
      </c>
      <c r="HW333" s="508">
        <v>2.1</v>
      </c>
      <c r="HY333" s="346" t="s">
        <v>55</v>
      </c>
      <c r="HZ333" s="421">
        <v>6.3</v>
      </c>
      <c r="IE333" s="346" t="s">
        <v>271</v>
      </c>
      <c r="IF333" s="508">
        <v>2.2999999999999998</v>
      </c>
      <c r="IH333" s="576" t="s">
        <v>46</v>
      </c>
      <c r="II333" s="610">
        <v>63.6</v>
      </c>
      <c r="IN333" s="621" t="s">
        <v>150</v>
      </c>
      <c r="IO333" s="635">
        <v>6.1</v>
      </c>
      <c r="IT333" s="621" t="s">
        <v>104</v>
      </c>
      <c r="IU333" s="652">
        <v>66.8</v>
      </c>
      <c r="IW333" s="621" t="s">
        <v>20</v>
      </c>
      <c r="IX333" s="635">
        <v>2</v>
      </c>
      <c r="IZ333" s="576" t="s">
        <v>162</v>
      </c>
      <c r="JA333" s="610">
        <v>68.3</v>
      </c>
      <c r="JF333" s="621" t="s">
        <v>151</v>
      </c>
      <c r="JG333" s="596">
        <v>8.9</v>
      </c>
      <c r="JL333" s="621" t="s">
        <v>148</v>
      </c>
      <c r="JM333" s="596">
        <v>70.599999999999994</v>
      </c>
      <c r="JO333" s="621" t="s">
        <v>20</v>
      </c>
      <c r="JP333" s="596">
        <v>2.6</v>
      </c>
      <c r="JR333" s="576" t="s">
        <v>52</v>
      </c>
      <c r="JS333" s="610">
        <v>66.7</v>
      </c>
      <c r="JX333" s="621" t="s">
        <v>322</v>
      </c>
      <c r="JY333" s="596">
        <v>7</v>
      </c>
      <c r="KD333" s="621" t="s">
        <v>133</v>
      </c>
      <c r="KE333" s="596">
        <v>70.099999999999994</v>
      </c>
      <c r="KG333" s="621" t="s">
        <v>149</v>
      </c>
      <c r="KH333" s="596">
        <v>1.9</v>
      </c>
      <c r="KJ333" s="576" t="s">
        <v>375</v>
      </c>
      <c r="KK333" s="610">
        <v>66.7</v>
      </c>
      <c r="KP333" s="621" t="s">
        <v>373</v>
      </c>
      <c r="KQ333" s="596">
        <v>10.8</v>
      </c>
      <c r="KV333" s="621" t="s">
        <v>131</v>
      </c>
      <c r="KW333" s="596">
        <v>71.900000000000006</v>
      </c>
      <c r="KY333" s="621" t="s">
        <v>48</v>
      </c>
      <c r="KZ333" s="596">
        <v>2.2999999999999998</v>
      </c>
      <c r="LB333" s="576" t="s">
        <v>312</v>
      </c>
      <c r="LC333" s="610">
        <v>71.400000000000006</v>
      </c>
      <c r="LH333" s="621" t="s">
        <v>170</v>
      </c>
      <c r="LI333" s="596">
        <v>76.599999999999994</v>
      </c>
    </row>
    <row r="334" spans="1:321" ht="43.2" x14ac:dyDescent="0.3">
      <c r="A334" s="8" t="s">
        <v>318</v>
      </c>
      <c r="B334" s="15">
        <v>53.125</v>
      </c>
      <c r="G334" s="29" t="s">
        <v>208</v>
      </c>
      <c r="H334" s="32">
        <v>9.375</v>
      </c>
      <c r="M334" s="11" t="s">
        <v>291</v>
      </c>
      <c r="N334" s="15">
        <v>56.78119349005425</v>
      </c>
      <c r="P334" s="29" t="s">
        <v>53</v>
      </c>
      <c r="Q334" s="79">
        <v>2.6915887850467288</v>
      </c>
      <c r="S334" s="8" t="s">
        <v>313</v>
      </c>
      <c r="T334" s="15">
        <v>53.513513513513509</v>
      </c>
      <c r="U334" s="101"/>
      <c r="Y334" s="8" t="s">
        <v>328</v>
      </c>
      <c r="Z334" s="15">
        <v>58.3</v>
      </c>
      <c r="AC334" s="109" t="s">
        <v>274</v>
      </c>
      <c r="AD334" s="123">
        <v>52.4</v>
      </c>
      <c r="AF334" s="149" t="s">
        <v>277</v>
      </c>
      <c r="AG334" s="137">
        <v>56.4</v>
      </c>
      <c r="AO334" s="109" t="s">
        <v>337</v>
      </c>
      <c r="AP334" s="146">
        <v>60.3</v>
      </c>
      <c r="AS334" s="149" t="s">
        <v>135</v>
      </c>
      <c r="AT334" s="137">
        <v>64.5</v>
      </c>
      <c r="AX334" s="149" t="s">
        <v>210</v>
      </c>
      <c r="AY334" s="191">
        <v>56.7</v>
      </c>
      <c r="BD334" s="149" t="s">
        <v>328</v>
      </c>
      <c r="BE334" s="191">
        <v>66.2</v>
      </c>
      <c r="BG334" s="149" t="s">
        <v>195</v>
      </c>
      <c r="BH334" s="209">
        <v>68.3</v>
      </c>
      <c r="BJ334" s="149" t="s">
        <v>328</v>
      </c>
      <c r="BK334" s="233">
        <v>58.8</v>
      </c>
      <c r="BP334" s="149" t="s">
        <v>266</v>
      </c>
      <c r="BQ334" s="233">
        <v>65.900000000000006</v>
      </c>
      <c r="BV334" s="29" t="s">
        <v>97</v>
      </c>
      <c r="BW334" s="263">
        <v>8.8235294117647065</v>
      </c>
      <c r="CB334" s="149" t="s">
        <v>299</v>
      </c>
      <c r="CC334" s="209">
        <v>70.5</v>
      </c>
      <c r="CE334" s="29" t="s">
        <v>195</v>
      </c>
      <c r="CF334" s="281">
        <v>2.5530953456845911</v>
      </c>
      <c r="CI334" s="109" t="s">
        <v>212</v>
      </c>
      <c r="CJ334" s="295">
        <v>68.599999999999994</v>
      </c>
      <c r="CO334" s="109" t="s">
        <v>113</v>
      </c>
      <c r="CP334" s="191">
        <v>74.400000000000006</v>
      </c>
      <c r="CS334" s="149" t="s">
        <v>339</v>
      </c>
      <c r="CT334" s="331">
        <v>69</v>
      </c>
      <c r="DB334" s="253" t="s">
        <v>304</v>
      </c>
      <c r="DC334" s="263">
        <v>7.608695652173914</v>
      </c>
      <c r="DP334" s="149" t="s">
        <v>377</v>
      </c>
      <c r="DQ334" s="331">
        <v>75.7</v>
      </c>
      <c r="DV334" s="253" t="s">
        <v>310</v>
      </c>
      <c r="DW334" s="281">
        <v>2.4851431658562939</v>
      </c>
      <c r="EA334" s="346" t="s">
        <v>88</v>
      </c>
      <c r="EB334" s="353">
        <v>70</v>
      </c>
      <c r="EI334" s="346" t="s">
        <v>37</v>
      </c>
      <c r="EJ334" s="362">
        <v>7.3170731707317067</v>
      </c>
      <c r="EQ334" s="346" t="s">
        <v>290</v>
      </c>
      <c r="ER334" s="303">
        <v>76.599999999999994</v>
      </c>
      <c r="EU334" s="346" t="s">
        <v>243</v>
      </c>
      <c r="EV334" s="378">
        <v>2.4969696969696966</v>
      </c>
      <c r="FA334" s="346" t="s">
        <v>282</v>
      </c>
      <c r="FB334" s="383">
        <v>70.833333333333343</v>
      </c>
      <c r="FG334" s="346" t="s">
        <v>209</v>
      </c>
      <c r="FH334" s="381">
        <v>77.2</v>
      </c>
      <c r="FK334" s="346" t="s">
        <v>130</v>
      </c>
      <c r="FL334" s="410">
        <v>72</v>
      </c>
      <c r="FQ334" s="355" t="s">
        <v>304</v>
      </c>
      <c r="FR334" s="421">
        <v>7.1</v>
      </c>
      <c r="FW334" s="346" t="s">
        <v>210</v>
      </c>
      <c r="FX334" s="410">
        <v>77.599999999999994</v>
      </c>
      <c r="FZ334" s="346" t="s">
        <v>43</v>
      </c>
      <c r="GA334" s="437">
        <v>2.4</v>
      </c>
      <c r="GD334" s="462" t="s">
        <v>289</v>
      </c>
      <c r="GE334" s="448">
        <v>71.400000000000006</v>
      </c>
      <c r="GJ334" s="346" t="s">
        <v>221</v>
      </c>
      <c r="GK334" s="421">
        <v>7</v>
      </c>
      <c r="GP334" s="462" t="s">
        <v>289</v>
      </c>
      <c r="GQ334" s="503">
        <v>76.3</v>
      </c>
      <c r="GS334" s="346" t="s">
        <v>258</v>
      </c>
      <c r="GT334" s="508">
        <v>1.9515079834417506</v>
      </c>
      <c r="GV334" s="462" t="s">
        <v>313</v>
      </c>
      <c r="GW334" s="479">
        <v>72.5</v>
      </c>
      <c r="HB334" s="535" t="s">
        <v>296</v>
      </c>
      <c r="HC334" s="383">
        <v>76.599999999999994</v>
      </c>
      <c r="HG334" s="462" t="s">
        <v>375</v>
      </c>
      <c r="HH334" s="383">
        <v>70.599999999999994</v>
      </c>
      <c r="HM334" s="346" t="s">
        <v>179</v>
      </c>
      <c r="HN334" s="421">
        <v>6.3</v>
      </c>
      <c r="HS334" s="535" t="s">
        <v>39</v>
      </c>
      <c r="HT334" s="383">
        <v>75.7</v>
      </c>
      <c r="HV334" s="346" t="s">
        <v>48</v>
      </c>
      <c r="HW334" s="508">
        <v>2.2000000000000002</v>
      </c>
      <c r="HY334" s="346" t="s">
        <v>305</v>
      </c>
      <c r="HZ334" s="421">
        <v>6.4</v>
      </c>
      <c r="IE334" s="346" t="s">
        <v>77</v>
      </c>
      <c r="IF334" s="508">
        <v>2.2999999999999998</v>
      </c>
      <c r="IH334" s="576" t="s">
        <v>239</v>
      </c>
      <c r="II334" s="610">
        <v>63.3</v>
      </c>
      <c r="IN334" s="621" t="s">
        <v>105</v>
      </c>
      <c r="IO334" s="635">
        <v>6.3</v>
      </c>
      <c r="IT334" s="621" t="s">
        <v>208</v>
      </c>
      <c r="IU334" s="652">
        <v>66.599999999999994</v>
      </c>
      <c r="IW334" s="621" t="s">
        <v>250</v>
      </c>
      <c r="IX334" s="635">
        <v>2</v>
      </c>
      <c r="IZ334" s="576" t="s">
        <v>259</v>
      </c>
      <c r="JA334" s="610">
        <v>68.2</v>
      </c>
      <c r="JF334" s="621" t="s">
        <v>295</v>
      </c>
      <c r="JG334" s="596">
        <v>9.1</v>
      </c>
      <c r="JL334" s="621" t="s">
        <v>204</v>
      </c>
      <c r="JM334" s="596">
        <v>70.3</v>
      </c>
      <c r="JO334" s="621" t="s">
        <v>285</v>
      </c>
      <c r="JP334" s="596">
        <v>2.6</v>
      </c>
      <c r="JR334" s="576" t="s">
        <v>744</v>
      </c>
      <c r="JS334" s="610">
        <v>65.900000000000006</v>
      </c>
      <c r="JX334" s="621" t="s">
        <v>98</v>
      </c>
      <c r="JY334" s="596">
        <v>7.1</v>
      </c>
      <c r="KD334" s="621" t="s">
        <v>39</v>
      </c>
      <c r="KE334" s="596">
        <v>69.5</v>
      </c>
      <c r="KG334" s="621" t="s">
        <v>227</v>
      </c>
      <c r="KH334" s="596">
        <v>1.8</v>
      </c>
      <c r="KJ334" s="576" t="s">
        <v>312</v>
      </c>
      <c r="KK334" s="610">
        <v>64.7</v>
      </c>
      <c r="KP334" s="621" t="s">
        <v>224</v>
      </c>
      <c r="KQ334" s="596">
        <v>11.1</v>
      </c>
      <c r="KV334" s="621" t="s">
        <v>129</v>
      </c>
      <c r="KW334" s="596">
        <v>71.8</v>
      </c>
      <c r="KY334" s="621" t="s">
        <v>77</v>
      </c>
      <c r="KZ334" s="596">
        <v>2.2999999999999998</v>
      </c>
      <c r="LB334" s="576" t="s">
        <v>230</v>
      </c>
      <c r="LC334" s="610">
        <v>70.8</v>
      </c>
      <c r="LH334" s="621" t="s">
        <v>313</v>
      </c>
      <c r="LI334" s="596">
        <v>76.400000000000006</v>
      </c>
    </row>
    <row r="335" spans="1:321" ht="40.200000000000003" thickBot="1" x14ac:dyDescent="0.35">
      <c r="A335" s="8" t="s">
        <v>319</v>
      </c>
      <c r="B335" s="15">
        <v>52.631578947368418</v>
      </c>
      <c r="G335" s="29" t="s">
        <v>131</v>
      </c>
      <c r="H335" s="32">
        <v>10.38961038961039</v>
      </c>
      <c r="M335" s="11" t="s">
        <v>113</v>
      </c>
      <c r="N335" s="15">
        <v>55.982905982905983</v>
      </c>
      <c r="P335" s="29" t="s">
        <v>43</v>
      </c>
      <c r="Q335" s="79">
        <v>2.8696498054474708</v>
      </c>
      <c r="S335" s="8" t="s">
        <v>295</v>
      </c>
      <c r="T335" s="15">
        <v>53.448275862068961</v>
      </c>
      <c r="U335" s="101"/>
      <c r="Y335" s="8" t="s">
        <v>223</v>
      </c>
      <c r="Z335" s="15">
        <v>57.2</v>
      </c>
      <c r="AC335" s="111" t="s">
        <v>324</v>
      </c>
      <c r="AD335" s="124">
        <v>50.9</v>
      </c>
      <c r="AF335" s="149" t="s">
        <v>275</v>
      </c>
      <c r="AG335" s="137">
        <v>55.6</v>
      </c>
      <c r="AO335" s="109" t="s">
        <v>294</v>
      </c>
      <c r="AP335" s="146">
        <v>60.2</v>
      </c>
      <c r="AS335" s="149" t="s">
        <v>328</v>
      </c>
      <c r="AT335" s="137">
        <v>63.2</v>
      </c>
      <c r="AX335" s="149" t="s">
        <v>323</v>
      </c>
      <c r="AY335" s="191">
        <v>55.4</v>
      </c>
      <c r="BD335" s="149" t="s">
        <v>210</v>
      </c>
      <c r="BE335" s="191">
        <v>66</v>
      </c>
      <c r="BG335" s="149" t="s">
        <v>319</v>
      </c>
      <c r="BH335" s="209">
        <v>68</v>
      </c>
      <c r="BJ335" s="149" t="s">
        <v>210</v>
      </c>
      <c r="BK335" s="233">
        <v>57.6</v>
      </c>
      <c r="BP335" s="149" t="s">
        <v>215</v>
      </c>
      <c r="BQ335" s="233">
        <v>65.599999999999994</v>
      </c>
      <c r="BV335" s="29" t="s">
        <v>247</v>
      </c>
      <c r="BW335" s="263">
        <v>8.9171974522292992</v>
      </c>
      <c r="CB335" s="149" t="s">
        <v>289</v>
      </c>
      <c r="CC335" s="209">
        <v>70.099999999999994</v>
      </c>
      <c r="CE335" s="29" t="s">
        <v>43</v>
      </c>
      <c r="CF335" s="281">
        <v>2.5671406003159558</v>
      </c>
      <c r="CI335" s="109" t="s">
        <v>289</v>
      </c>
      <c r="CJ335" s="295">
        <v>68.3</v>
      </c>
      <c r="CO335" s="109" t="s">
        <v>66</v>
      </c>
      <c r="CP335" s="191">
        <v>74</v>
      </c>
      <c r="CS335" s="149" t="s">
        <v>266</v>
      </c>
      <c r="CT335" s="331">
        <v>69</v>
      </c>
      <c r="DB335" s="253" t="s">
        <v>127</v>
      </c>
      <c r="DC335" s="263">
        <v>7.6923076923076925</v>
      </c>
      <c r="DP335" s="149" t="s">
        <v>63</v>
      </c>
      <c r="DQ335" s="331">
        <v>75.5</v>
      </c>
      <c r="DV335" s="253" t="s">
        <v>62</v>
      </c>
      <c r="DW335" s="281">
        <v>2.5220952791549904</v>
      </c>
      <c r="EA335" s="346" t="s">
        <v>289</v>
      </c>
      <c r="EB335" s="353">
        <v>68.8</v>
      </c>
      <c r="EI335" s="346" t="s">
        <v>338</v>
      </c>
      <c r="EJ335" s="362">
        <v>7.291666666666667</v>
      </c>
      <c r="EQ335" s="346" t="s">
        <v>10</v>
      </c>
      <c r="ER335" s="303">
        <v>76.5</v>
      </c>
      <c r="EU335" s="346" t="s">
        <v>62</v>
      </c>
      <c r="EV335" s="378">
        <v>2.509193164611724</v>
      </c>
      <c r="FA335" s="356" t="s">
        <v>476</v>
      </c>
      <c r="FB335" s="384">
        <v>70.175438596491219</v>
      </c>
      <c r="FG335" s="346" t="s">
        <v>130</v>
      </c>
      <c r="FH335" s="381">
        <v>77</v>
      </c>
      <c r="FK335" s="346" t="s">
        <v>278</v>
      </c>
      <c r="FL335" s="410">
        <v>71.400000000000006</v>
      </c>
      <c r="FQ335" s="355" t="s">
        <v>247</v>
      </c>
      <c r="FR335" s="421">
        <v>7.2</v>
      </c>
      <c r="FW335" s="346" t="s">
        <v>250</v>
      </c>
      <c r="FX335" s="410">
        <v>77.400000000000006</v>
      </c>
      <c r="FZ335" s="346" t="s">
        <v>310</v>
      </c>
      <c r="GA335" s="437">
        <v>2.5</v>
      </c>
      <c r="GD335" s="462" t="s">
        <v>130</v>
      </c>
      <c r="GE335" s="448">
        <v>71.400000000000006</v>
      </c>
      <c r="GJ335" s="346" t="s">
        <v>164</v>
      </c>
      <c r="GK335" s="421">
        <v>7</v>
      </c>
      <c r="GP335" s="462" t="s">
        <v>63</v>
      </c>
      <c r="GQ335" s="503">
        <v>76.2</v>
      </c>
      <c r="GS335" s="346" t="s">
        <v>179</v>
      </c>
      <c r="GT335" s="508">
        <v>1.0277033065236818</v>
      </c>
      <c r="GV335" s="514" t="s">
        <v>432</v>
      </c>
      <c r="GW335" s="479">
        <v>71.2</v>
      </c>
      <c r="HB335" s="535" t="s">
        <v>581</v>
      </c>
      <c r="HC335" s="383">
        <v>76.3</v>
      </c>
      <c r="HG335" s="514" t="s">
        <v>432</v>
      </c>
      <c r="HH335" s="383">
        <v>70.3</v>
      </c>
      <c r="HM335" s="346" t="s">
        <v>16</v>
      </c>
      <c r="HN335" s="421">
        <v>6.5</v>
      </c>
      <c r="HS335" s="535" t="s">
        <v>10</v>
      </c>
      <c r="HT335" s="383">
        <v>75</v>
      </c>
      <c r="HV335" s="346" t="s">
        <v>250</v>
      </c>
      <c r="HW335" s="508">
        <v>2.2999999999999998</v>
      </c>
      <c r="HY335" s="346" t="s">
        <v>178</v>
      </c>
      <c r="HZ335" s="421">
        <v>6.4</v>
      </c>
      <c r="IE335" s="346" t="s">
        <v>249</v>
      </c>
      <c r="IF335" s="508">
        <v>2.2999999999999998</v>
      </c>
      <c r="IH335" s="576" t="s">
        <v>170</v>
      </c>
      <c r="II335" s="610">
        <v>62.1</v>
      </c>
      <c r="IN335" s="621" t="s">
        <v>166</v>
      </c>
      <c r="IO335" s="635">
        <v>6.3</v>
      </c>
      <c r="IT335" s="621" t="s">
        <v>220</v>
      </c>
      <c r="IU335" s="652">
        <v>66.599999999999994</v>
      </c>
      <c r="IW335" s="621" t="s">
        <v>231</v>
      </c>
      <c r="IX335" s="635">
        <v>2</v>
      </c>
      <c r="IZ335" s="576" t="s">
        <v>28</v>
      </c>
      <c r="JA335" s="610">
        <v>68.099999999999994</v>
      </c>
      <c r="JF335" s="621" t="s">
        <v>339</v>
      </c>
      <c r="JG335" s="596">
        <v>9.3000000000000007</v>
      </c>
      <c r="JL335" s="621" t="s">
        <v>80</v>
      </c>
      <c r="JM335" s="596">
        <v>69.3</v>
      </c>
      <c r="JO335" s="621" t="s">
        <v>310</v>
      </c>
      <c r="JP335" s="596">
        <v>2.6</v>
      </c>
      <c r="JR335" s="576" t="s">
        <v>326</v>
      </c>
      <c r="JS335" s="610">
        <v>63.6</v>
      </c>
      <c r="JX335" s="621" t="s">
        <v>216</v>
      </c>
      <c r="JY335" s="596">
        <v>7.4</v>
      </c>
      <c r="KD335" s="621" t="s">
        <v>744</v>
      </c>
      <c r="KE335" s="596">
        <v>68.900000000000006</v>
      </c>
      <c r="KG335" s="621" t="s">
        <v>236</v>
      </c>
      <c r="KH335" s="596">
        <v>1.5</v>
      </c>
      <c r="KJ335" s="576" t="s">
        <v>204</v>
      </c>
      <c r="KK335" s="610">
        <v>64.7</v>
      </c>
      <c r="KP335" s="621" t="s">
        <v>216</v>
      </c>
      <c r="KQ335" s="596">
        <v>11.9</v>
      </c>
      <c r="KV335" s="621" t="s">
        <v>744</v>
      </c>
      <c r="KW335" s="596">
        <v>71.7</v>
      </c>
      <c r="KY335" s="621" t="s">
        <v>32</v>
      </c>
      <c r="KZ335" s="596">
        <v>2.2999999999999998</v>
      </c>
      <c r="LB335" s="576" t="s">
        <v>57</v>
      </c>
      <c r="LC335" s="610">
        <v>69.8</v>
      </c>
      <c r="LH335" s="621" t="s">
        <v>213</v>
      </c>
      <c r="LI335" s="596">
        <v>76.099999999999994</v>
      </c>
    </row>
    <row r="336" spans="1:321" ht="52.8" x14ac:dyDescent="0.3">
      <c r="A336" s="8" t="s">
        <v>320</v>
      </c>
      <c r="B336" s="15">
        <v>52.447552447552447</v>
      </c>
      <c r="G336" s="29" t="s">
        <v>80</v>
      </c>
      <c r="H336" s="32">
        <v>10.638297872340425</v>
      </c>
      <c r="M336" s="11" t="s">
        <v>101</v>
      </c>
      <c r="N336" s="15">
        <v>54.694835680751176</v>
      </c>
      <c r="P336" s="29" t="s">
        <v>149</v>
      </c>
      <c r="Q336" s="79">
        <v>2.8831087433406455</v>
      </c>
      <c r="S336" s="8" t="s">
        <v>327</v>
      </c>
      <c r="T336" s="15">
        <v>52.631578947368418</v>
      </c>
      <c r="U336" s="101"/>
      <c r="Y336" s="8" t="s">
        <v>294</v>
      </c>
      <c r="Z336" s="15">
        <v>56.635802469135797</v>
      </c>
      <c r="AC336" s="109" t="s">
        <v>327</v>
      </c>
      <c r="AD336" s="123">
        <v>50</v>
      </c>
      <c r="AF336" s="149" t="s">
        <v>282</v>
      </c>
      <c r="AG336" s="137">
        <v>54.4</v>
      </c>
      <c r="AO336" s="109" t="s">
        <v>328</v>
      </c>
      <c r="AP336" s="146">
        <v>59.6</v>
      </c>
      <c r="AS336" s="149" t="s">
        <v>210</v>
      </c>
      <c r="AT336" s="137">
        <v>63</v>
      </c>
      <c r="AX336" s="149" t="s">
        <v>274</v>
      </c>
      <c r="AY336" s="191">
        <v>55.3</v>
      </c>
      <c r="BD336" s="149" t="s">
        <v>231</v>
      </c>
      <c r="BE336" s="191">
        <v>65</v>
      </c>
      <c r="BG336" s="149" t="s">
        <v>48</v>
      </c>
      <c r="BH336" s="209">
        <v>67.8</v>
      </c>
      <c r="BJ336" s="149" t="s">
        <v>309</v>
      </c>
      <c r="BK336" s="233">
        <v>56.8</v>
      </c>
      <c r="BP336" s="149" t="s">
        <v>299</v>
      </c>
      <c r="BQ336" s="233">
        <v>65.5</v>
      </c>
      <c r="BV336" s="29" t="s">
        <v>101</v>
      </c>
      <c r="BW336" s="263">
        <v>9.5238095238095237</v>
      </c>
      <c r="CB336" s="149" t="s">
        <v>99</v>
      </c>
      <c r="CC336" s="209">
        <v>69.7</v>
      </c>
      <c r="CE336" s="29" t="s">
        <v>292</v>
      </c>
      <c r="CF336" s="281">
        <v>2.6859995246018542</v>
      </c>
      <c r="CI336" s="109" t="s">
        <v>58</v>
      </c>
      <c r="CJ336" s="295">
        <v>67.5</v>
      </c>
      <c r="CO336" s="109" t="s">
        <v>195</v>
      </c>
      <c r="CP336" s="191">
        <v>73</v>
      </c>
      <c r="CS336" s="149" t="s">
        <v>168</v>
      </c>
      <c r="CT336" s="331">
        <v>68.900000000000006</v>
      </c>
      <c r="DB336" s="253" t="s">
        <v>269</v>
      </c>
      <c r="DC336" s="263">
        <v>7.6923076923076925</v>
      </c>
      <c r="DP336" s="149" t="s">
        <v>195</v>
      </c>
      <c r="DQ336" s="331">
        <v>74.8</v>
      </c>
      <c r="DV336" s="253" t="s">
        <v>128</v>
      </c>
      <c r="DW336" s="281">
        <v>2.5889967637540456</v>
      </c>
      <c r="EA336" s="346" t="s">
        <v>77</v>
      </c>
      <c r="EB336" s="353">
        <v>68.599999999999994</v>
      </c>
      <c r="EI336" s="346" t="s">
        <v>93</v>
      </c>
      <c r="EJ336" s="362">
        <v>7.9365079365079358</v>
      </c>
      <c r="EQ336" s="346" t="s">
        <v>179</v>
      </c>
      <c r="ER336" s="303">
        <v>75.7</v>
      </c>
      <c r="EU336" s="346" t="s">
        <v>95</v>
      </c>
      <c r="EV336" s="378">
        <v>2.6210573078631718</v>
      </c>
      <c r="FA336" s="346" t="s">
        <v>209</v>
      </c>
      <c r="FB336" s="383">
        <v>69.696969696969703</v>
      </c>
      <c r="FG336" s="346" t="s">
        <v>264</v>
      </c>
      <c r="FH336" s="381">
        <v>76.900000000000006</v>
      </c>
      <c r="FK336" s="356" t="s">
        <v>476</v>
      </c>
      <c r="FL336" s="384">
        <v>70.2</v>
      </c>
      <c r="FQ336" s="355" t="s">
        <v>305</v>
      </c>
      <c r="FR336" s="421">
        <v>7.3</v>
      </c>
      <c r="FW336" s="346" t="s">
        <v>130</v>
      </c>
      <c r="FX336" s="410">
        <v>76.8</v>
      </c>
      <c r="FZ336" s="346" t="s">
        <v>95</v>
      </c>
      <c r="GA336" s="437">
        <v>2.5</v>
      </c>
      <c r="GD336" s="462" t="s">
        <v>94</v>
      </c>
      <c r="GE336" s="448">
        <v>70</v>
      </c>
      <c r="GJ336" s="346" t="s">
        <v>12</v>
      </c>
      <c r="GK336" s="421">
        <v>7.3</v>
      </c>
      <c r="GP336" s="462" t="s">
        <v>252</v>
      </c>
      <c r="GQ336" s="503">
        <v>75.7</v>
      </c>
      <c r="GS336" s="346" t="s">
        <v>257</v>
      </c>
      <c r="GT336" s="508">
        <v>1.3429256594724219</v>
      </c>
      <c r="GV336" s="462" t="s">
        <v>433</v>
      </c>
      <c r="GW336" s="479">
        <v>70.5</v>
      </c>
      <c r="HB336" s="535" t="s">
        <v>261</v>
      </c>
      <c r="HC336" s="383">
        <v>76.2</v>
      </c>
      <c r="HG336" s="513" t="s">
        <v>578</v>
      </c>
      <c r="HH336" s="544">
        <v>69.599999999999994</v>
      </c>
      <c r="HM336" s="346" t="s">
        <v>243</v>
      </c>
      <c r="HN336" s="421">
        <v>6.7</v>
      </c>
      <c r="HS336" s="535" t="s">
        <v>377</v>
      </c>
      <c r="HT336" s="383">
        <v>75</v>
      </c>
      <c r="HV336" s="346" t="s">
        <v>271</v>
      </c>
      <c r="HW336" s="508">
        <v>2.2000000000000002</v>
      </c>
      <c r="HY336" s="346" t="s">
        <v>258</v>
      </c>
      <c r="HZ336" s="421">
        <v>6.7</v>
      </c>
      <c r="IE336" s="346" t="s">
        <v>230</v>
      </c>
      <c r="IF336" s="508">
        <v>2.4</v>
      </c>
      <c r="IH336" s="576" t="s">
        <v>15</v>
      </c>
      <c r="II336" s="610">
        <v>62</v>
      </c>
      <c r="IN336" s="621" t="s">
        <v>251</v>
      </c>
      <c r="IO336" s="635">
        <v>6.3</v>
      </c>
      <c r="IT336" s="621" t="s">
        <v>148</v>
      </c>
      <c r="IU336" s="652">
        <v>65.400000000000006</v>
      </c>
      <c r="IW336" s="621" t="s">
        <v>277</v>
      </c>
      <c r="IX336" s="635">
        <v>2.1</v>
      </c>
      <c r="IZ336" s="576" t="s">
        <v>744</v>
      </c>
      <c r="JA336" s="610">
        <v>66.7</v>
      </c>
      <c r="JF336" s="621" t="s">
        <v>227</v>
      </c>
      <c r="JG336" s="596">
        <v>9.6999999999999993</v>
      </c>
      <c r="JL336" s="621" t="s">
        <v>238</v>
      </c>
      <c r="JM336" s="596">
        <v>69</v>
      </c>
      <c r="JO336" s="621" t="s">
        <v>304</v>
      </c>
      <c r="JP336" s="596">
        <v>2.6</v>
      </c>
      <c r="JR336" s="576" t="s">
        <v>312</v>
      </c>
      <c r="JS336" s="610">
        <v>63.2</v>
      </c>
      <c r="JX336" s="621" t="s">
        <v>182</v>
      </c>
      <c r="JY336" s="596">
        <v>7.5</v>
      </c>
      <c r="KD336" s="621" t="s">
        <v>431</v>
      </c>
      <c r="KE336" s="596">
        <v>66.8</v>
      </c>
      <c r="KG336" s="621" t="s">
        <v>93</v>
      </c>
      <c r="KH336" s="596">
        <v>1.9</v>
      </c>
      <c r="KJ336" s="576" t="s">
        <v>161</v>
      </c>
      <c r="KK336" s="610">
        <v>64.7</v>
      </c>
      <c r="KP336" s="621" t="s">
        <v>208</v>
      </c>
      <c r="KQ336" s="596">
        <v>12.1</v>
      </c>
      <c r="KV336" s="621" t="s">
        <v>375</v>
      </c>
      <c r="KW336" s="596">
        <v>69.599999999999994</v>
      </c>
      <c r="KY336" s="621" t="s">
        <v>36</v>
      </c>
      <c r="KZ336" s="596">
        <v>2.4</v>
      </c>
      <c r="LB336" s="576" t="s">
        <v>313</v>
      </c>
      <c r="LC336" s="610">
        <v>68.599999999999994</v>
      </c>
      <c r="LH336" s="621" t="s">
        <v>246</v>
      </c>
      <c r="LI336" s="596">
        <v>76.099999999999994</v>
      </c>
    </row>
    <row r="337" spans="1:321" ht="43.2" x14ac:dyDescent="0.3">
      <c r="A337" s="8" t="s">
        <v>321</v>
      </c>
      <c r="B337" s="15">
        <v>52.083333333333336</v>
      </c>
      <c r="G337" s="29" t="s">
        <v>42</v>
      </c>
      <c r="H337" s="32">
        <v>12</v>
      </c>
      <c r="M337" s="11" t="s">
        <v>294</v>
      </c>
      <c r="N337" s="15">
        <v>53.081664098613246</v>
      </c>
      <c r="P337" s="29" t="s">
        <v>108</v>
      </c>
      <c r="Q337" s="79">
        <v>2.9206770660471291</v>
      </c>
      <c r="S337" s="8" t="s">
        <v>309</v>
      </c>
      <c r="T337" s="15">
        <v>51.428571428571423</v>
      </c>
      <c r="U337" s="101"/>
      <c r="Y337" s="8" t="s">
        <v>113</v>
      </c>
      <c r="Z337" s="15">
        <v>56</v>
      </c>
      <c r="AC337" s="109" t="s">
        <v>309</v>
      </c>
      <c r="AD337" s="123">
        <v>48.6</v>
      </c>
      <c r="AF337" s="149" t="s">
        <v>312</v>
      </c>
      <c r="AG337" s="137">
        <v>54.4</v>
      </c>
      <c r="AO337" s="109" t="s">
        <v>309</v>
      </c>
      <c r="AP337" s="146">
        <v>59</v>
      </c>
      <c r="AS337" s="149" t="s">
        <v>158</v>
      </c>
      <c r="AT337" s="137">
        <v>62.2</v>
      </c>
      <c r="AX337" s="149" t="s">
        <v>275</v>
      </c>
      <c r="AY337" s="191">
        <v>54.1</v>
      </c>
      <c r="BD337" s="149" t="s">
        <v>99</v>
      </c>
      <c r="BE337" s="191">
        <v>65</v>
      </c>
      <c r="BG337" s="149" t="s">
        <v>289</v>
      </c>
      <c r="BH337" s="209">
        <v>67.2</v>
      </c>
      <c r="BJ337" s="149" t="s">
        <v>255</v>
      </c>
      <c r="BK337" s="233">
        <v>55.7</v>
      </c>
      <c r="BP337" s="149" t="s">
        <v>328</v>
      </c>
      <c r="BQ337" s="233">
        <v>65.400000000000006</v>
      </c>
      <c r="BV337" s="29" t="s">
        <v>249</v>
      </c>
      <c r="BW337" s="263">
        <v>10.05586592178771</v>
      </c>
      <c r="CB337" s="149" t="s">
        <v>195</v>
      </c>
      <c r="CC337" s="209">
        <v>69.599999999999994</v>
      </c>
      <c r="CE337" s="29" t="s">
        <v>180</v>
      </c>
      <c r="CF337" s="281">
        <v>2.7162258756254465</v>
      </c>
      <c r="CI337" s="109" t="s">
        <v>168</v>
      </c>
      <c r="CJ337" s="295">
        <v>66.7</v>
      </c>
      <c r="CO337" s="109" t="s">
        <v>266</v>
      </c>
      <c r="CP337" s="191">
        <v>72.8</v>
      </c>
      <c r="CS337" s="149" t="s">
        <v>58</v>
      </c>
      <c r="CT337" s="331">
        <v>67.5</v>
      </c>
      <c r="DB337" s="253" t="s">
        <v>93</v>
      </c>
      <c r="DC337" s="263">
        <v>9.0909090909090917</v>
      </c>
      <c r="DP337" s="149" t="s">
        <v>158</v>
      </c>
      <c r="DQ337" s="331">
        <v>74.5</v>
      </c>
      <c r="DV337" s="253" t="s">
        <v>43</v>
      </c>
      <c r="DW337" s="281">
        <v>2.6001405481377371</v>
      </c>
      <c r="EA337" s="346" t="s">
        <v>168</v>
      </c>
      <c r="EB337" s="353">
        <v>68.599999999999994</v>
      </c>
      <c r="EI337" s="346" t="s">
        <v>127</v>
      </c>
      <c r="EJ337" s="362">
        <v>8</v>
      </c>
      <c r="EQ337" s="346" t="s">
        <v>375</v>
      </c>
      <c r="ER337" s="303">
        <v>74.900000000000006</v>
      </c>
      <c r="EU337" s="346" t="s">
        <v>128</v>
      </c>
      <c r="EV337" s="378">
        <v>2.6458120157871656</v>
      </c>
      <c r="FA337" s="346" t="s">
        <v>373</v>
      </c>
      <c r="FB337" s="383">
        <v>68.518518518518519</v>
      </c>
      <c r="FG337" s="346" t="s">
        <v>290</v>
      </c>
      <c r="FH337" s="381">
        <v>76.900000000000006</v>
      </c>
      <c r="FK337" s="346" t="s">
        <v>373</v>
      </c>
      <c r="FL337" s="410">
        <v>70</v>
      </c>
      <c r="FQ337" s="355" t="s">
        <v>245</v>
      </c>
      <c r="FR337" s="421">
        <v>7.5</v>
      </c>
      <c r="FW337" s="346" t="s">
        <v>304</v>
      </c>
      <c r="FX337" s="410">
        <v>76.8</v>
      </c>
      <c r="FZ337" s="346" t="s">
        <v>264</v>
      </c>
      <c r="GA337" s="437">
        <v>2.6</v>
      </c>
      <c r="GD337" s="462" t="s">
        <v>209</v>
      </c>
      <c r="GE337" s="448">
        <v>69.400000000000006</v>
      </c>
      <c r="GJ337" s="346" t="s">
        <v>127</v>
      </c>
      <c r="GK337" s="421">
        <v>7.4</v>
      </c>
      <c r="GP337" s="462" t="s">
        <v>261</v>
      </c>
      <c r="GQ337" s="503">
        <v>75.3</v>
      </c>
      <c r="GS337" s="346" t="s">
        <v>272</v>
      </c>
      <c r="GT337" s="508">
        <v>1.1127819548872182</v>
      </c>
      <c r="GV337" s="462" t="s">
        <v>304</v>
      </c>
      <c r="GW337" s="479">
        <v>70.400000000000006</v>
      </c>
      <c r="HB337" s="535" t="s">
        <v>79</v>
      </c>
      <c r="HC337" s="383">
        <v>76.099999999999994</v>
      </c>
      <c r="HG337" s="462" t="s">
        <v>289</v>
      </c>
      <c r="HH337" s="383">
        <v>69.400000000000006</v>
      </c>
      <c r="HM337" s="346" t="s">
        <v>305</v>
      </c>
      <c r="HN337" s="421">
        <v>7.2</v>
      </c>
      <c r="HS337" s="535" t="s">
        <v>79</v>
      </c>
      <c r="HT337" s="383">
        <v>75</v>
      </c>
      <c r="HV337" s="346" t="s">
        <v>62</v>
      </c>
      <c r="HW337" s="508">
        <v>2.2999999999999998</v>
      </c>
      <c r="HY337" s="346" t="s">
        <v>243</v>
      </c>
      <c r="HZ337" s="421">
        <v>6.9</v>
      </c>
      <c r="IE337" s="346" t="s">
        <v>48</v>
      </c>
      <c r="IF337" s="508">
        <v>2.4</v>
      </c>
      <c r="IH337" s="576" t="s">
        <v>221</v>
      </c>
      <c r="II337" s="610">
        <v>60</v>
      </c>
      <c r="IN337" s="621" t="s">
        <v>250</v>
      </c>
      <c r="IO337" s="635">
        <v>6.4</v>
      </c>
      <c r="IT337" s="621" t="s">
        <v>121</v>
      </c>
      <c r="IU337" s="652">
        <v>63.6</v>
      </c>
      <c r="IW337" s="621" t="s">
        <v>310</v>
      </c>
      <c r="IX337" s="635">
        <v>2.1</v>
      </c>
      <c r="IZ337" s="576" t="s">
        <v>208</v>
      </c>
      <c r="JA337" s="610">
        <v>64.400000000000006</v>
      </c>
      <c r="JF337" s="621" t="s">
        <v>224</v>
      </c>
      <c r="JG337" s="596">
        <v>12</v>
      </c>
      <c r="JL337" s="621" t="s">
        <v>12</v>
      </c>
      <c r="JM337" s="596">
        <v>68.7</v>
      </c>
      <c r="JO337" s="621" t="s">
        <v>102</v>
      </c>
      <c r="JP337" s="596">
        <v>2.6</v>
      </c>
      <c r="JR337" s="576" t="s">
        <v>202</v>
      </c>
      <c r="JS337" s="610">
        <v>63.2</v>
      </c>
      <c r="JX337" s="621" t="s">
        <v>233</v>
      </c>
      <c r="JY337" s="596">
        <v>7.5</v>
      </c>
      <c r="KD337" s="621" t="s">
        <v>222</v>
      </c>
      <c r="KE337" s="596">
        <v>65.8</v>
      </c>
      <c r="KG337" s="621" t="s">
        <v>315</v>
      </c>
      <c r="KH337" s="596">
        <v>2</v>
      </c>
      <c r="KJ337" s="576" t="s">
        <v>57</v>
      </c>
      <c r="KK337" s="610">
        <v>64.3</v>
      </c>
      <c r="KP337" s="621" t="s">
        <v>322</v>
      </c>
      <c r="KQ337" s="596">
        <v>12.2</v>
      </c>
      <c r="KV337" s="621" t="s">
        <v>121</v>
      </c>
      <c r="KW337" s="596">
        <v>69.5</v>
      </c>
      <c r="KY337" s="621" t="s">
        <v>150</v>
      </c>
      <c r="KZ337" s="596">
        <v>2.4</v>
      </c>
      <c r="LB337" s="576" t="s">
        <v>305</v>
      </c>
      <c r="LC337" s="610">
        <v>68.400000000000006</v>
      </c>
      <c r="LH337" s="621" t="s">
        <v>256</v>
      </c>
      <c r="LI337" s="596">
        <v>75.900000000000006</v>
      </c>
    </row>
    <row r="338" spans="1:321" ht="53.4" thickBot="1" x14ac:dyDescent="0.35">
      <c r="A338" s="8" t="s">
        <v>322</v>
      </c>
      <c r="B338" s="15">
        <v>51.351351351351347</v>
      </c>
      <c r="G338" s="29" t="s">
        <v>229</v>
      </c>
      <c r="H338" s="32">
        <v>12.121212121212121</v>
      </c>
      <c r="M338" s="11" t="s">
        <v>223</v>
      </c>
      <c r="N338" s="15">
        <v>51.071761416588998</v>
      </c>
      <c r="P338" s="29" t="s">
        <v>199</v>
      </c>
      <c r="Q338" s="79">
        <v>3.4188034188034191</v>
      </c>
      <c r="S338" s="9" t="s">
        <v>322</v>
      </c>
      <c r="T338" s="16">
        <v>51.219512195121951</v>
      </c>
      <c r="U338" s="101"/>
      <c r="Y338" s="8" t="s">
        <v>291</v>
      </c>
      <c r="Z338" s="15">
        <v>55.9</v>
      </c>
      <c r="AC338" s="109" t="s">
        <v>322</v>
      </c>
      <c r="AD338" s="123">
        <v>47.4</v>
      </c>
      <c r="AF338" s="149" t="s">
        <v>255</v>
      </c>
      <c r="AG338" s="137">
        <v>53.3</v>
      </c>
      <c r="AO338" s="109" t="s">
        <v>274</v>
      </c>
      <c r="AP338" s="146">
        <v>57.5</v>
      </c>
      <c r="AS338" s="149" t="s">
        <v>288</v>
      </c>
      <c r="AT338" s="137">
        <v>61.3</v>
      </c>
      <c r="AX338" s="149" t="s">
        <v>309</v>
      </c>
      <c r="AY338" s="191">
        <v>53.5</v>
      </c>
      <c r="BD338" s="149" t="s">
        <v>319</v>
      </c>
      <c r="BE338" s="191">
        <v>64.900000000000006</v>
      </c>
      <c r="BG338" s="149" t="s">
        <v>291</v>
      </c>
      <c r="BH338" s="209">
        <v>66.2</v>
      </c>
      <c r="BJ338" s="149" t="s">
        <v>322</v>
      </c>
      <c r="BK338" s="233">
        <v>55.6</v>
      </c>
      <c r="BP338" s="149" t="s">
        <v>34</v>
      </c>
      <c r="BQ338" s="233">
        <v>64.3</v>
      </c>
      <c r="BV338" s="29" t="s">
        <v>259</v>
      </c>
      <c r="BW338" s="263">
        <v>10.416666666666668</v>
      </c>
      <c r="CB338" s="149" t="s">
        <v>291</v>
      </c>
      <c r="CC338" s="209">
        <v>69.5</v>
      </c>
      <c r="CE338" s="29" t="s">
        <v>265</v>
      </c>
      <c r="CF338" s="281">
        <v>2.7173913043478262</v>
      </c>
      <c r="CI338" s="109" t="s">
        <v>196</v>
      </c>
      <c r="CJ338" s="295">
        <v>66.099999999999994</v>
      </c>
      <c r="CO338" s="109" t="s">
        <v>339</v>
      </c>
      <c r="CP338" s="191">
        <v>72.3</v>
      </c>
      <c r="CS338" s="149" t="s">
        <v>249</v>
      </c>
      <c r="CT338" s="331">
        <v>67.3</v>
      </c>
      <c r="DB338" s="253" t="s">
        <v>121</v>
      </c>
      <c r="DC338" s="263">
        <v>9.2436974789915975</v>
      </c>
      <c r="DP338" s="149" t="s">
        <v>210</v>
      </c>
      <c r="DQ338" s="331">
        <v>74.3</v>
      </c>
      <c r="DV338" s="253" t="s">
        <v>68</v>
      </c>
      <c r="DW338" s="281">
        <v>2.7920962199312718</v>
      </c>
      <c r="EA338" s="346" t="s">
        <v>148</v>
      </c>
      <c r="EB338" s="353">
        <v>68.3</v>
      </c>
      <c r="EI338" s="346" t="s">
        <v>247</v>
      </c>
      <c r="EJ338" s="362">
        <v>8.2278481012658222</v>
      </c>
      <c r="EQ338" s="346" t="s">
        <v>296</v>
      </c>
      <c r="ER338" s="303">
        <v>74.5</v>
      </c>
      <c r="EU338" s="346" t="s">
        <v>43</v>
      </c>
      <c r="EV338" s="378">
        <v>2.7055516514406182</v>
      </c>
      <c r="FA338" s="346" t="s">
        <v>289</v>
      </c>
      <c r="FB338" s="383">
        <v>68.35443037974683</v>
      </c>
      <c r="FG338" s="346" t="s">
        <v>240</v>
      </c>
      <c r="FH338" s="381">
        <v>76.8</v>
      </c>
      <c r="FK338" s="346" t="s">
        <v>282</v>
      </c>
      <c r="FL338" s="410">
        <v>69.2</v>
      </c>
      <c r="FQ338" s="355" t="s">
        <v>249</v>
      </c>
      <c r="FR338" s="421">
        <v>7.5</v>
      </c>
      <c r="FW338" s="346" t="s">
        <v>280</v>
      </c>
      <c r="FX338" s="410">
        <v>76.2</v>
      </c>
      <c r="FZ338" s="346" t="s">
        <v>315</v>
      </c>
      <c r="GA338" s="437">
        <v>2.6</v>
      </c>
      <c r="GD338" s="462" t="s">
        <v>375</v>
      </c>
      <c r="GE338" s="448">
        <v>69.2</v>
      </c>
      <c r="GJ338" s="346" t="s">
        <v>101</v>
      </c>
      <c r="GK338" s="421">
        <v>8.3000000000000007</v>
      </c>
      <c r="GP338" s="462" t="s">
        <v>250</v>
      </c>
      <c r="GQ338" s="503">
        <v>75.2</v>
      </c>
      <c r="GS338" s="346" t="s">
        <v>198</v>
      </c>
      <c r="GT338" s="508">
        <v>0.84142394822006483</v>
      </c>
      <c r="GV338" s="462" t="s">
        <v>151</v>
      </c>
      <c r="GW338" s="479">
        <v>69.5</v>
      </c>
      <c r="HB338" s="535" t="s">
        <v>377</v>
      </c>
      <c r="HC338" s="383">
        <v>75.8</v>
      </c>
      <c r="HG338" s="462" t="s">
        <v>663</v>
      </c>
      <c r="HH338" s="383">
        <v>69.099999999999994</v>
      </c>
      <c r="HM338" s="346" t="s">
        <v>101</v>
      </c>
      <c r="HN338" s="421">
        <v>7.4</v>
      </c>
      <c r="HS338" s="535" t="s">
        <v>261</v>
      </c>
      <c r="HT338" s="383">
        <v>75</v>
      </c>
      <c r="HV338" s="346" t="s">
        <v>310</v>
      </c>
      <c r="HW338" s="508">
        <v>2.6</v>
      </c>
      <c r="HY338" s="346" t="s">
        <v>300</v>
      </c>
      <c r="HZ338" s="421">
        <v>6.9</v>
      </c>
      <c r="IE338" s="346" t="s">
        <v>310</v>
      </c>
      <c r="IF338" s="508">
        <v>2.4</v>
      </c>
      <c r="IH338" s="576" t="s">
        <v>203</v>
      </c>
      <c r="II338" s="610">
        <v>60</v>
      </c>
      <c r="IN338" s="621" t="s">
        <v>227</v>
      </c>
      <c r="IO338" s="635">
        <v>6.9</v>
      </c>
      <c r="IT338" s="621" t="s">
        <v>28</v>
      </c>
      <c r="IU338" s="652">
        <v>63.5</v>
      </c>
      <c r="IW338" s="621" t="s">
        <v>315</v>
      </c>
      <c r="IX338" s="635">
        <v>2.1</v>
      </c>
      <c r="IZ338" s="576" t="s">
        <v>313</v>
      </c>
      <c r="JA338" s="610">
        <v>64.099999999999994</v>
      </c>
      <c r="JF338" s="621" t="s">
        <v>181</v>
      </c>
      <c r="JG338" s="596">
        <v>15.1</v>
      </c>
      <c r="JL338" s="621" t="s">
        <v>744</v>
      </c>
      <c r="JM338" s="596">
        <v>68</v>
      </c>
      <c r="JO338" s="621" t="s">
        <v>48</v>
      </c>
      <c r="JP338" s="596">
        <v>2.7</v>
      </c>
      <c r="JR338" s="576" t="s">
        <v>208</v>
      </c>
      <c r="JS338" s="610">
        <v>62.2</v>
      </c>
      <c r="JX338" s="621" t="s">
        <v>105</v>
      </c>
      <c r="JY338" s="596">
        <v>8.1</v>
      </c>
      <c r="KD338" s="621" t="s">
        <v>162</v>
      </c>
      <c r="KE338" s="596">
        <v>64.5</v>
      </c>
      <c r="KG338" s="621" t="s">
        <v>20</v>
      </c>
      <c r="KH338" s="596">
        <v>2.1</v>
      </c>
      <c r="KJ338" s="576" t="s">
        <v>320</v>
      </c>
      <c r="KK338" s="610">
        <v>64.2</v>
      </c>
      <c r="KP338" s="621" t="s">
        <v>12</v>
      </c>
      <c r="KQ338" s="596">
        <v>12.8</v>
      </c>
      <c r="KV338" s="621" t="s">
        <v>143</v>
      </c>
      <c r="KW338" s="596">
        <v>69.099999999999994</v>
      </c>
      <c r="KY338" s="621" t="s">
        <v>285</v>
      </c>
      <c r="KZ338" s="596">
        <v>2.5</v>
      </c>
      <c r="LB338" s="576" t="s">
        <v>131</v>
      </c>
      <c r="LC338" s="610">
        <v>68.2</v>
      </c>
      <c r="LH338" s="621" t="s">
        <v>433</v>
      </c>
      <c r="LI338" s="596">
        <v>74.5</v>
      </c>
    </row>
    <row r="339" spans="1:321" ht="88.2" x14ac:dyDescent="0.3">
      <c r="A339" s="8" t="s">
        <v>323</v>
      </c>
      <c r="B339" s="15">
        <v>51.19047619047619</v>
      </c>
      <c r="G339" s="29" t="s">
        <v>269</v>
      </c>
      <c r="H339" s="32">
        <v>12.820512820512819</v>
      </c>
      <c r="M339" s="11" t="s">
        <v>319</v>
      </c>
      <c r="N339" s="15">
        <v>48.460861917326298</v>
      </c>
      <c r="P339" s="29" t="s">
        <v>264</v>
      </c>
      <c r="Q339" s="79">
        <v>3.8685744568097507</v>
      </c>
      <c r="S339" s="8" t="s">
        <v>323</v>
      </c>
      <c r="T339" s="15">
        <v>50</v>
      </c>
      <c r="U339" s="101"/>
      <c r="Y339" s="8" t="s">
        <v>278</v>
      </c>
      <c r="Z339" s="15">
        <v>55.7</v>
      </c>
      <c r="AC339" s="109" t="s">
        <v>323</v>
      </c>
      <c r="AD339" s="123">
        <v>46.3</v>
      </c>
      <c r="AF339" s="149" t="s">
        <v>257</v>
      </c>
      <c r="AG339" s="137">
        <v>52</v>
      </c>
      <c r="AO339" s="109" t="s">
        <v>319</v>
      </c>
      <c r="AP339" s="146">
        <v>55.9</v>
      </c>
      <c r="AS339" s="149" t="s">
        <v>319</v>
      </c>
      <c r="AT339" s="137">
        <v>60.2</v>
      </c>
      <c r="AX339" s="149" t="s">
        <v>328</v>
      </c>
      <c r="AY339" s="191">
        <v>53.2</v>
      </c>
      <c r="BD339" s="149" t="s">
        <v>322</v>
      </c>
      <c r="BE339" s="191">
        <v>63.6</v>
      </c>
      <c r="BG339" s="149" t="s">
        <v>231</v>
      </c>
      <c r="BH339" s="209">
        <v>66.099999999999994</v>
      </c>
      <c r="BJ339" s="149" t="s">
        <v>275</v>
      </c>
      <c r="BK339" s="233">
        <v>54.1</v>
      </c>
      <c r="BP339" s="149" t="s">
        <v>259</v>
      </c>
      <c r="BQ339" s="233">
        <v>62.7</v>
      </c>
      <c r="BV339" s="29" t="s">
        <v>189</v>
      </c>
      <c r="BW339" s="263">
        <v>10.44776119402985</v>
      </c>
      <c r="CB339" s="149" t="s">
        <v>319</v>
      </c>
      <c r="CC339" s="209">
        <v>68.900000000000006</v>
      </c>
      <c r="CE339" s="29" t="s">
        <v>285</v>
      </c>
      <c r="CF339" s="281">
        <v>2.7942421676545299</v>
      </c>
      <c r="CI339" s="109" t="s">
        <v>259</v>
      </c>
      <c r="CJ339" s="295">
        <v>65.8</v>
      </c>
      <c r="CO339" s="109" t="s">
        <v>210</v>
      </c>
      <c r="CP339" s="191">
        <v>72.3</v>
      </c>
      <c r="CS339" s="149" t="s">
        <v>88</v>
      </c>
      <c r="CT339" s="331">
        <v>66.7</v>
      </c>
      <c r="DB339" s="253" t="s">
        <v>247</v>
      </c>
      <c r="DC339" s="263">
        <v>9.316770186335404</v>
      </c>
      <c r="DP339" s="149" t="s">
        <v>148</v>
      </c>
      <c r="DQ339" s="331">
        <v>73.599999999999994</v>
      </c>
      <c r="DV339" s="253" t="s">
        <v>285</v>
      </c>
      <c r="DW339" s="281">
        <v>2.8088355604035997</v>
      </c>
      <c r="EA339" s="346" t="s">
        <v>167</v>
      </c>
      <c r="EB339" s="353">
        <v>67.599999999999994</v>
      </c>
      <c r="EI339" s="346" t="s">
        <v>121</v>
      </c>
      <c r="EJ339" s="362">
        <v>9.2436974789915975</v>
      </c>
      <c r="EQ339" s="346" t="s">
        <v>63</v>
      </c>
      <c r="ER339" s="303">
        <v>74.5</v>
      </c>
      <c r="EU339" s="346" t="s">
        <v>68</v>
      </c>
      <c r="EV339" s="378">
        <v>2.722772277227723</v>
      </c>
      <c r="FA339" s="346" t="s">
        <v>34</v>
      </c>
      <c r="FB339" s="383">
        <v>66.666666666666657</v>
      </c>
      <c r="FG339" s="346" t="s">
        <v>10</v>
      </c>
      <c r="FH339" s="381">
        <v>76</v>
      </c>
      <c r="FK339" s="346" t="s">
        <v>328</v>
      </c>
      <c r="FL339" s="410">
        <v>69.099999999999994</v>
      </c>
      <c r="FQ339" s="355" t="s">
        <v>101</v>
      </c>
      <c r="FR339" s="421">
        <v>8.3000000000000007</v>
      </c>
      <c r="FW339" s="346" t="s">
        <v>63</v>
      </c>
      <c r="FX339" s="410">
        <v>76.2</v>
      </c>
      <c r="FZ339" s="346" t="s">
        <v>243</v>
      </c>
      <c r="GA339" s="437">
        <v>2.9</v>
      </c>
      <c r="GD339" s="462" t="s">
        <v>164</v>
      </c>
      <c r="GE339" s="448">
        <v>68.400000000000006</v>
      </c>
      <c r="GJ339" s="346" t="s">
        <v>213</v>
      </c>
      <c r="GK339" s="421">
        <v>8.6</v>
      </c>
      <c r="GP339" s="462" t="s">
        <v>264</v>
      </c>
      <c r="GQ339" s="503">
        <v>74.2</v>
      </c>
      <c r="GS339" s="346" t="s">
        <v>66</v>
      </c>
      <c r="GT339" s="508">
        <v>0.65430752453653218</v>
      </c>
      <c r="GV339" s="462" t="s">
        <v>156</v>
      </c>
      <c r="GW339" s="479">
        <v>69.2</v>
      </c>
      <c r="HB339" s="537" t="s">
        <v>369</v>
      </c>
      <c r="HC339" s="383">
        <v>75.5</v>
      </c>
      <c r="HG339" s="462" t="s">
        <v>148</v>
      </c>
      <c r="HH339" s="383">
        <v>69</v>
      </c>
      <c r="HM339" s="346" t="s">
        <v>149</v>
      </c>
      <c r="HN339" s="421">
        <v>9.1999999999999993</v>
      </c>
      <c r="HS339" s="537" t="s">
        <v>369</v>
      </c>
      <c r="HT339" s="383">
        <v>74.900000000000006</v>
      </c>
      <c r="HV339" s="346" t="s">
        <v>77</v>
      </c>
      <c r="HW339" s="508">
        <v>2.7</v>
      </c>
      <c r="HY339" s="346" t="s">
        <v>37</v>
      </c>
      <c r="HZ339" s="421">
        <v>7.1</v>
      </c>
      <c r="IE339" s="346" t="s">
        <v>250</v>
      </c>
      <c r="IF339" s="508">
        <v>2.5</v>
      </c>
      <c r="IH339" s="576" t="s">
        <v>222</v>
      </c>
      <c r="II339" s="610">
        <v>60</v>
      </c>
      <c r="IN339" s="621" t="s">
        <v>36</v>
      </c>
      <c r="IO339" s="635">
        <v>6.9</v>
      </c>
      <c r="IT339" s="621" t="s">
        <v>266</v>
      </c>
      <c r="IU339" s="652">
        <v>63.4</v>
      </c>
      <c r="IW339" s="621" t="s">
        <v>199</v>
      </c>
      <c r="IX339" s="635">
        <v>2.2999999999999998</v>
      </c>
      <c r="IZ339" s="576" t="s">
        <v>289</v>
      </c>
      <c r="JA339" s="610">
        <v>63.6</v>
      </c>
      <c r="JF339" s="621" t="s">
        <v>304</v>
      </c>
      <c r="JG339" s="596">
        <v>16.7</v>
      </c>
      <c r="JL339" s="621" t="s">
        <v>134</v>
      </c>
      <c r="JM339" s="596">
        <v>66.900000000000006</v>
      </c>
      <c r="JO339" s="621" t="s">
        <v>32</v>
      </c>
      <c r="JP339" s="596">
        <v>3</v>
      </c>
      <c r="JR339" s="579" t="s">
        <v>578</v>
      </c>
      <c r="JS339" s="611">
        <v>61.9</v>
      </c>
      <c r="JX339" s="621" t="s">
        <v>243</v>
      </c>
      <c r="JY339" s="596">
        <v>8.1</v>
      </c>
      <c r="KD339" s="621" t="s">
        <v>204</v>
      </c>
      <c r="KE339" s="596">
        <v>63.7</v>
      </c>
      <c r="KG339" s="621" t="s">
        <v>271</v>
      </c>
      <c r="KH339" s="596">
        <v>2</v>
      </c>
      <c r="KJ339" s="576" t="s">
        <v>313</v>
      </c>
      <c r="KK339" s="610">
        <v>61.5</v>
      </c>
      <c r="KP339" s="621" t="s">
        <v>181</v>
      </c>
      <c r="KQ339" s="596">
        <v>14.6</v>
      </c>
      <c r="KV339" s="621" t="s">
        <v>162</v>
      </c>
      <c r="KW339" s="596">
        <v>69.099999999999994</v>
      </c>
      <c r="KY339" s="621" t="s">
        <v>128</v>
      </c>
      <c r="KZ339" s="596">
        <v>2.7</v>
      </c>
      <c r="LB339" s="576" t="s">
        <v>326</v>
      </c>
      <c r="LC339" s="610">
        <v>66.7</v>
      </c>
      <c r="LH339" s="621" t="s">
        <v>133</v>
      </c>
      <c r="LI339" s="596">
        <v>74.5</v>
      </c>
    </row>
    <row r="340" spans="1:321" ht="58.2" thickBot="1" x14ac:dyDescent="0.35">
      <c r="A340" s="9" t="s">
        <v>324</v>
      </c>
      <c r="B340" s="16">
        <v>50.943396226415096</v>
      </c>
      <c r="G340" s="29" t="s">
        <v>174</v>
      </c>
      <c r="H340" s="32">
        <v>13.333333333333334</v>
      </c>
      <c r="M340" s="11" t="s">
        <v>278</v>
      </c>
      <c r="N340" s="15">
        <v>47.880299251870326</v>
      </c>
      <c r="P340" s="29" t="s">
        <v>306</v>
      </c>
      <c r="Q340" s="79">
        <v>4.2090280601870678</v>
      </c>
      <c r="S340" s="8" t="s">
        <v>329</v>
      </c>
      <c r="T340" s="15">
        <v>47.916666666666671</v>
      </c>
      <c r="U340" s="101"/>
      <c r="Y340" s="11" t="s">
        <v>79</v>
      </c>
      <c r="Z340" s="15">
        <v>53.1</v>
      </c>
      <c r="AC340" s="109" t="s">
        <v>328</v>
      </c>
      <c r="AD340" s="123">
        <v>42.6</v>
      </c>
      <c r="AF340" s="149" t="s">
        <v>274</v>
      </c>
      <c r="AG340" s="137">
        <v>50.7</v>
      </c>
      <c r="AO340" s="109" t="s">
        <v>113</v>
      </c>
      <c r="AP340" s="146">
        <v>55.6</v>
      </c>
      <c r="AS340" s="149" t="s">
        <v>264</v>
      </c>
      <c r="AT340" s="137">
        <v>58.5</v>
      </c>
      <c r="AX340" s="149" t="s">
        <v>322</v>
      </c>
      <c r="AY340" s="191">
        <v>52.4</v>
      </c>
      <c r="BD340" s="149" t="s">
        <v>48</v>
      </c>
      <c r="BE340" s="191">
        <v>63.6</v>
      </c>
      <c r="BG340" s="149" t="s">
        <v>57</v>
      </c>
      <c r="BH340" s="209">
        <v>65.900000000000006</v>
      </c>
      <c r="BJ340" s="149" t="s">
        <v>236</v>
      </c>
      <c r="BK340" s="233">
        <v>53.1</v>
      </c>
      <c r="BP340" s="149" t="s">
        <v>309</v>
      </c>
      <c r="BQ340" s="233">
        <v>61.4</v>
      </c>
      <c r="BV340" s="29" t="s">
        <v>164</v>
      </c>
      <c r="BW340" s="263">
        <v>10.843373493975903</v>
      </c>
      <c r="CB340" s="149" t="s">
        <v>113</v>
      </c>
      <c r="CC340" s="209">
        <v>68.8</v>
      </c>
      <c r="CE340" s="29" t="s">
        <v>68</v>
      </c>
      <c r="CF340" s="281">
        <v>2.974504249291785</v>
      </c>
      <c r="CI340" s="109" t="s">
        <v>255</v>
      </c>
      <c r="CJ340" s="295">
        <v>64.900000000000006</v>
      </c>
      <c r="CO340" s="109" t="s">
        <v>231</v>
      </c>
      <c r="CP340" s="191">
        <v>72</v>
      </c>
      <c r="CS340" s="149" t="s">
        <v>289</v>
      </c>
      <c r="CT340" s="331">
        <v>66.7</v>
      </c>
      <c r="DB340" s="253" t="s">
        <v>249</v>
      </c>
      <c r="DC340" s="263">
        <v>9.67741935483871</v>
      </c>
      <c r="DP340" s="149" t="s">
        <v>231</v>
      </c>
      <c r="DQ340" s="331">
        <v>73.599999999999994</v>
      </c>
      <c r="DV340" s="253" t="s">
        <v>95</v>
      </c>
      <c r="DW340" s="281">
        <v>2.8150134048257374</v>
      </c>
      <c r="EA340" s="346" t="s">
        <v>34</v>
      </c>
      <c r="EB340" s="353">
        <v>66.7</v>
      </c>
      <c r="EI340" s="346" t="s">
        <v>249</v>
      </c>
      <c r="EJ340" s="362">
        <v>9.2307692307692317</v>
      </c>
      <c r="EQ340" s="345" t="s">
        <v>574</v>
      </c>
      <c r="ER340" s="371">
        <v>73.7</v>
      </c>
      <c r="EU340" s="346" t="s">
        <v>264</v>
      </c>
      <c r="EV340" s="378">
        <v>2.8832292167227291</v>
      </c>
      <c r="FA340" s="346" t="s">
        <v>168</v>
      </c>
      <c r="FB340" s="383">
        <v>65.789473684210535</v>
      </c>
      <c r="FG340" s="346" t="s">
        <v>63</v>
      </c>
      <c r="FH340" s="381">
        <v>75.3</v>
      </c>
      <c r="FK340" s="346" t="s">
        <v>289</v>
      </c>
      <c r="FL340" s="410">
        <v>68</v>
      </c>
      <c r="FQ340" s="355" t="s">
        <v>42</v>
      </c>
      <c r="FR340" s="421">
        <v>8.6</v>
      </c>
      <c r="FW340" s="346" t="s">
        <v>10</v>
      </c>
      <c r="FX340" s="410">
        <v>75.2</v>
      </c>
      <c r="FZ340" s="346" t="s">
        <v>128</v>
      </c>
      <c r="GA340" s="437">
        <v>3</v>
      </c>
      <c r="GD340" s="462" t="s">
        <v>265</v>
      </c>
      <c r="GE340" s="448">
        <v>67.599999999999994</v>
      </c>
      <c r="GJ340" s="346" t="s">
        <v>149</v>
      </c>
      <c r="GK340" s="421">
        <v>9.1999999999999993</v>
      </c>
      <c r="GP340" s="462" t="s">
        <v>280</v>
      </c>
      <c r="GQ340" s="503">
        <v>74.099999999999994</v>
      </c>
      <c r="GS340" s="346" t="s">
        <v>125</v>
      </c>
      <c r="GT340" s="508">
        <v>0.54432348367029548</v>
      </c>
      <c r="GV340" s="462" t="s">
        <v>259</v>
      </c>
      <c r="GW340" s="479">
        <v>69.2</v>
      </c>
      <c r="HB340" s="535" t="s">
        <v>10</v>
      </c>
      <c r="HC340" s="383">
        <v>75.400000000000006</v>
      </c>
      <c r="HG340" s="462" t="s">
        <v>259</v>
      </c>
      <c r="HH340" s="383">
        <v>68.8</v>
      </c>
      <c r="HM340" s="346" t="s">
        <v>55</v>
      </c>
      <c r="HN340" s="421">
        <v>8</v>
      </c>
      <c r="HS340" s="535" t="s">
        <v>20</v>
      </c>
      <c r="HT340" s="383">
        <v>74.8</v>
      </c>
      <c r="HV340" s="346" t="s">
        <v>149</v>
      </c>
      <c r="HW340" s="508">
        <v>2.9</v>
      </c>
      <c r="HY340" s="346" t="s">
        <v>149</v>
      </c>
      <c r="HZ340" s="421">
        <v>7.4</v>
      </c>
      <c r="IE340" s="346" t="s">
        <v>149</v>
      </c>
      <c r="IF340" s="508">
        <v>2.8</v>
      </c>
      <c r="IH340" s="579" t="s">
        <v>70</v>
      </c>
      <c r="II340" s="611">
        <v>55.6</v>
      </c>
      <c r="IN340" s="621" t="s">
        <v>12</v>
      </c>
      <c r="IO340" s="635">
        <v>6.9</v>
      </c>
      <c r="IT340" s="622" t="s">
        <v>70</v>
      </c>
      <c r="IU340" s="653">
        <v>62</v>
      </c>
      <c r="IW340" s="621" t="s">
        <v>243</v>
      </c>
      <c r="IX340" s="635">
        <v>2.4</v>
      </c>
      <c r="IZ340" s="576" t="s">
        <v>46</v>
      </c>
      <c r="JA340" s="610">
        <v>62.5</v>
      </c>
      <c r="JF340" s="621" t="s">
        <v>382</v>
      </c>
      <c r="JG340" s="596">
        <v>18.899999999999999</v>
      </c>
      <c r="JL340" s="621" t="s">
        <v>112</v>
      </c>
      <c r="JM340" s="596">
        <v>66.099999999999994</v>
      </c>
      <c r="JO340" s="621" t="s">
        <v>128</v>
      </c>
      <c r="JP340" s="596">
        <v>3.3</v>
      </c>
      <c r="JR340" s="576" t="s">
        <v>131</v>
      </c>
      <c r="JS340" s="610">
        <v>60.8</v>
      </c>
      <c r="JX340" s="621" t="s">
        <v>159</v>
      </c>
      <c r="JY340" s="596">
        <v>8.3000000000000007</v>
      </c>
      <c r="KD340" s="621" t="s">
        <v>112</v>
      </c>
      <c r="KE340" s="596">
        <v>62.8</v>
      </c>
      <c r="KG340" s="621" t="s">
        <v>285</v>
      </c>
      <c r="KH340" s="596">
        <v>2.1</v>
      </c>
      <c r="KJ340" s="576" t="s">
        <v>112</v>
      </c>
      <c r="KK340" s="610">
        <v>61.3</v>
      </c>
      <c r="KP340" s="621" t="s">
        <v>7</v>
      </c>
      <c r="KQ340" s="596">
        <v>17.2</v>
      </c>
      <c r="KV340" s="621" t="s">
        <v>292</v>
      </c>
      <c r="KW340" s="596">
        <v>68.2</v>
      </c>
      <c r="KY340" s="621" t="s">
        <v>271</v>
      </c>
      <c r="KZ340" s="596">
        <v>3</v>
      </c>
      <c r="LB340" s="576" t="s">
        <v>5</v>
      </c>
      <c r="LC340" s="610">
        <v>66.7</v>
      </c>
      <c r="LH340" s="621" t="s">
        <v>129</v>
      </c>
      <c r="LI340" s="596">
        <v>74.099999999999994</v>
      </c>
    </row>
    <row r="341" spans="1:321" ht="29.4" thickBot="1" x14ac:dyDescent="0.35">
      <c r="A341" s="8" t="s">
        <v>325</v>
      </c>
      <c r="B341" s="15">
        <v>50</v>
      </c>
      <c r="G341" s="26" t="s">
        <v>222</v>
      </c>
      <c r="H341" s="33">
        <v>16.129032258064516</v>
      </c>
      <c r="M341" s="11" t="s">
        <v>79</v>
      </c>
      <c r="N341" s="15">
        <v>47.495527728085868</v>
      </c>
      <c r="P341" s="26" t="s">
        <v>32</v>
      </c>
      <c r="Q341" s="81">
        <v>5.0371593724194881</v>
      </c>
      <c r="S341" s="8" t="s">
        <v>319</v>
      </c>
      <c r="T341" s="15">
        <v>46.25</v>
      </c>
      <c r="U341" s="101"/>
      <c r="Y341" s="11" t="s">
        <v>337</v>
      </c>
      <c r="Z341" s="15">
        <v>49.1</v>
      </c>
      <c r="AC341" s="109" t="s">
        <v>317</v>
      </c>
      <c r="AD341" s="123">
        <v>40</v>
      </c>
      <c r="AF341" s="152" t="s">
        <v>323</v>
      </c>
      <c r="AG341" s="139">
        <v>50</v>
      </c>
      <c r="AO341" s="109" t="s">
        <v>79</v>
      </c>
      <c r="AP341" s="146">
        <v>55.5</v>
      </c>
      <c r="AS341" s="149" t="s">
        <v>291</v>
      </c>
      <c r="AT341" s="137">
        <v>57.3</v>
      </c>
      <c r="AX341" s="149" t="s">
        <v>255</v>
      </c>
      <c r="AY341" s="191">
        <v>50</v>
      </c>
      <c r="BD341" s="149" t="s">
        <v>158</v>
      </c>
      <c r="BE341" s="191">
        <v>63</v>
      </c>
      <c r="BG341" s="149" t="s">
        <v>158</v>
      </c>
      <c r="BH341" s="209">
        <v>64.7</v>
      </c>
      <c r="BJ341" s="149" t="s">
        <v>249</v>
      </c>
      <c r="BK341" s="233">
        <v>52.5</v>
      </c>
      <c r="BP341" s="149" t="s">
        <v>255</v>
      </c>
      <c r="BQ341" s="233">
        <v>60.2</v>
      </c>
      <c r="BV341" s="29" t="s">
        <v>269</v>
      </c>
      <c r="BW341" s="263">
        <v>11.428571428571429</v>
      </c>
      <c r="CB341" s="149" t="s">
        <v>184</v>
      </c>
      <c r="CC341" s="209">
        <v>68.599999999999994</v>
      </c>
      <c r="CE341" s="29" t="s">
        <v>127</v>
      </c>
      <c r="CF341" s="281">
        <v>3.0425963488843815</v>
      </c>
      <c r="CI341" s="109" t="s">
        <v>249</v>
      </c>
      <c r="CJ341" s="295">
        <v>64</v>
      </c>
      <c r="CO341" s="109" t="s">
        <v>299</v>
      </c>
      <c r="CP341" s="191">
        <v>71.099999999999994</v>
      </c>
      <c r="CS341" s="149" t="s">
        <v>259</v>
      </c>
      <c r="CT341" s="331">
        <v>65.3</v>
      </c>
      <c r="DB341" s="253" t="s">
        <v>306</v>
      </c>
      <c r="DC341" s="263">
        <v>10.526315789473683</v>
      </c>
      <c r="DP341" s="149" t="s">
        <v>299</v>
      </c>
      <c r="DQ341" s="331">
        <v>71.599999999999994</v>
      </c>
      <c r="DV341" s="253" t="s">
        <v>77</v>
      </c>
      <c r="DW341" s="281">
        <v>2.880658436213992</v>
      </c>
      <c r="EA341" s="346" t="s">
        <v>282</v>
      </c>
      <c r="EB341" s="353">
        <v>65.900000000000006</v>
      </c>
      <c r="EI341" s="346" t="s">
        <v>328</v>
      </c>
      <c r="EJ341" s="362">
        <v>10.759493670886076</v>
      </c>
      <c r="EQ341" s="346" t="s">
        <v>57</v>
      </c>
      <c r="ER341" s="303">
        <v>73.3</v>
      </c>
      <c r="EU341" s="346" t="s">
        <v>149</v>
      </c>
      <c r="EV341" s="378">
        <v>2.9108706852138075</v>
      </c>
      <c r="FA341" s="346" t="s">
        <v>259</v>
      </c>
      <c r="FB341" s="383">
        <v>65.354330708661408</v>
      </c>
      <c r="FG341" s="346" t="s">
        <v>375</v>
      </c>
      <c r="FH341" s="381">
        <v>75.099999999999994</v>
      </c>
      <c r="FK341" s="346" t="s">
        <v>259</v>
      </c>
      <c r="FL341" s="410">
        <v>67.7</v>
      </c>
      <c r="FQ341" s="355" t="s">
        <v>213</v>
      </c>
      <c r="FR341" s="421">
        <v>9.1</v>
      </c>
      <c r="FW341" s="346" t="s">
        <v>264</v>
      </c>
      <c r="FX341" s="410">
        <v>74.7</v>
      </c>
      <c r="FZ341" s="346" t="s">
        <v>285</v>
      </c>
      <c r="GA341" s="437">
        <v>3</v>
      </c>
      <c r="GD341" s="462" t="s">
        <v>261</v>
      </c>
      <c r="GE341" s="448">
        <v>67.599999999999994</v>
      </c>
      <c r="GJ341" s="346" t="s">
        <v>222</v>
      </c>
      <c r="GK341" s="421">
        <v>10</v>
      </c>
      <c r="GP341" s="462" t="s">
        <v>304</v>
      </c>
      <c r="GQ341" s="503">
        <v>74</v>
      </c>
      <c r="GS341" s="346" t="s">
        <v>207</v>
      </c>
      <c r="GT341" s="508">
        <v>0.97914005959982964</v>
      </c>
      <c r="GV341" s="514" t="s">
        <v>276</v>
      </c>
      <c r="GW341" s="479">
        <v>68.7</v>
      </c>
      <c r="HB341" s="535" t="s">
        <v>227</v>
      </c>
      <c r="HC341" s="383">
        <v>75.2</v>
      </c>
      <c r="HG341" s="462" t="s">
        <v>151</v>
      </c>
      <c r="HH341" s="383">
        <v>67.900000000000006</v>
      </c>
      <c r="HM341" s="346" t="s">
        <v>37</v>
      </c>
      <c r="HN341" s="421">
        <v>8</v>
      </c>
      <c r="HS341" s="535" t="s">
        <v>227</v>
      </c>
      <c r="HT341" s="383">
        <v>74.8</v>
      </c>
      <c r="HV341" s="346" t="s">
        <v>264</v>
      </c>
      <c r="HW341" s="508">
        <v>3</v>
      </c>
      <c r="HY341" s="346" t="s">
        <v>170</v>
      </c>
      <c r="HZ341" s="421">
        <v>7.5</v>
      </c>
      <c r="IE341" s="346" t="s">
        <v>243</v>
      </c>
      <c r="IF341" s="508">
        <v>2.9</v>
      </c>
      <c r="IH341" s="576" t="s">
        <v>169</v>
      </c>
      <c r="II341" s="612" t="s">
        <v>371</v>
      </c>
      <c r="IN341" s="621" t="s">
        <v>28</v>
      </c>
      <c r="IO341" s="635">
        <v>7</v>
      </c>
      <c r="IT341" s="621" t="s">
        <v>222</v>
      </c>
      <c r="IU341" s="652">
        <v>55.4</v>
      </c>
      <c r="IW341" s="621" t="s">
        <v>77</v>
      </c>
      <c r="IX341" s="635">
        <v>2.4</v>
      </c>
      <c r="IZ341" s="576" t="s">
        <v>202</v>
      </c>
      <c r="JA341" s="610">
        <v>62.2</v>
      </c>
      <c r="JF341" s="621" t="s">
        <v>288</v>
      </c>
      <c r="JG341" s="596">
        <v>22.2</v>
      </c>
      <c r="JL341" s="621" t="s">
        <v>52</v>
      </c>
      <c r="JM341" s="596">
        <v>65.099999999999994</v>
      </c>
      <c r="JO341" s="621" t="s">
        <v>199</v>
      </c>
      <c r="JP341" s="596">
        <v>3.3</v>
      </c>
      <c r="JR341" s="576" t="s">
        <v>112</v>
      </c>
      <c r="JS341" s="610">
        <v>60.4</v>
      </c>
      <c r="JX341" s="621" t="s">
        <v>7</v>
      </c>
      <c r="JY341" s="596">
        <v>8.6999999999999993</v>
      </c>
      <c r="KD341" s="621" t="s">
        <v>52</v>
      </c>
      <c r="KE341" s="596">
        <v>62.5</v>
      </c>
      <c r="KG341" s="621" t="s">
        <v>12</v>
      </c>
      <c r="KH341" s="596">
        <v>2</v>
      </c>
      <c r="KJ341" s="576" t="s">
        <v>131</v>
      </c>
      <c r="KK341" s="610">
        <v>61.2</v>
      </c>
      <c r="KP341" s="621" t="s">
        <v>261</v>
      </c>
      <c r="KQ341" s="596">
        <v>25</v>
      </c>
      <c r="KV341" s="621" t="s">
        <v>133</v>
      </c>
      <c r="KW341" s="596">
        <v>67.900000000000006</v>
      </c>
      <c r="KY341" s="621" t="s">
        <v>199</v>
      </c>
      <c r="KZ341" s="596">
        <v>3.8</v>
      </c>
      <c r="LB341" s="576" t="s">
        <v>320</v>
      </c>
      <c r="LC341" s="610">
        <v>65.900000000000006</v>
      </c>
      <c r="LH341" s="621" t="s">
        <v>131</v>
      </c>
      <c r="LI341" s="596">
        <v>73.400000000000006</v>
      </c>
    </row>
    <row r="342" spans="1:321" ht="88.8" thickBot="1" x14ac:dyDescent="0.35">
      <c r="A342" s="8" t="s">
        <v>326</v>
      </c>
      <c r="B342" s="15">
        <v>50</v>
      </c>
      <c r="M342" s="11" t="s">
        <v>264</v>
      </c>
      <c r="N342" s="15">
        <v>45.832187070151306</v>
      </c>
      <c r="S342" s="8" t="s">
        <v>317</v>
      </c>
      <c r="T342" s="15">
        <v>44</v>
      </c>
      <c r="U342" s="101"/>
      <c r="Y342" s="11" t="s">
        <v>319</v>
      </c>
      <c r="Z342" s="15">
        <v>47.2</v>
      </c>
      <c r="AC342" s="109" t="s">
        <v>321</v>
      </c>
      <c r="AD342" s="123">
        <v>34.9</v>
      </c>
      <c r="AF342" s="149" t="s">
        <v>309</v>
      </c>
      <c r="AG342" s="137">
        <v>47.4</v>
      </c>
      <c r="AO342" s="109" t="s">
        <v>291</v>
      </c>
      <c r="AP342" s="146">
        <v>54.7</v>
      </c>
      <c r="AS342" s="149" t="s">
        <v>309</v>
      </c>
      <c r="AT342" s="137">
        <v>56.5</v>
      </c>
      <c r="AX342" s="149" t="s">
        <v>267</v>
      </c>
      <c r="AY342" s="191">
        <v>48.6</v>
      </c>
      <c r="BD342" s="149" t="s">
        <v>291</v>
      </c>
      <c r="BE342" s="191">
        <v>61.6</v>
      </c>
      <c r="BG342" s="149" t="s">
        <v>210</v>
      </c>
      <c r="BH342" s="209">
        <v>64.599999999999994</v>
      </c>
      <c r="BJ342" s="149" t="s">
        <v>321</v>
      </c>
      <c r="BK342" s="233">
        <v>51.2</v>
      </c>
      <c r="BP342" s="149" t="s">
        <v>322</v>
      </c>
      <c r="BQ342" s="233">
        <v>59.6</v>
      </c>
      <c r="BV342" s="29" t="s">
        <v>319</v>
      </c>
      <c r="BW342" s="263">
        <v>11.458333333333332</v>
      </c>
      <c r="CB342" s="149" t="s">
        <v>210</v>
      </c>
      <c r="CC342" s="209">
        <v>68.3</v>
      </c>
      <c r="CE342" s="29" t="s">
        <v>149</v>
      </c>
      <c r="CF342" s="281">
        <v>3.1316509577379144</v>
      </c>
      <c r="CI342" s="109" t="s">
        <v>271</v>
      </c>
      <c r="CJ342" s="295">
        <v>63</v>
      </c>
      <c r="CO342" s="109" t="s">
        <v>158</v>
      </c>
      <c r="CP342" s="191">
        <v>71</v>
      </c>
      <c r="CS342" s="149" t="s">
        <v>196</v>
      </c>
      <c r="CT342" s="331">
        <v>65</v>
      </c>
      <c r="DB342" s="253" t="s">
        <v>328</v>
      </c>
      <c r="DC342" s="263">
        <v>10.759493670886076</v>
      </c>
      <c r="DP342" s="110" t="s">
        <v>426</v>
      </c>
      <c r="DQ342" s="168">
        <v>71.400000000000006</v>
      </c>
      <c r="DV342" s="253" t="s">
        <v>149</v>
      </c>
      <c r="DW342" s="281">
        <v>2.9020884187686469</v>
      </c>
      <c r="EA342" s="346" t="s">
        <v>259</v>
      </c>
      <c r="EB342" s="353">
        <v>65.599999999999994</v>
      </c>
      <c r="EI342" s="346" t="s">
        <v>101</v>
      </c>
      <c r="EJ342" s="362">
        <v>12.5</v>
      </c>
      <c r="EQ342" s="346" t="s">
        <v>299</v>
      </c>
      <c r="ER342" s="303">
        <v>71.2</v>
      </c>
      <c r="EU342" s="346" t="s">
        <v>285</v>
      </c>
      <c r="EV342" s="378">
        <v>2.9531292332701167</v>
      </c>
      <c r="FA342" s="346" t="s">
        <v>77</v>
      </c>
      <c r="FB342" s="383">
        <v>65.217391304347828</v>
      </c>
      <c r="FG342" s="346" t="s">
        <v>179</v>
      </c>
      <c r="FH342" s="381">
        <v>73.900000000000006</v>
      </c>
      <c r="FK342" s="346" t="s">
        <v>265</v>
      </c>
      <c r="FL342" s="410">
        <v>63.6</v>
      </c>
      <c r="FQ342" s="355" t="s">
        <v>222</v>
      </c>
      <c r="FR342" s="421">
        <v>9.6999999999999993</v>
      </c>
      <c r="FW342" s="346" t="s">
        <v>375</v>
      </c>
      <c r="FX342" s="410">
        <v>74.7</v>
      </c>
      <c r="FZ342" s="346" t="s">
        <v>199</v>
      </c>
      <c r="GA342" s="437">
        <v>3</v>
      </c>
      <c r="GD342" s="462" t="s">
        <v>328</v>
      </c>
      <c r="GE342" s="448">
        <v>67.599999999999994</v>
      </c>
      <c r="GJ342" s="346" t="s">
        <v>42</v>
      </c>
      <c r="GK342" s="421">
        <v>10.3</v>
      </c>
      <c r="GP342" s="462" t="s">
        <v>10</v>
      </c>
      <c r="GQ342" s="503">
        <v>73.599999999999994</v>
      </c>
      <c r="GS342" s="346" t="s">
        <v>248</v>
      </c>
      <c r="GT342" s="508">
        <v>1.2589928057553956</v>
      </c>
      <c r="GV342" s="462" t="s">
        <v>209</v>
      </c>
      <c r="GW342" s="479">
        <v>68.400000000000006</v>
      </c>
      <c r="HB342" s="535" t="s">
        <v>322</v>
      </c>
      <c r="HC342" s="383">
        <v>75</v>
      </c>
      <c r="HG342" s="514" t="s">
        <v>276</v>
      </c>
      <c r="HH342" s="383">
        <v>67.099999999999994</v>
      </c>
      <c r="HM342" s="346" t="s">
        <v>170</v>
      </c>
      <c r="HN342" s="421">
        <v>9.1</v>
      </c>
      <c r="HS342" s="535" t="s">
        <v>280</v>
      </c>
      <c r="HT342" s="383">
        <v>74.7</v>
      </c>
      <c r="HV342" s="346" t="s">
        <v>285</v>
      </c>
      <c r="HW342" s="508">
        <v>3.1</v>
      </c>
      <c r="HY342" s="346" t="s">
        <v>245</v>
      </c>
      <c r="HZ342" s="421">
        <v>8.1999999999999993</v>
      </c>
      <c r="IE342" s="346" t="s">
        <v>285</v>
      </c>
      <c r="IF342" s="508">
        <v>2.9</v>
      </c>
      <c r="IH342" s="580"/>
      <c r="II342" s="613"/>
      <c r="IN342" s="621" t="s">
        <v>311</v>
      </c>
      <c r="IO342" s="635">
        <v>7.1</v>
      </c>
      <c r="IT342" s="647"/>
      <c r="IU342" s="654"/>
      <c r="IW342" s="621" t="s">
        <v>102</v>
      </c>
      <c r="IX342" s="635">
        <v>2.4</v>
      </c>
      <c r="IZ342" s="576" t="s">
        <v>38</v>
      </c>
      <c r="JA342" s="610">
        <v>62.1</v>
      </c>
      <c r="JF342" s="623"/>
      <c r="JG342" s="675"/>
      <c r="JL342" s="621" t="s">
        <v>28</v>
      </c>
      <c r="JM342" s="596">
        <v>63.2</v>
      </c>
      <c r="JO342" s="623"/>
      <c r="JP342" s="675"/>
      <c r="JR342" s="576" t="s">
        <v>313</v>
      </c>
      <c r="JS342" s="610">
        <v>57.7</v>
      </c>
      <c r="JX342" s="621" t="s">
        <v>304</v>
      </c>
      <c r="JY342" s="596">
        <v>8.6999999999999993</v>
      </c>
      <c r="KD342" s="621" t="s">
        <v>375</v>
      </c>
      <c r="KE342" s="596">
        <v>62</v>
      </c>
      <c r="KG342" s="621" t="s">
        <v>304</v>
      </c>
      <c r="KH342" s="596">
        <v>2.2000000000000002</v>
      </c>
      <c r="KJ342" s="576" t="s">
        <v>162</v>
      </c>
      <c r="KK342" s="610">
        <v>61.1</v>
      </c>
      <c r="KP342" s="644"/>
      <c r="KQ342" s="700"/>
      <c r="KV342" s="621" t="s">
        <v>208</v>
      </c>
      <c r="KW342" s="596">
        <v>67.599999999999994</v>
      </c>
      <c r="KY342" s="623"/>
      <c r="KZ342" s="675"/>
      <c r="LB342" s="710" t="s">
        <v>578</v>
      </c>
      <c r="LC342" s="711">
        <v>60</v>
      </c>
      <c r="LH342" s="621" t="s">
        <v>143</v>
      </c>
      <c r="LI342" s="596">
        <v>69</v>
      </c>
    </row>
    <row r="343" spans="1:321" ht="81.599999999999994" x14ac:dyDescent="0.3">
      <c r="A343" s="8" t="s">
        <v>327</v>
      </c>
      <c r="B343" s="15">
        <v>48.571428571428569</v>
      </c>
      <c r="M343" s="11" t="s">
        <v>337</v>
      </c>
      <c r="N343" s="15">
        <v>42.604651162790695</v>
      </c>
      <c r="S343" s="8" t="s">
        <v>328</v>
      </c>
      <c r="T343" s="15">
        <v>43.506493506493506</v>
      </c>
      <c r="U343" s="101"/>
      <c r="Y343" s="11" t="s">
        <v>264</v>
      </c>
      <c r="Z343" s="15">
        <v>46.4</v>
      </c>
      <c r="AC343" s="109" t="s">
        <v>315</v>
      </c>
      <c r="AD343" s="123">
        <v>26.7</v>
      </c>
      <c r="AF343" s="149" t="s">
        <v>328</v>
      </c>
      <c r="AG343" s="137">
        <v>47.4</v>
      </c>
      <c r="AO343" s="109" t="s">
        <v>264</v>
      </c>
      <c r="AP343" s="146">
        <v>52.7</v>
      </c>
      <c r="AS343" s="149" t="s">
        <v>113</v>
      </c>
      <c r="AT343" s="137">
        <v>55.4</v>
      </c>
      <c r="AX343" s="149" t="s">
        <v>277</v>
      </c>
      <c r="AY343" s="191">
        <v>47</v>
      </c>
      <c r="BD343" s="149" t="s">
        <v>264</v>
      </c>
      <c r="BE343" s="191">
        <v>61.5</v>
      </c>
      <c r="BG343" s="149" t="s">
        <v>113</v>
      </c>
      <c r="BH343" s="209">
        <v>64.3</v>
      </c>
      <c r="BJ343" s="149" t="s">
        <v>267</v>
      </c>
      <c r="BK343" s="233">
        <v>48.6</v>
      </c>
      <c r="BP343" s="149" t="s">
        <v>321</v>
      </c>
      <c r="BQ343" s="233">
        <v>56.5</v>
      </c>
      <c r="BV343" s="29" t="s">
        <v>298</v>
      </c>
      <c r="BW343" s="263">
        <v>12.5</v>
      </c>
      <c r="CB343" s="149" t="s">
        <v>231</v>
      </c>
      <c r="CC343" s="209">
        <v>67.900000000000006</v>
      </c>
      <c r="CE343" s="29" t="s">
        <v>264</v>
      </c>
      <c r="CF343" s="281">
        <v>3.5758939734933737</v>
      </c>
      <c r="CI343" s="109" t="s">
        <v>179</v>
      </c>
      <c r="CJ343" s="295">
        <v>62.5</v>
      </c>
      <c r="CO343" s="109" t="s">
        <v>5</v>
      </c>
      <c r="CP343" s="191">
        <v>70.8</v>
      </c>
      <c r="CS343" s="149" t="s">
        <v>282</v>
      </c>
      <c r="CT343" s="331">
        <v>64.099999999999994</v>
      </c>
      <c r="DB343" s="253" t="s">
        <v>222</v>
      </c>
      <c r="DC343" s="263">
        <v>13.793103448275861</v>
      </c>
      <c r="DP343" s="149" t="s">
        <v>5</v>
      </c>
      <c r="DQ343" s="331">
        <v>71</v>
      </c>
      <c r="DV343" s="253" t="s">
        <v>264</v>
      </c>
      <c r="DW343" s="281">
        <v>3.0496802754549925</v>
      </c>
      <c r="EA343" s="346" t="s">
        <v>271</v>
      </c>
      <c r="EB343" s="353">
        <v>64.900000000000006</v>
      </c>
      <c r="EI343" s="346" t="s">
        <v>306</v>
      </c>
      <c r="EJ343" s="362">
        <v>12.903225806451612</v>
      </c>
      <c r="EQ343" s="346" t="s">
        <v>339</v>
      </c>
      <c r="ER343" s="303">
        <v>71.2</v>
      </c>
      <c r="EU343" s="346" t="s">
        <v>77</v>
      </c>
      <c r="EV343" s="378">
        <v>3.0310748853795211</v>
      </c>
      <c r="FA343" s="346" t="s">
        <v>266</v>
      </c>
      <c r="FB343" s="383">
        <v>65</v>
      </c>
      <c r="FG343" s="346" t="s">
        <v>289</v>
      </c>
      <c r="FH343" s="381">
        <v>72.400000000000006</v>
      </c>
      <c r="FK343" s="346" t="s">
        <v>375</v>
      </c>
      <c r="FL343" s="410">
        <v>63.6</v>
      </c>
      <c r="FQ343" s="355" t="s">
        <v>127</v>
      </c>
      <c r="FR343" s="421">
        <v>10.3</v>
      </c>
      <c r="FW343" s="346" t="s">
        <v>289</v>
      </c>
      <c r="FX343" s="410">
        <v>73.400000000000006</v>
      </c>
      <c r="FZ343" s="346" t="s">
        <v>77</v>
      </c>
      <c r="GA343" s="437">
        <v>3.2</v>
      </c>
      <c r="GD343" s="462" t="s">
        <v>259</v>
      </c>
      <c r="GE343" s="448">
        <v>66.900000000000006</v>
      </c>
      <c r="GJ343" s="346" t="s">
        <v>170</v>
      </c>
      <c r="GK343" s="421">
        <v>10.9</v>
      </c>
      <c r="GP343" s="462" t="s">
        <v>266</v>
      </c>
      <c r="GQ343" s="503">
        <v>73.400000000000006</v>
      </c>
      <c r="GS343" s="346" t="s">
        <v>294</v>
      </c>
      <c r="GT343" s="508">
        <v>1.224177505738332</v>
      </c>
      <c r="GV343" s="462" t="s">
        <v>252</v>
      </c>
      <c r="GW343" s="479">
        <v>68.099999999999994</v>
      </c>
      <c r="HB343" s="535" t="s">
        <v>179</v>
      </c>
      <c r="HC343" s="383">
        <v>74.7</v>
      </c>
      <c r="HG343" s="462" t="s">
        <v>266</v>
      </c>
      <c r="HH343" s="383">
        <v>66.7</v>
      </c>
      <c r="HM343" s="346" t="s">
        <v>12</v>
      </c>
      <c r="HN343" s="421">
        <v>9.1</v>
      </c>
      <c r="HS343" s="535" t="s">
        <v>209</v>
      </c>
      <c r="HT343" s="383">
        <v>74.7</v>
      </c>
      <c r="HV343" s="346" t="s">
        <v>243</v>
      </c>
      <c r="HW343" s="508">
        <v>3.1</v>
      </c>
      <c r="HY343" s="346" t="s">
        <v>306</v>
      </c>
      <c r="HZ343" s="421">
        <v>9</v>
      </c>
      <c r="IE343" s="346" t="s">
        <v>199</v>
      </c>
      <c r="IF343" s="508">
        <v>2.9</v>
      </c>
      <c r="IH343" s="604"/>
      <c r="II343" s="604"/>
      <c r="IN343" s="621" t="s">
        <v>178</v>
      </c>
      <c r="IO343" s="635">
        <v>7.1</v>
      </c>
      <c r="IT343" s="88"/>
      <c r="IU343" s="655"/>
      <c r="IW343" s="621" t="s">
        <v>306</v>
      </c>
      <c r="IX343" s="635">
        <v>2.6</v>
      </c>
      <c r="IZ343" s="576" t="s">
        <v>326</v>
      </c>
      <c r="JA343" s="610">
        <v>61.5</v>
      </c>
      <c r="JF343" s="584"/>
      <c r="JG343" s="630"/>
      <c r="JL343" s="621" t="s">
        <v>162</v>
      </c>
      <c r="JM343" s="596">
        <v>62.1</v>
      </c>
      <c r="JO343" s="89" t="s">
        <v>403</v>
      </c>
      <c r="JP343" s="630"/>
      <c r="JR343" s="576" t="s">
        <v>190</v>
      </c>
      <c r="JS343" s="610">
        <v>51.9</v>
      </c>
      <c r="JX343" s="621" t="s">
        <v>97</v>
      </c>
      <c r="JY343" s="596">
        <v>8.8000000000000007</v>
      </c>
      <c r="KD343" s="621" t="s">
        <v>104</v>
      </c>
      <c r="KE343" s="596">
        <v>59.9</v>
      </c>
      <c r="KG343" s="621" t="s">
        <v>102</v>
      </c>
      <c r="KH343" s="596">
        <v>2</v>
      </c>
      <c r="KJ343" s="576" t="s">
        <v>52</v>
      </c>
      <c r="KK343" s="610">
        <v>54.2</v>
      </c>
      <c r="KP343" s="584"/>
      <c r="KQ343" s="630"/>
      <c r="KV343" s="622" t="s">
        <v>841</v>
      </c>
      <c r="KW343" s="598">
        <v>66.7</v>
      </c>
      <c r="KY343" s="89" t="s">
        <v>403</v>
      </c>
      <c r="KZ343" s="630"/>
      <c r="LB343" s="576" t="s">
        <v>213</v>
      </c>
      <c r="LC343" s="610">
        <v>58.3</v>
      </c>
      <c r="LH343" s="622" t="s">
        <v>652</v>
      </c>
      <c r="LI343" s="598">
        <v>67.599999999999994</v>
      </c>
    </row>
    <row r="344" spans="1:321" ht="409.6" thickBot="1" x14ac:dyDescent="0.35">
      <c r="A344" s="8" t="s">
        <v>328</v>
      </c>
      <c r="B344" s="15">
        <v>45.63758389261745</v>
      </c>
      <c r="M344" s="11" t="s">
        <v>288</v>
      </c>
      <c r="N344" s="15">
        <v>35.126825518831666</v>
      </c>
      <c r="S344" s="8" t="s">
        <v>315</v>
      </c>
      <c r="T344" s="15">
        <v>42.105263157894733</v>
      </c>
      <c r="U344" s="101"/>
      <c r="Y344" s="11" t="s">
        <v>288</v>
      </c>
      <c r="Z344" s="15">
        <v>41.8</v>
      </c>
      <c r="AC344" s="112"/>
      <c r="AD344" s="125"/>
      <c r="AF344" s="149" t="s">
        <v>322</v>
      </c>
      <c r="AG344" s="137">
        <v>46.2</v>
      </c>
      <c r="AO344" s="109" t="s">
        <v>288</v>
      </c>
      <c r="AP344" s="146">
        <v>51.7</v>
      </c>
      <c r="AS344" s="149" t="s">
        <v>274</v>
      </c>
      <c r="AT344" s="137">
        <v>55.3</v>
      </c>
      <c r="AX344" s="149" t="s">
        <v>315</v>
      </c>
      <c r="AY344" s="191">
        <v>37.5</v>
      </c>
      <c r="BD344" s="149" t="s">
        <v>79</v>
      </c>
      <c r="BE344" s="191">
        <v>61.5</v>
      </c>
      <c r="BG344" s="149" t="s">
        <v>168</v>
      </c>
      <c r="BH344" s="209">
        <v>63.5</v>
      </c>
      <c r="BJ344" s="149" t="s">
        <v>277</v>
      </c>
      <c r="BK344" s="233">
        <v>39.299999999999997</v>
      </c>
      <c r="BP344" s="149" t="s">
        <v>275</v>
      </c>
      <c r="BQ344" s="233">
        <v>56.3</v>
      </c>
      <c r="BV344" s="29" t="s">
        <v>142</v>
      </c>
      <c r="BW344" s="263">
        <v>16.666666666666664</v>
      </c>
      <c r="CB344" s="149" t="s">
        <v>158</v>
      </c>
      <c r="CC344" s="209">
        <v>65.599999999999994</v>
      </c>
      <c r="CE344" s="29" t="s">
        <v>306</v>
      </c>
      <c r="CF344" s="281">
        <v>3.8773048423229364</v>
      </c>
      <c r="CI344" s="109" t="s">
        <v>34</v>
      </c>
      <c r="CJ344" s="295">
        <v>62.5</v>
      </c>
      <c r="CO344" s="109" t="s">
        <v>289</v>
      </c>
      <c r="CP344" s="191">
        <v>70.3</v>
      </c>
      <c r="CS344" s="149" t="s">
        <v>271</v>
      </c>
      <c r="CT344" s="331">
        <v>62.5</v>
      </c>
      <c r="DB344" s="253" t="s">
        <v>101</v>
      </c>
      <c r="DC344" s="263">
        <v>14.285714285714285</v>
      </c>
      <c r="DP344" s="149" t="s">
        <v>66</v>
      </c>
      <c r="DQ344" s="331">
        <v>70.8</v>
      </c>
      <c r="DV344" s="253" t="s">
        <v>306</v>
      </c>
      <c r="DW344" s="281">
        <v>3.6951880440137952</v>
      </c>
      <c r="EA344" s="346" t="s">
        <v>266</v>
      </c>
      <c r="EB344" s="353">
        <v>64</v>
      </c>
      <c r="EI344" s="346" t="s">
        <v>222</v>
      </c>
      <c r="EJ344" s="362">
        <v>13.333333333333334</v>
      </c>
      <c r="EQ344" s="346" t="s">
        <v>289</v>
      </c>
      <c r="ER344" s="303">
        <v>70.900000000000006</v>
      </c>
      <c r="EU344" s="346" t="s">
        <v>306</v>
      </c>
      <c r="EV344" s="378">
        <v>3.6910011432304426</v>
      </c>
      <c r="FA344" s="346" t="s">
        <v>261</v>
      </c>
      <c r="FB344" s="383">
        <v>63.888888888888886</v>
      </c>
      <c r="FG344" s="346" t="s">
        <v>339</v>
      </c>
      <c r="FH344" s="381">
        <v>72</v>
      </c>
      <c r="FK344" s="346" t="s">
        <v>261</v>
      </c>
      <c r="FL344" s="410">
        <v>60.6</v>
      </c>
      <c r="FQ344" s="355" t="s">
        <v>170</v>
      </c>
      <c r="FR344" s="421">
        <v>11.6</v>
      </c>
      <c r="FW344" s="346" t="s">
        <v>266</v>
      </c>
      <c r="FX344" s="410">
        <v>71.5</v>
      </c>
      <c r="FZ344" s="346" t="s">
        <v>306</v>
      </c>
      <c r="GA344" s="437">
        <v>3.4</v>
      </c>
      <c r="GD344" s="462" t="s">
        <v>282</v>
      </c>
      <c r="GE344" s="448">
        <v>65</v>
      </c>
      <c r="GJ344" s="346" t="s">
        <v>306</v>
      </c>
      <c r="GK344" s="421">
        <v>14.7</v>
      </c>
      <c r="GP344" s="462" t="s">
        <v>179</v>
      </c>
      <c r="GQ344" s="503">
        <v>71.2</v>
      </c>
      <c r="GS344" s="346" t="s">
        <v>161</v>
      </c>
      <c r="GT344" s="508">
        <v>0.76004343105320304</v>
      </c>
      <c r="GV344" s="462" t="s">
        <v>266</v>
      </c>
      <c r="GW344" s="479">
        <v>66.7</v>
      </c>
      <c r="HB344" s="535" t="s">
        <v>209</v>
      </c>
      <c r="HC344" s="383">
        <v>74.400000000000006</v>
      </c>
      <c r="HG344" s="462" t="s">
        <v>328</v>
      </c>
      <c r="HH344" s="383">
        <v>66.7</v>
      </c>
      <c r="HM344" s="346" t="s">
        <v>42</v>
      </c>
      <c r="HN344" s="421">
        <v>10</v>
      </c>
      <c r="HS344" s="535" t="s">
        <v>322</v>
      </c>
      <c r="HT344" s="383">
        <v>74.5</v>
      </c>
      <c r="HV344" s="346" t="s">
        <v>199</v>
      </c>
      <c r="HW344" s="508">
        <v>3</v>
      </c>
      <c r="HY344" s="346" t="s">
        <v>12</v>
      </c>
      <c r="HZ344" s="421">
        <v>10.5</v>
      </c>
      <c r="IE344" s="346" t="s">
        <v>128</v>
      </c>
      <c r="IF344" s="508">
        <v>3.2</v>
      </c>
      <c r="IH344" s="582" t="s">
        <v>630</v>
      </c>
      <c r="II344" s="614"/>
      <c r="IN344" s="622" t="s">
        <v>643</v>
      </c>
      <c r="IO344" s="598">
        <v>7.7</v>
      </c>
      <c r="IT344" s="582" t="s">
        <v>630</v>
      </c>
      <c r="IU344" s="606"/>
      <c r="IW344" s="621" t="s">
        <v>230</v>
      </c>
      <c r="IX344" s="635">
        <v>2.6</v>
      </c>
      <c r="IZ344" s="576" t="s">
        <v>12</v>
      </c>
      <c r="JA344" s="610">
        <v>60.9</v>
      </c>
      <c r="JF344" s="89" t="s">
        <v>403</v>
      </c>
      <c r="JG344" s="630"/>
      <c r="JL344" s="621" t="s">
        <v>375</v>
      </c>
      <c r="JM344" s="596">
        <v>60.6</v>
      </c>
      <c r="JO344" s="581" t="s">
        <v>803</v>
      </c>
      <c r="JP344" s="581"/>
      <c r="JR344" s="576" t="s">
        <v>46</v>
      </c>
      <c r="JS344" s="610">
        <v>50</v>
      </c>
      <c r="JX344" s="621" t="s">
        <v>224</v>
      </c>
      <c r="JY344" s="596">
        <v>12.2</v>
      </c>
      <c r="KD344" s="621" t="s">
        <v>121</v>
      </c>
      <c r="KE344" s="596">
        <v>54.7</v>
      </c>
      <c r="KG344" s="621" t="s">
        <v>310</v>
      </c>
      <c r="KH344" s="596">
        <v>2.2999999999999998</v>
      </c>
      <c r="KJ344" s="576" t="s">
        <v>5</v>
      </c>
      <c r="KK344" s="610">
        <v>50</v>
      </c>
      <c r="KP344" s="89" t="s">
        <v>403</v>
      </c>
      <c r="KQ344" s="630"/>
      <c r="KV344" s="621" t="s">
        <v>204</v>
      </c>
      <c r="KW344" s="596">
        <v>65.5</v>
      </c>
      <c r="KY344" s="581" t="s">
        <v>736</v>
      </c>
      <c r="KZ344" s="581"/>
      <c r="LB344" s="576" t="s">
        <v>112</v>
      </c>
      <c r="LC344" s="610">
        <v>56.2</v>
      </c>
      <c r="LH344" s="621" t="s">
        <v>292</v>
      </c>
      <c r="LI344" s="596">
        <v>67</v>
      </c>
    </row>
    <row r="345" spans="1:321" ht="134.4" thickBot="1" x14ac:dyDescent="0.35">
      <c r="A345" s="8" t="s">
        <v>329</v>
      </c>
      <c r="B345" s="15">
        <v>43.478260869565219</v>
      </c>
      <c r="S345" s="8" t="s">
        <v>321</v>
      </c>
      <c r="T345" s="15">
        <v>41.304347826086953</v>
      </c>
      <c r="U345" s="101"/>
      <c r="AC345" s="83" t="s">
        <v>403</v>
      </c>
      <c r="AD345" s="126"/>
      <c r="AF345" s="149" t="s">
        <v>315</v>
      </c>
      <c r="AG345" s="137">
        <v>35.299999999999997</v>
      </c>
      <c r="AO345" s="126"/>
      <c r="AP345" s="126"/>
      <c r="AS345" s="149" t="s">
        <v>79</v>
      </c>
      <c r="AT345" s="137">
        <v>52.8</v>
      </c>
      <c r="AX345" s="149" t="s">
        <v>321</v>
      </c>
      <c r="AY345" s="191">
        <v>36.799999999999997</v>
      </c>
      <c r="BD345" s="149" t="s">
        <v>274</v>
      </c>
      <c r="BE345" s="191">
        <v>57.4</v>
      </c>
      <c r="BG345" s="149" t="s">
        <v>309</v>
      </c>
      <c r="BH345" s="209">
        <v>60.9</v>
      </c>
      <c r="BJ345" s="177"/>
      <c r="BK345" s="235"/>
      <c r="BP345" s="149" t="s">
        <v>236</v>
      </c>
      <c r="BQ345" s="233">
        <v>55.2</v>
      </c>
      <c r="BV345" s="29" t="s">
        <v>138</v>
      </c>
      <c r="BW345" s="263">
        <v>17.777777777777779</v>
      </c>
      <c r="CB345" s="149" t="s">
        <v>309</v>
      </c>
      <c r="CC345" s="209">
        <v>64.900000000000006</v>
      </c>
      <c r="CE345" s="29" t="s">
        <v>199</v>
      </c>
      <c r="CF345" s="281">
        <v>4.2538825118163404</v>
      </c>
      <c r="CI345" s="110" t="s">
        <v>530</v>
      </c>
      <c r="CJ345" s="294">
        <v>60.6</v>
      </c>
      <c r="CO345" s="110" t="s">
        <v>426</v>
      </c>
      <c r="CP345" s="168">
        <v>66.7</v>
      </c>
      <c r="CS345" s="149" t="s">
        <v>34</v>
      </c>
      <c r="CT345" s="331">
        <v>62.5</v>
      </c>
      <c r="DB345" s="253" t="s">
        <v>138</v>
      </c>
      <c r="DC345" s="263">
        <v>14.583333333333334</v>
      </c>
      <c r="DP345" s="149" t="s">
        <v>339</v>
      </c>
      <c r="DQ345" s="331">
        <v>70.599999999999994</v>
      </c>
      <c r="DV345" s="253" t="s">
        <v>199</v>
      </c>
      <c r="DW345" s="281">
        <v>4.0999359385009608</v>
      </c>
      <c r="EA345" s="346" t="s">
        <v>196</v>
      </c>
      <c r="EB345" s="353">
        <v>60</v>
      </c>
      <c r="EI345" s="346" t="s">
        <v>138</v>
      </c>
      <c r="EJ345" s="362">
        <v>13.461538461538462</v>
      </c>
      <c r="EQ345" s="346" t="s">
        <v>5</v>
      </c>
      <c r="ER345" s="303">
        <v>70.099999999999994</v>
      </c>
      <c r="EU345" s="346" t="s">
        <v>199</v>
      </c>
      <c r="EV345" s="378">
        <v>3.7507946598855688</v>
      </c>
      <c r="FA345" s="346" t="s">
        <v>375</v>
      </c>
      <c r="FB345" s="383">
        <v>63.636363636363633</v>
      </c>
      <c r="FG345" s="346" t="s">
        <v>266</v>
      </c>
      <c r="FH345" s="381">
        <v>70.900000000000006</v>
      </c>
      <c r="FK345" s="346" t="s">
        <v>77</v>
      </c>
      <c r="FL345" s="410">
        <v>58.3</v>
      </c>
      <c r="FQ345" s="355" t="s">
        <v>306</v>
      </c>
      <c r="FR345" s="421">
        <v>12.5</v>
      </c>
      <c r="FW345" s="346" t="s">
        <v>179</v>
      </c>
      <c r="FX345" s="410">
        <v>70.7</v>
      </c>
      <c r="FZ345" s="346" t="s">
        <v>149</v>
      </c>
      <c r="GA345" s="437">
        <v>3.4</v>
      </c>
      <c r="GD345" s="462" t="s">
        <v>46</v>
      </c>
      <c r="GE345" s="448">
        <v>60</v>
      </c>
      <c r="GJ345" s="346" t="s">
        <v>375</v>
      </c>
      <c r="GK345" s="421">
        <v>16.7</v>
      </c>
      <c r="GP345" s="462" t="s">
        <v>299</v>
      </c>
      <c r="GQ345" s="503">
        <v>71.099999999999994</v>
      </c>
      <c r="GS345" s="346" t="s">
        <v>232</v>
      </c>
      <c r="GT345" s="508">
        <v>0.64150943396226412</v>
      </c>
      <c r="GV345" s="462" t="s">
        <v>375</v>
      </c>
      <c r="GW345" s="479">
        <v>66.7</v>
      </c>
      <c r="HB345" s="535" t="s">
        <v>304</v>
      </c>
      <c r="HC345" s="383">
        <v>74.2</v>
      </c>
      <c r="HG345" s="462" t="s">
        <v>252</v>
      </c>
      <c r="HH345" s="383">
        <v>66.7</v>
      </c>
      <c r="HM345" s="346" t="s">
        <v>222</v>
      </c>
      <c r="HN345" s="421">
        <v>10.7</v>
      </c>
      <c r="HS345" s="535" t="s">
        <v>250</v>
      </c>
      <c r="HT345" s="383">
        <v>74</v>
      </c>
      <c r="HV345" s="346" t="s">
        <v>128</v>
      </c>
      <c r="HW345" s="508">
        <v>3.4</v>
      </c>
      <c r="HY345" s="346" t="s">
        <v>288</v>
      </c>
      <c r="HZ345" s="421">
        <v>11.1</v>
      </c>
      <c r="IE345" s="346" t="s">
        <v>264</v>
      </c>
      <c r="IF345" s="508">
        <v>3.4</v>
      </c>
      <c r="IH345" s="583" t="s">
        <v>605</v>
      </c>
      <c r="II345" s="615"/>
      <c r="IN345" s="621" t="s">
        <v>191</v>
      </c>
      <c r="IO345" s="635">
        <v>8.6999999999999993</v>
      </c>
      <c r="IT345" s="588" t="s">
        <v>620</v>
      </c>
      <c r="IU345" s="583"/>
      <c r="IW345" s="621" t="s">
        <v>149</v>
      </c>
      <c r="IX345" s="635">
        <v>2.6</v>
      </c>
      <c r="IZ345" s="576" t="s">
        <v>134</v>
      </c>
      <c r="JA345" s="610">
        <v>59.1</v>
      </c>
      <c r="JF345" s="624" t="s">
        <v>487</v>
      </c>
      <c r="JG345" s="624"/>
      <c r="JL345" s="621" t="s">
        <v>222</v>
      </c>
      <c r="JM345" s="596">
        <v>54.8</v>
      </c>
      <c r="JO345" s="581" t="s">
        <v>736</v>
      </c>
      <c r="JP345" s="581"/>
      <c r="JR345" s="576" t="s">
        <v>213</v>
      </c>
      <c r="JS345" s="610">
        <v>45.5</v>
      </c>
      <c r="JX345" s="621" t="s">
        <v>132</v>
      </c>
      <c r="JY345" s="596">
        <v>12.5</v>
      </c>
      <c r="KD345" s="621" t="s">
        <v>208</v>
      </c>
      <c r="KE345" s="596">
        <v>54.7</v>
      </c>
      <c r="KG345" s="621" t="s">
        <v>150</v>
      </c>
      <c r="KH345" s="596">
        <v>2.2000000000000002</v>
      </c>
      <c r="KJ345" s="576" t="s">
        <v>213</v>
      </c>
      <c r="KK345" s="610">
        <v>41.7</v>
      </c>
      <c r="KP345" s="88"/>
      <c r="KQ345" s="88"/>
      <c r="KV345" s="621" t="s">
        <v>431</v>
      </c>
      <c r="KW345" s="596">
        <v>63.2</v>
      </c>
      <c r="KY345" s="624" t="s">
        <v>737</v>
      </c>
      <c r="KZ345" s="624"/>
      <c r="LB345" s="576" t="s">
        <v>52</v>
      </c>
      <c r="LC345" s="610">
        <v>53.3</v>
      </c>
      <c r="LH345" s="621" t="s">
        <v>112</v>
      </c>
      <c r="LI345" s="596">
        <v>61.7</v>
      </c>
    </row>
    <row r="346" spans="1:321" ht="409.6" thickBot="1" x14ac:dyDescent="0.35">
      <c r="Y346" s="82"/>
      <c r="Z346" s="93"/>
      <c r="AC346" s="113"/>
      <c r="AD346" s="126"/>
      <c r="AF346" s="149" t="s">
        <v>321</v>
      </c>
      <c r="AG346" s="137">
        <v>34.9</v>
      </c>
      <c r="AO346" s="142"/>
      <c r="AP346" s="142"/>
      <c r="AT346" s="162"/>
      <c r="AY346" s="166"/>
      <c r="BD346" s="149" t="s">
        <v>113</v>
      </c>
      <c r="BE346" s="191">
        <v>56.9</v>
      </c>
      <c r="BG346" s="220"/>
      <c r="BH346" s="224"/>
      <c r="BP346" s="149" t="s">
        <v>249</v>
      </c>
      <c r="BQ346" s="233">
        <v>54.7</v>
      </c>
      <c r="BV346" s="29" t="s">
        <v>375</v>
      </c>
      <c r="BW346" s="263">
        <v>25</v>
      </c>
      <c r="CB346" s="149" t="s">
        <v>57</v>
      </c>
      <c r="CC346" s="209">
        <v>64.599999999999994</v>
      </c>
      <c r="CE346" s="29" t="s">
        <v>32</v>
      </c>
      <c r="CF346" s="281">
        <v>4.6340407102641841</v>
      </c>
      <c r="CI346" s="109" t="s">
        <v>265</v>
      </c>
      <c r="CJ346" s="295">
        <v>57.6</v>
      </c>
      <c r="CO346" s="109" t="s">
        <v>57</v>
      </c>
      <c r="CP346" s="191">
        <v>64.400000000000006</v>
      </c>
      <c r="CS346" s="149" t="s">
        <v>179</v>
      </c>
      <c r="CT346" s="331">
        <v>54.4</v>
      </c>
      <c r="DB346" s="253" t="s">
        <v>375</v>
      </c>
      <c r="DC346" s="263">
        <v>50</v>
      </c>
      <c r="DP346" s="149" t="s">
        <v>289</v>
      </c>
      <c r="DQ346" s="331">
        <v>70.3</v>
      </c>
      <c r="DV346" s="253" t="s">
        <v>32</v>
      </c>
      <c r="DW346" s="281">
        <v>4.2271840450899631</v>
      </c>
      <c r="EA346" s="346" t="s">
        <v>179</v>
      </c>
      <c r="EB346" s="353">
        <v>48.4</v>
      </c>
      <c r="EI346" s="346" t="s">
        <v>375</v>
      </c>
      <c r="EJ346" s="362">
        <v>40</v>
      </c>
      <c r="EQ346" s="346" t="s">
        <v>266</v>
      </c>
      <c r="ER346" s="303">
        <v>69.7</v>
      </c>
      <c r="EU346" s="346" t="s">
        <v>32</v>
      </c>
      <c r="EV346" s="378">
        <v>4.0851063829787231</v>
      </c>
      <c r="FA346" s="346" t="s">
        <v>148</v>
      </c>
      <c r="FB346" s="383">
        <v>60.465116279069761</v>
      </c>
      <c r="FG346" s="346" t="s">
        <v>299</v>
      </c>
      <c r="FH346" s="381">
        <v>70</v>
      </c>
      <c r="FK346" s="346" t="s">
        <v>266</v>
      </c>
      <c r="FL346" s="410">
        <v>57.1</v>
      </c>
      <c r="FQ346" s="355" t="s">
        <v>375</v>
      </c>
      <c r="FR346" s="421">
        <v>25</v>
      </c>
      <c r="FW346" s="346" t="s">
        <v>299</v>
      </c>
      <c r="FX346" s="410">
        <v>67.8</v>
      </c>
      <c r="FZ346" s="346" t="s">
        <v>32</v>
      </c>
      <c r="GA346" s="437">
        <v>3.9</v>
      </c>
      <c r="GD346" s="462" t="s">
        <v>266</v>
      </c>
      <c r="GE346" s="448">
        <v>55.6</v>
      </c>
      <c r="GJ346" s="346" t="s">
        <v>5</v>
      </c>
      <c r="GK346" s="486" t="s">
        <v>371</v>
      </c>
      <c r="GP346" s="462" t="s">
        <v>66</v>
      </c>
      <c r="GQ346" s="503">
        <v>69.599999999999994</v>
      </c>
      <c r="GS346" s="346" t="s">
        <v>136</v>
      </c>
      <c r="GT346" s="508">
        <v>0.74812967581047385</v>
      </c>
      <c r="GV346" s="462" t="s">
        <v>328</v>
      </c>
      <c r="GW346" s="479">
        <v>66.099999999999994</v>
      </c>
      <c r="HB346" s="535" t="s">
        <v>74</v>
      </c>
      <c r="HC346" s="383">
        <v>73.7</v>
      </c>
      <c r="HG346" s="462" t="s">
        <v>304</v>
      </c>
      <c r="HH346" s="383">
        <v>66.2</v>
      </c>
      <c r="HM346" s="346" t="s">
        <v>306</v>
      </c>
      <c r="HN346" s="421">
        <v>14.1</v>
      </c>
      <c r="HS346" s="535" t="s">
        <v>581</v>
      </c>
      <c r="HT346" s="381">
        <v>73.527420446851721</v>
      </c>
      <c r="HV346" s="346" t="s">
        <v>306</v>
      </c>
      <c r="HW346" s="508">
        <v>3.6</v>
      </c>
      <c r="HY346" s="346" t="s">
        <v>191</v>
      </c>
      <c r="HZ346" s="421">
        <v>13.8</v>
      </c>
      <c r="IE346" s="346" t="s">
        <v>306</v>
      </c>
      <c r="IF346" s="508">
        <v>3.4</v>
      </c>
      <c r="IH346" s="583" t="s">
        <v>606</v>
      </c>
      <c r="II346" s="615"/>
      <c r="IN346" s="621" t="s">
        <v>295</v>
      </c>
      <c r="IO346" s="635">
        <v>8.9</v>
      </c>
      <c r="IT346" s="588" t="s">
        <v>621</v>
      </c>
      <c r="IU346" s="583"/>
      <c r="IW346" s="621" t="s">
        <v>304</v>
      </c>
      <c r="IX346" s="635">
        <v>2.7</v>
      </c>
      <c r="IZ346" s="576" t="s">
        <v>190</v>
      </c>
      <c r="JA346" s="610">
        <v>58.1</v>
      </c>
      <c r="JF346" s="625" t="s">
        <v>781</v>
      </c>
      <c r="JG346" s="625"/>
      <c r="JL346" s="621" t="s">
        <v>104</v>
      </c>
      <c r="JM346" s="596">
        <v>54.2</v>
      </c>
      <c r="JO346" s="624" t="s">
        <v>737</v>
      </c>
      <c r="JP346" s="624"/>
      <c r="JR346" s="580"/>
      <c r="JS346" s="662"/>
      <c r="JX346" s="621" t="s">
        <v>181</v>
      </c>
      <c r="JY346" s="596">
        <v>17.899999999999999</v>
      </c>
      <c r="KD346" s="647"/>
      <c r="KE346" s="683"/>
      <c r="KG346" s="621" t="s">
        <v>48</v>
      </c>
      <c r="KH346" s="596">
        <v>2.5</v>
      </c>
      <c r="KJ346" s="579" t="s">
        <v>828</v>
      </c>
      <c r="KK346" s="611" t="s">
        <v>371</v>
      </c>
      <c r="KP346" s="624" t="s">
        <v>487</v>
      </c>
      <c r="KQ346" s="624"/>
      <c r="KV346" s="621" t="s">
        <v>112</v>
      </c>
      <c r="KW346" s="596">
        <v>61.7</v>
      </c>
      <c r="KY346" s="640" t="s">
        <v>804</v>
      </c>
      <c r="KZ346" s="640"/>
      <c r="LB346" s="576" t="s">
        <v>266</v>
      </c>
      <c r="LC346" s="610" t="s">
        <v>371</v>
      </c>
      <c r="LH346" s="621" t="s">
        <v>431</v>
      </c>
      <c r="LI346" s="596">
        <v>57.8</v>
      </c>
    </row>
    <row r="347" spans="1:321" ht="287.39999999999998" thickBot="1" x14ac:dyDescent="0.35">
      <c r="S347" s="82"/>
      <c r="T347" s="82"/>
      <c r="Y347" s="83" t="s">
        <v>403</v>
      </c>
      <c r="AC347" s="114" t="s">
        <v>371</v>
      </c>
      <c r="AD347" s="126"/>
      <c r="AO347" s="83" t="s">
        <v>403</v>
      </c>
      <c r="AP347" s="126"/>
      <c r="AS347" s="153"/>
      <c r="AT347" s="142"/>
      <c r="AX347" s="181" t="s">
        <v>455</v>
      </c>
      <c r="AY347" s="153"/>
      <c r="BD347" s="149" t="s">
        <v>309</v>
      </c>
      <c r="BE347" s="191">
        <v>56.8</v>
      </c>
      <c r="BG347" s="211"/>
      <c r="BH347" s="211"/>
      <c r="BJ347" s="197" t="s">
        <v>403</v>
      </c>
      <c r="BK347" s="211"/>
      <c r="BP347" s="110" t="s">
        <v>495</v>
      </c>
      <c r="BQ347" s="233">
        <v>36</v>
      </c>
      <c r="BV347" s="254"/>
      <c r="BW347" s="264"/>
      <c r="CB347" s="149" t="s">
        <v>168</v>
      </c>
      <c r="CC347" s="209">
        <v>59.3</v>
      </c>
      <c r="CE347" s="254"/>
      <c r="CF347" s="282"/>
      <c r="CI347" s="109" t="s">
        <v>5</v>
      </c>
      <c r="CJ347" s="295" t="s">
        <v>371</v>
      </c>
      <c r="CO347" s="109" t="s">
        <v>168</v>
      </c>
      <c r="CP347" s="191">
        <v>43.6</v>
      </c>
      <c r="CS347" s="149" t="s">
        <v>265</v>
      </c>
      <c r="CT347" s="331">
        <v>51.6</v>
      </c>
      <c r="DB347" s="254"/>
      <c r="DC347" s="33"/>
      <c r="DP347" s="149" t="s">
        <v>266</v>
      </c>
      <c r="DQ347" s="331">
        <v>69.7</v>
      </c>
      <c r="DV347" s="254"/>
      <c r="DW347" s="343"/>
      <c r="EA347" s="346" t="s">
        <v>265</v>
      </c>
      <c r="EB347" s="353">
        <v>46.9</v>
      </c>
      <c r="EI347" s="254"/>
      <c r="EJ347" s="33"/>
      <c r="EQ347" s="346" t="s">
        <v>148</v>
      </c>
      <c r="ER347" s="303">
        <v>69.3</v>
      </c>
      <c r="EU347" s="254"/>
      <c r="EV347" s="343"/>
      <c r="FA347" s="346" t="s">
        <v>265</v>
      </c>
      <c r="FB347" s="383">
        <v>55.882352941176471</v>
      </c>
      <c r="FG347" s="346" t="s">
        <v>148</v>
      </c>
      <c r="FH347" s="381">
        <v>66.2</v>
      </c>
      <c r="FK347" s="346" t="s">
        <v>148</v>
      </c>
      <c r="FL347" s="410">
        <v>53.5</v>
      </c>
      <c r="FQ347" s="26"/>
      <c r="FR347" s="33"/>
      <c r="FW347" s="346" t="s">
        <v>66</v>
      </c>
      <c r="FX347" s="410">
        <v>67.099999999999994</v>
      </c>
      <c r="FZ347" s="254"/>
      <c r="GA347" s="440"/>
      <c r="GD347" s="462" t="s">
        <v>148</v>
      </c>
      <c r="GE347" s="448">
        <v>53.5</v>
      </c>
      <c r="GJ347" s="26"/>
      <c r="GK347" s="487"/>
      <c r="GP347" s="462" t="s">
        <v>168</v>
      </c>
      <c r="GQ347" s="503">
        <v>66</v>
      </c>
      <c r="GS347" s="254"/>
      <c r="GT347" s="440"/>
      <c r="GV347" s="462" t="s">
        <v>205</v>
      </c>
      <c r="GW347" s="479">
        <v>65.8</v>
      </c>
      <c r="HB347" s="535" t="s">
        <v>433</v>
      </c>
      <c r="HC347" s="383">
        <v>73.400000000000006</v>
      </c>
      <c r="HG347" s="462" t="s">
        <v>179</v>
      </c>
      <c r="HH347" s="383">
        <v>64.900000000000006</v>
      </c>
      <c r="HM347" s="346" t="s">
        <v>46</v>
      </c>
      <c r="HN347" s="421">
        <v>14.3</v>
      </c>
      <c r="HS347" s="535" t="s">
        <v>433</v>
      </c>
      <c r="HT347" s="383">
        <v>73.5</v>
      </c>
      <c r="HV347" s="403" t="s">
        <v>32</v>
      </c>
      <c r="HW347" s="562">
        <v>3.9</v>
      </c>
      <c r="HY347" s="346" t="s">
        <v>46</v>
      </c>
      <c r="HZ347" s="421">
        <v>20</v>
      </c>
      <c r="IE347" s="403" t="s">
        <v>32</v>
      </c>
      <c r="IF347" s="562">
        <v>3.9</v>
      </c>
      <c r="IH347" s="583" t="s">
        <v>709</v>
      </c>
      <c r="II347" s="615"/>
      <c r="IN347" s="621" t="s">
        <v>252</v>
      </c>
      <c r="IO347" s="635">
        <v>9.1</v>
      </c>
      <c r="IT347" s="588" t="s">
        <v>622</v>
      </c>
      <c r="IU347" s="583"/>
      <c r="IW347" s="621" t="s">
        <v>285</v>
      </c>
      <c r="IX347" s="635">
        <v>3</v>
      </c>
      <c r="IZ347" s="576" t="s">
        <v>56</v>
      </c>
      <c r="JA347" s="610">
        <v>56.1</v>
      </c>
      <c r="JF347" s="624" t="s">
        <v>718</v>
      </c>
      <c r="JG347" s="624"/>
      <c r="JL347" s="621" t="s">
        <v>121</v>
      </c>
      <c r="JM347" s="596">
        <v>49.9</v>
      </c>
      <c r="JO347" s="640" t="s">
        <v>804</v>
      </c>
      <c r="JP347" s="640"/>
      <c r="JR347" s="604"/>
      <c r="JS347" s="604"/>
      <c r="JX347" s="621" t="s">
        <v>288</v>
      </c>
      <c r="JY347" s="596">
        <v>18.5</v>
      </c>
      <c r="KD347" s="88"/>
      <c r="KE347" s="655"/>
      <c r="KG347" s="621" t="s">
        <v>128</v>
      </c>
      <c r="KH347" s="596">
        <v>2.7</v>
      </c>
      <c r="KJ347" s="579" t="s">
        <v>829</v>
      </c>
      <c r="KK347" s="611" t="s">
        <v>371</v>
      </c>
      <c r="KP347" s="624" t="s">
        <v>718</v>
      </c>
      <c r="KQ347" s="624"/>
      <c r="KV347" s="621" t="s">
        <v>52</v>
      </c>
      <c r="KW347" s="596">
        <v>57</v>
      </c>
      <c r="KY347" s="627" t="s">
        <v>738</v>
      </c>
      <c r="KZ347" s="627"/>
      <c r="LB347" s="710" t="s">
        <v>828</v>
      </c>
      <c r="LC347" s="711" t="s">
        <v>371</v>
      </c>
      <c r="LH347" s="621" t="s">
        <v>52</v>
      </c>
      <c r="LI347" s="596">
        <v>55.6</v>
      </c>
    </row>
    <row r="348" spans="1:321" ht="287.39999999999998" thickBot="1" x14ac:dyDescent="0.35">
      <c r="S348" s="83" t="s">
        <v>403</v>
      </c>
      <c r="T348" s="83"/>
      <c r="U348" s="102"/>
      <c r="AC348" s="86">
        <v>1</v>
      </c>
      <c r="AD348" s="126"/>
      <c r="AF348" s="153"/>
      <c r="AG348" s="153"/>
      <c r="AO348" s="11"/>
      <c r="AP348" s="126"/>
      <c r="AS348" s="83" t="s">
        <v>403</v>
      </c>
      <c r="AT348" s="163" t="s">
        <v>429</v>
      </c>
      <c r="AX348" s="182" t="s">
        <v>421</v>
      </c>
      <c r="AY348" s="193"/>
      <c r="BD348" s="220"/>
      <c r="BE348" s="224"/>
      <c r="BG348" s="197" t="s">
        <v>403</v>
      </c>
      <c r="BH348" s="211"/>
      <c r="BJ348" s="182" t="s">
        <v>477</v>
      </c>
      <c r="BK348" s="193"/>
      <c r="BP348" s="177"/>
      <c r="BQ348" s="235"/>
      <c r="CB348" s="110" t="s">
        <v>516</v>
      </c>
      <c r="CC348" s="209">
        <v>58.3</v>
      </c>
      <c r="CE348" s="253"/>
      <c r="CF348" s="283"/>
      <c r="CI348" s="126"/>
      <c r="CJ348" s="297"/>
      <c r="CO348" s="126"/>
      <c r="CP348" s="166"/>
      <c r="CS348" s="149" t="s">
        <v>5</v>
      </c>
      <c r="CT348" s="331" t="s">
        <v>371</v>
      </c>
      <c r="DP348" s="149" t="s">
        <v>57</v>
      </c>
      <c r="DQ348" s="331">
        <v>66</v>
      </c>
      <c r="EA348" s="346" t="s">
        <v>5</v>
      </c>
      <c r="EB348" s="354" t="s">
        <v>371</v>
      </c>
      <c r="EQ348" s="346" t="s">
        <v>66</v>
      </c>
      <c r="ER348" s="303">
        <v>65.5</v>
      </c>
      <c r="FA348" s="346" t="s">
        <v>179</v>
      </c>
      <c r="FB348" s="383">
        <v>41.269841269841265</v>
      </c>
      <c r="FG348" s="346" t="s">
        <v>66</v>
      </c>
      <c r="FH348" s="381">
        <v>64</v>
      </c>
      <c r="FK348" s="403" t="s">
        <v>179</v>
      </c>
      <c r="FL348" s="411">
        <v>47.8</v>
      </c>
      <c r="FW348" s="346" t="s">
        <v>148</v>
      </c>
      <c r="FX348" s="410">
        <v>64.099999999999994</v>
      </c>
      <c r="GA348" s="441"/>
      <c r="GD348" s="462" t="s">
        <v>179</v>
      </c>
      <c r="GE348" s="448">
        <v>53.3</v>
      </c>
      <c r="GP348" s="462" t="s">
        <v>148</v>
      </c>
      <c r="GQ348" s="503">
        <v>64.599999999999994</v>
      </c>
      <c r="GS348" s="255" t="s">
        <v>403</v>
      </c>
      <c r="GV348" s="462" t="s">
        <v>312</v>
      </c>
      <c r="GW348" s="479">
        <v>65.599999999999994</v>
      </c>
      <c r="HB348" s="535" t="s">
        <v>250</v>
      </c>
      <c r="HC348" s="383">
        <v>73</v>
      </c>
      <c r="HG348" s="462" t="s">
        <v>156</v>
      </c>
      <c r="HH348" s="383">
        <v>64.3</v>
      </c>
      <c r="HM348" s="26"/>
      <c r="HN348" s="552"/>
      <c r="HS348" s="535" t="s">
        <v>304</v>
      </c>
      <c r="HT348" s="383">
        <v>72.599999999999994</v>
      </c>
      <c r="HW348" s="563"/>
      <c r="HY348" s="26"/>
      <c r="HZ348" s="552"/>
      <c r="IF348" s="563"/>
      <c r="IH348" s="584" t="s">
        <v>710</v>
      </c>
      <c r="II348" s="615"/>
      <c r="IN348" s="621" t="s">
        <v>238</v>
      </c>
      <c r="IO348" s="635">
        <v>9.3000000000000007</v>
      </c>
      <c r="IT348" s="588" t="s">
        <v>745</v>
      </c>
      <c r="IU348" s="583"/>
      <c r="IW348" s="621" t="s">
        <v>48</v>
      </c>
      <c r="IX348" s="635">
        <v>3.1</v>
      </c>
      <c r="IZ348" s="576" t="s">
        <v>169</v>
      </c>
      <c r="JA348" s="610" t="s">
        <v>371</v>
      </c>
      <c r="JF348" s="624" t="s">
        <v>719</v>
      </c>
      <c r="JG348" s="624"/>
      <c r="JL348" s="621" t="s">
        <v>208</v>
      </c>
      <c r="JM348" s="596">
        <v>46.4</v>
      </c>
      <c r="JO348" s="627" t="s">
        <v>738</v>
      </c>
      <c r="JP348" s="627"/>
      <c r="JR348" s="582" t="s">
        <v>630</v>
      </c>
      <c r="JS348" s="614"/>
      <c r="JX348" s="621" t="s">
        <v>382</v>
      </c>
      <c r="JY348" s="596">
        <v>20</v>
      </c>
      <c r="KD348" s="582" t="s">
        <v>630</v>
      </c>
      <c r="KE348" s="606"/>
      <c r="KG348" s="621" t="s">
        <v>32</v>
      </c>
      <c r="KH348" s="596">
        <v>2.8</v>
      </c>
      <c r="KJ348" s="580"/>
      <c r="KK348" s="662"/>
      <c r="KP348" s="624" t="s">
        <v>719</v>
      </c>
      <c r="KQ348" s="624"/>
      <c r="KV348" s="647"/>
      <c r="KW348" s="683"/>
      <c r="KY348" s="630"/>
      <c r="KZ348" s="630"/>
      <c r="LB348" s="580"/>
      <c r="LC348" s="662"/>
      <c r="LH348" s="647"/>
      <c r="LI348" s="683"/>
    </row>
    <row r="349" spans="1:321" ht="53.4" thickBot="1" x14ac:dyDescent="0.35">
      <c r="Y349" s="86">
        <v>1</v>
      </c>
      <c r="Z349" s="94"/>
      <c r="AC349" s="86">
        <v>2</v>
      </c>
      <c r="AD349" s="126"/>
      <c r="AF349" s="83" t="s">
        <v>403</v>
      </c>
      <c r="AG349" s="163" t="s">
        <v>429</v>
      </c>
      <c r="AO349" s="86">
        <v>1</v>
      </c>
      <c r="AS349" s="4"/>
      <c r="AT349" s="164" t="s">
        <v>445</v>
      </c>
      <c r="AX349" s="182" t="s">
        <v>332</v>
      </c>
      <c r="AY349" s="193"/>
      <c r="BD349" s="211"/>
      <c r="BE349" s="211"/>
      <c r="BG349" s="83" t="s">
        <v>469</v>
      </c>
      <c r="BJ349" s="183" t="s">
        <v>478</v>
      </c>
      <c r="BK349" s="193"/>
      <c r="BV349" s="255" t="s">
        <v>403</v>
      </c>
      <c r="CB349" s="220"/>
      <c r="CC349" s="224"/>
      <c r="CE349" s="255" t="s">
        <v>403</v>
      </c>
      <c r="CI349" s="142"/>
      <c r="CJ349" s="142"/>
      <c r="CO349" s="142"/>
      <c r="CP349" s="142"/>
      <c r="CT349" s="293"/>
      <c r="DB349" s="255" t="s">
        <v>403</v>
      </c>
      <c r="DP349" s="149" t="s">
        <v>168</v>
      </c>
      <c r="DQ349" s="331">
        <v>44.4</v>
      </c>
      <c r="DV349" s="255" t="s">
        <v>403</v>
      </c>
      <c r="EB349" s="350"/>
      <c r="EI349" s="255" t="s">
        <v>403</v>
      </c>
      <c r="EQ349" s="346" t="s">
        <v>168</v>
      </c>
      <c r="ER349" s="303">
        <v>46.9</v>
      </c>
      <c r="EU349" s="255" t="s">
        <v>403</v>
      </c>
      <c r="FB349" s="380"/>
      <c r="FG349" s="346" t="s">
        <v>168</v>
      </c>
      <c r="FH349" s="381">
        <v>51.8</v>
      </c>
      <c r="FQ349" s="255" t="s">
        <v>403</v>
      </c>
      <c r="FW349" s="346" t="s">
        <v>168</v>
      </c>
      <c r="FX349" s="410">
        <v>58.7</v>
      </c>
      <c r="FZ349" s="255" t="s">
        <v>403</v>
      </c>
      <c r="GD349" s="464"/>
      <c r="GE349" s="450"/>
      <c r="GJ349" s="255" t="s">
        <v>403</v>
      </c>
      <c r="GP349" s="493"/>
      <c r="GQ349" s="504"/>
      <c r="GS349" s="307" t="s">
        <v>523</v>
      </c>
      <c r="GT349" s="307"/>
      <c r="GV349" s="462" t="s">
        <v>261</v>
      </c>
      <c r="GW349" s="479">
        <v>64.5</v>
      </c>
      <c r="HB349" s="535" t="s">
        <v>657</v>
      </c>
      <c r="HC349" s="383">
        <v>72.900000000000006</v>
      </c>
      <c r="HG349" s="462" t="s">
        <v>209</v>
      </c>
      <c r="HH349" s="383">
        <v>64.099999999999994</v>
      </c>
      <c r="HS349" s="535" t="s">
        <v>74</v>
      </c>
      <c r="HT349" s="383">
        <v>72.3</v>
      </c>
      <c r="HV349" s="255" t="s">
        <v>403</v>
      </c>
      <c r="IE349" s="255" t="s">
        <v>403</v>
      </c>
      <c r="IH349" s="584" t="s">
        <v>711</v>
      </c>
      <c r="II349" s="615"/>
      <c r="IN349" s="621" t="s">
        <v>378</v>
      </c>
      <c r="IO349" s="635">
        <v>9.3000000000000007</v>
      </c>
      <c r="IT349" s="584" t="s">
        <v>749</v>
      </c>
      <c r="IU349" s="584"/>
      <c r="IW349" s="621" t="s">
        <v>12</v>
      </c>
      <c r="IX349" s="635">
        <v>3.1</v>
      </c>
      <c r="IZ349" s="580"/>
      <c r="JA349" s="662"/>
      <c r="JF349" s="640" t="s">
        <v>782</v>
      </c>
      <c r="JG349" s="640"/>
      <c r="JL349" s="647"/>
      <c r="JM349" s="683"/>
      <c r="JO349" s="630"/>
      <c r="JP349" s="630"/>
      <c r="JR349" s="583" t="s">
        <v>772</v>
      </c>
      <c r="JS349" s="615"/>
      <c r="JX349" s="621" t="s">
        <v>169</v>
      </c>
      <c r="JY349" s="596" t="s">
        <v>371</v>
      </c>
      <c r="KD349" s="588" t="s">
        <v>620</v>
      </c>
      <c r="KE349" s="583"/>
      <c r="KG349" s="621" t="s">
        <v>199</v>
      </c>
      <c r="KH349" s="596">
        <v>2.9</v>
      </c>
      <c r="KJ349" s="604"/>
      <c r="KK349" s="604"/>
      <c r="KP349" s="640" t="s">
        <v>782</v>
      </c>
      <c r="KQ349" s="640"/>
      <c r="KV349" s="88"/>
      <c r="KW349" s="655"/>
      <c r="KY349" s="89" t="s">
        <v>722</v>
      </c>
      <c r="KZ349" s="638">
        <v>45352</v>
      </c>
      <c r="LB349" s="604"/>
      <c r="LC349" s="604"/>
      <c r="LH349" s="88"/>
      <c r="LI349" s="655"/>
    </row>
    <row r="350" spans="1:321" ht="287.39999999999998" thickBot="1" x14ac:dyDescent="0.35">
      <c r="S350" s="84"/>
      <c r="T350" s="83"/>
      <c r="U350" s="102"/>
      <c r="Y350" s="86">
        <v>2</v>
      </c>
      <c r="Z350" s="94"/>
      <c r="AC350" s="86">
        <v>3</v>
      </c>
      <c r="AD350" s="126"/>
      <c r="AF350" s="104"/>
      <c r="AG350" s="164" t="s">
        <v>445</v>
      </c>
      <c r="AO350" s="86">
        <v>2</v>
      </c>
      <c r="AS350" s="11" t="s">
        <v>332</v>
      </c>
      <c r="AT350" s="164"/>
      <c r="AX350" s="183" t="s">
        <v>371</v>
      </c>
      <c r="AY350" s="193"/>
      <c r="BD350" s="211"/>
      <c r="BE350" s="211"/>
      <c r="BG350" s="184" t="s">
        <v>470</v>
      </c>
      <c r="BH350" s="193"/>
      <c r="BJ350" s="184" t="s">
        <v>479</v>
      </c>
      <c r="BK350" s="193"/>
      <c r="BP350" s="197" t="s">
        <v>403</v>
      </c>
      <c r="BQ350" s="211"/>
      <c r="BV350" s="256" t="s">
        <v>503</v>
      </c>
      <c r="BW350" s="256"/>
      <c r="CB350" s="211"/>
      <c r="CC350" s="211"/>
      <c r="CE350" s="255" t="s">
        <v>522</v>
      </c>
      <c r="CI350" s="287" t="s">
        <v>403</v>
      </c>
      <c r="CJ350" s="298"/>
      <c r="CO350" s="287" t="s">
        <v>403</v>
      </c>
      <c r="CP350" s="298"/>
      <c r="CS350" s="153"/>
      <c r="CT350" s="153"/>
      <c r="DB350" s="255" t="s">
        <v>487</v>
      </c>
      <c r="DC350"/>
      <c r="DQ350" s="293"/>
      <c r="DV350" s="307" t="s">
        <v>523</v>
      </c>
      <c r="DW350" s="307"/>
      <c r="EA350" s="153"/>
      <c r="EB350" s="153"/>
      <c r="EI350" s="255" t="s">
        <v>487</v>
      </c>
      <c r="EJ350"/>
      <c r="ER350" s="293"/>
      <c r="EU350" s="307" t="s">
        <v>523</v>
      </c>
      <c r="EV350" s="307"/>
      <c r="FA350" s="153"/>
      <c r="FB350" s="385"/>
      <c r="FH350" s="396"/>
      <c r="FK350" s="287" t="s">
        <v>403</v>
      </c>
      <c r="FL350" s="386"/>
      <c r="FQ350" s="255" t="s">
        <v>487</v>
      </c>
      <c r="FR350"/>
      <c r="FW350" s="432"/>
      <c r="FX350" s="435"/>
      <c r="FZ350" s="307" t="s">
        <v>523</v>
      </c>
      <c r="GA350" s="307"/>
      <c r="GJ350" s="255" t="s">
        <v>487</v>
      </c>
      <c r="GK350"/>
      <c r="GP350" s="494"/>
      <c r="GQ350" s="494"/>
      <c r="GS350" s="316" t="s">
        <v>524</v>
      </c>
      <c r="GT350" s="319"/>
      <c r="GV350" s="462" t="s">
        <v>148</v>
      </c>
      <c r="GW350" s="479">
        <v>64.3</v>
      </c>
      <c r="HB350" s="535" t="s">
        <v>280</v>
      </c>
      <c r="HC350" s="383">
        <v>72.7</v>
      </c>
      <c r="HG350" s="462" t="s">
        <v>312</v>
      </c>
      <c r="HH350" s="383">
        <v>62.2</v>
      </c>
      <c r="HM350" s="255" t="s">
        <v>403</v>
      </c>
      <c r="HS350" s="535" t="s">
        <v>657</v>
      </c>
      <c r="HT350" s="383">
        <v>71</v>
      </c>
      <c r="HV350" s="307" t="s">
        <v>523</v>
      </c>
      <c r="HW350" s="307"/>
      <c r="HY350" s="255" t="s">
        <v>403</v>
      </c>
      <c r="IE350" s="307" t="s">
        <v>523</v>
      </c>
      <c r="IF350" s="255"/>
      <c r="IH350" s="584" t="s">
        <v>712</v>
      </c>
      <c r="II350" s="615"/>
      <c r="IN350" s="621" t="s">
        <v>229</v>
      </c>
      <c r="IO350" s="635">
        <v>10</v>
      </c>
      <c r="IT350" s="584" t="s">
        <v>747</v>
      </c>
      <c r="IU350" s="584"/>
      <c r="IW350" s="621" t="s">
        <v>214</v>
      </c>
      <c r="IX350" s="635">
        <v>3.1</v>
      </c>
      <c r="IZ350" s="604"/>
      <c r="JA350" s="604"/>
      <c r="JF350" s="627" t="s">
        <v>721</v>
      </c>
      <c r="JG350" s="627"/>
      <c r="JL350" s="88"/>
      <c r="JM350" s="655"/>
      <c r="JO350" s="89" t="s">
        <v>722</v>
      </c>
      <c r="JP350" s="638">
        <v>44896</v>
      </c>
      <c r="JR350" s="583" t="s">
        <v>606</v>
      </c>
      <c r="JS350" s="615"/>
      <c r="JX350" s="644"/>
      <c r="JY350" s="662"/>
      <c r="KD350" s="588" t="s">
        <v>621</v>
      </c>
      <c r="KE350" s="583"/>
      <c r="KG350" s="623"/>
      <c r="KH350" s="675"/>
      <c r="KJ350" s="582" t="s">
        <v>630</v>
      </c>
      <c r="KK350" s="614"/>
      <c r="KP350" s="627" t="s">
        <v>721</v>
      </c>
      <c r="KQ350" s="627"/>
      <c r="KV350" s="582" t="s">
        <v>630</v>
      </c>
      <c r="KW350" s="606"/>
      <c r="KY350" s="89" t="s">
        <v>706</v>
      </c>
      <c r="KZ350" s="638">
        <v>45444</v>
      </c>
      <c r="LB350" s="582" t="s">
        <v>630</v>
      </c>
      <c r="LC350" s="614"/>
      <c r="LH350" s="582" t="s">
        <v>630</v>
      </c>
      <c r="LI350" s="606"/>
    </row>
    <row r="351" spans="1:321" ht="43.2" x14ac:dyDescent="0.3">
      <c r="S351" s="85" t="s">
        <v>371</v>
      </c>
      <c r="T351" s="83"/>
      <c r="U351" s="102"/>
      <c r="Y351" s="86">
        <v>3</v>
      </c>
      <c r="Z351" s="94"/>
      <c r="AC351" s="86">
        <v>4</v>
      </c>
      <c r="AD351" s="126"/>
      <c r="AF351" s="83" t="s">
        <v>421</v>
      </c>
      <c r="AO351" s="86">
        <v>3</v>
      </c>
      <c r="AS351" s="86">
        <v>1</v>
      </c>
      <c r="AX351" s="183" t="s">
        <v>456</v>
      </c>
      <c r="AY351" s="193"/>
      <c r="BD351" s="197" t="s">
        <v>455</v>
      </c>
      <c r="BE351" s="211"/>
      <c r="BG351" s="221" t="s">
        <v>471</v>
      </c>
      <c r="BH351" s="193"/>
      <c r="BJ351" s="184" t="s">
        <v>480</v>
      </c>
      <c r="BK351" s="193"/>
      <c r="BP351" s="244" t="s">
        <v>496</v>
      </c>
      <c r="BQ351" s="193"/>
      <c r="BV351" s="255" t="s">
        <v>487</v>
      </c>
      <c r="BW351" s="255"/>
      <c r="CB351" s="197" t="s">
        <v>403</v>
      </c>
      <c r="CC351" s="211"/>
      <c r="CE351" s="274" t="s">
        <v>523</v>
      </c>
      <c r="CF351" s="274"/>
      <c r="CI351" s="288" t="s">
        <v>496</v>
      </c>
      <c r="CJ351" s="193"/>
      <c r="CO351" s="184" t="s">
        <v>470</v>
      </c>
      <c r="CP351" s="193"/>
      <c r="CS351" s="287" t="s">
        <v>403</v>
      </c>
      <c r="CT351" s="298"/>
      <c r="DB351" s="316" t="s">
        <v>504</v>
      </c>
      <c r="DC351" s="319"/>
      <c r="DP351" s="153"/>
      <c r="DQ351" s="153"/>
      <c r="DV351" s="316" t="s">
        <v>524</v>
      </c>
      <c r="DW351" s="319"/>
      <c r="EA351" s="287" t="s">
        <v>403</v>
      </c>
      <c r="EB351" s="298"/>
      <c r="EI351" s="316" t="s">
        <v>504</v>
      </c>
      <c r="EJ351" s="319"/>
      <c r="EQ351" s="153"/>
      <c r="ER351" s="153"/>
      <c r="EU351" s="316" t="s">
        <v>524</v>
      </c>
      <c r="EV351" s="319"/>
      <c r="FA351" s="287" t="s">
        <v>403</v>
      </c>
      <c r="FB351" s="386"/>
      <c r="FG351" s="153"/>
      <c r="FH351" s="153"/>
      <c r="FK351" s="288" t="s">
        <v>496</v>
      </c>
      <c r="FL351" s="387"/>
      <c r="FQ351" s="316" t="s">
        <v>504</v>
      </c>
      <c r="FR351" s="319"/>
      <c r="FW351" s="153"/>
      <c r="FX351" s="153"/>
      <c r="FZ351" s="316" t="s">
        <v>524</v>
      </c>
      <c r="GA351" s="319"/>
      <c r="GD351" s="465" t="s">
        <v>605</v>
      </c>
      <c r="GE351" s="452"/>
      <c r="GJ351" s="316" t="s">
        <v>504</v>
      </c>
      <c r="GK351" s="319"/>
      <c r="GP351" s="465" t="s">
        <v>620</v>
      </c>
      <c r="GQ351" s="496"/>
      <c r="GS351" s="257" t="s">
        <v>559</v>
      </c>
      <c r="GT351" s="257"/>
      <c r="GV351" s="462" t="s">
        <v>663</v>
      </c>
      <c r="GW351" s="479">
        <v>63.9</v>
      </c>
      <c r="HB351" s="535" t="s">
        <v>658</v>
      </c>
      <c r="HC351" s="383">
        <v>72.400000000000006</v>
      </c>
      <c r="HG351" s="462" t="s">
        <v>278</v>
      </c>
      <c r="HH351" s="383">
        <v>61.1</v>
      </c>
      <c r="HM351" s="255" t="s">
        <v>487</v>
      </c>
      <c r="HN351"/>
      <c r="HS351" s="535" t="s">
        <v>658</v>
      </c>
      <c r="HT351" s="383">
        <v>70.8</v>
      </c>
      <c r="HV351" s="316" t="s">
        <v>524</v>
      </c>
      <c r="HW351" s="319"/>
      <c r="HY351" s="255" t="s">
        <v>487</v>
      </c>
      <c r="HZ351" s="255"/>
      <c r="IE351" s="316" t="s">
        <v>524</v>
      </c>
      <c r="IF351" s="255"/>
      <c r="IH351" s="584" t="s">
        <v>713</v>
      </c>
      <c r="II351" s="615"/>
      <c r="IN351" s="621" t="s">
        <v>151</v>
      </c>
      <c r="IO351" s="635">
        <v>10</v>
      </c>
      <c r="IT351" s="584" t="s">
        <v>750</v>
      </c>
      <c r="IU351" s="584"/>
      <c r="IW351" s="621" t="s">
        <v>128</v>
      </c>
      <c r="IX351" s="635">
        <v>3.5</v>
      </c>
      <c r="IZ351" s="582" t="s">
        <v>630</v>
      </c>
      <c r="JA351" s="614"/>
      <c r="JF351" s="628"/>
      <c r="JG351" s="89"/>
      <c r="JL351" s="582" t="s">
        <v>630</v>
      </c>
      <c r="JM351" s="606"/>
      <c r="JO351" s="89" t="s">
        <v>706</v>
      </c>
      <c r="JP351" s="638">
        <v>44958</v>
      </c>
      <c r="JR351" s="583" t="s">
        <v>709</v>
      </c>
      <c r="JS351" s="615"/>
      <c r="JX351" s="584"/>
      <c r="JY351" s="630"/>
      <c r="KD351" s="588" t="s">
        <v>622</v>
      </c>
      <c r="KE351" s="583"/>
      <c r="KG351" s="89" t="s">
        <v>403</v>
      </c>
      <c r="KH351" s="630"/>
      <c r="KJ351" s="583" t="s">
        <v>772</v>
      </c>
      <c r="KK351" s="615"/>
      <c r="KP351" s="628"/>
      <c r="KQ351" s="89"/>
      <c r="KV351" s="588" t="s">
        <v>620</v>
      </c>
      <c r="KW351" s="583"/>
      <c r="LB351" s="583" t="s">
        <v>772</v>
      </c>
      <c r="LC351" s="615"/>
      <c r="LD351" s="615"/>
      <c r="LH351" s="588" t="s">
        <v>620</v>
      </c>
      <c r="LI351" s="583"/>
    </row>
    <row r="352" spans="1:321" ht="53.4" customHeight="1" x14ac:dyDescent="0.3">
      <c r="S352" s="86">
        <v>1</v>
      </c>
      <c r="T352" s="83"/>
      <c r="U352" s="102"/>
      <c r="Y352" s="86">
        <v>4</v>
      </c>
      <c r="Z352" s="94"/>
      <c r="AC352" s="87" t="s">
        <v>404</v>
      </c>
      <c r="AD352" s="126"/>
      <c r="AF352" s="83" t="s">
        <v>332</v>
      </c>
      <c r="AO352" s="86">
        <v>4</v>
      </c>
      <c r="AS352" s="86">
        <v>2</v>
      </c>
      <c r="AX352" s="184">
        <v>2</v>
      </c>
      <c r="AY352" s="193"/>
      <c r="BD352" s="11" t="s">
        <v>332</v>
      </c>
      <c r="BG352" s="221" t="s">
        <v>472</v>
      </c>
      <c r="BH352" s="193"/>
      <c r="BJ352" s="184" t="s">
        <v>481</v>
      </c>
      <c r="BK352" s="193"/>
      <c r="BP352" s="184" t="s">
        <v>479</v>
      </c>
      <c r="BQ352" s="193"/>
      <c r="BV352" s="255" t="s">
        <v>504</v>
      </c>
      <c r="BW352" s="255"/>
      <c r="CB352" s="83" t="s">
        <v>469</v>
      </c>
      <c r="CE352" s="255" t="s">
        <v>524</v>
      </c>
      <c r="CF352" s="255"/>
      <c r="CI352" s="184" t="s">
        <v>479</v>
      </c>
      <c r="CJ352" s="193"/>
      <c r="CO352" s="221" t="s">
        <v>471</v>
      </c>
      <c r="CP352" s="193"/>
      <c r="CS352" s="288" t="s">
        <v>496</v>
      </c>
      <c r="CT352" s="193"/>
      <c r="DB352" s="317" t="s">
        <v>541</v>
      </c>
      <c r="DC352" s="319"/>
      <c r="DP352" s="287" t="s">
        <v>403</v>
      </c>
      <c r="DQ352" s="298"/>
      <c r="DV352" s="257" t="s">
        <v>559</v>
      </c>
      <c r="DW352" s="257"/>
      <c r="EA352" s="288" t="s">
        <v>496</v>
      </c>
      <c r="EB352" s="193"/>
      <c r="EI352" s="317" t="s">
        <v>541</v>
      </c>
      <c r="EJ352" s="319"/>
      <c r="EQ352" s="287" t="s">
        <v>403</v>
      </c>
      <c r="ER352" s="298"/>
      <c r="EU352" s="257" t="s">
        <v>559</v>
      </c>
      <c r="EV352" s="257"/>
      <c r="FA352" s="288" t="s">
        <v>496</v>
      </c>
      <c r="FB352" s="387"/>
      <c r="FG352" s="287" t="s">
        <v>403</v>
      </c>
      <c r="FH352" s="298"/>
      <c r="FK352" s="184" t="s">
        <v>479</v>
      </c>
      <c r="FL352" s="387"/>
      <c r="FQ352" s="317" t="s">
        <v>541</v>
      </c>
      <c r="FR352" s="319"/>
      <c r="FW352" s="287" t="s">
        <v>403</v>
      </c>
      <c r="FX352" s="298"/>
      <c r="FZ352" s="257" t="s">
        <v>559</v>
      </c>
      <c r="GA352" s="257"/>
      <c r="GD352" s="465" t="s">
        <v>606</v>
      </c>
      <c r="GE352" s="452"/>
      <c r="GJ352" s="102" t="s">
        <v>615</v>
      </c>
      <c r="GK352" s="319"/>
      <c r="GP352" s="495" t="s">
        <v>621</v>
      </c>
      <c r="GQ352" s="496"/>
      <c r="GS352" s="507" t="s">
        <v>627</v>
      </c>
      <c r="GT352" s="507"/>
      <c r="GV352" s="462" t="s">
        <v>179</v>
      </c>
      <c r="GW352" s="479">
        <v>62.9</v>
      </c>
      <c r="HB352" s="535" t="s">
        <v>148</v>
      </c>
      <c r="HC352" s="383">
        <v>72.3</v>
      </c>
      <c r="HG352" s="462" t="s">
        <v>261</v>
      </c>
      <c r="HH352" s="383">
        <v>60</v>
      </c>
      <c r="HM352" s="316" t="s">
        <v>504</v>
      </c>
      <c r="HN352" s="319"/>
      <c r="HS352" s="535" t="s">
        <v>14</v>
      </c>
      <c r="HT352" s="383">
        <v>70.400000000000006</v>
      </c>
      <c r="HV352" s="548" t="s">
        <v>682</v>
      </c>
      <c r="HW352"/>
      <c r="HY352" s="316" t="s">
        <v>504</v>
      </c>
      <c r="HZ352" s="255"/>
      <c r="IE352" s="548" t="s">
        <v>682</v>
      </c>
      <c r="IF352"/>
      <c r="IH352" s="584"/>
      <c r="II352" s="615"/>
      <c r="IN352" s="621" t="s">
        <v>304</v>
      </c>
      <c r="IO352" s="635">
        <v>16.5</v>
      </c>
      <c r="IT352" s="584" t="s">
        <v>748</v>
      </c>
      <c r="IU352" s="584"/>
      <c r="IW352" s="621" t="s">
        <v>264</v>
      </c>
      <c r="IX352" s="635">
        <v>3.5</v>
      </c>
      <c r="IZ352" s="583" t="s">
        <v>772</v>
      </c>
      <c r="JA352" s="615"/>
      <c r="JF352" s="89" t="s">
        <v>722</v>
      </c>
      <c r="JG352" s="638">
        <v>44896</v>
      </c>
      <c r="JL352" s="588" t="s">
        <v>620</v>
      </c>
      <c r="JM352" s="583"/>
      <c r="JR352" s="584"/>
      <c r="JS352" s="615"/>
      <c r="JX352" s="89" t="s">
        <v>403</v>
      </c>
      <c r="JY352" s="630"/>
      <c r="KD352" s="588" t="s">
        <v>797</v>
      </c>
      <c r="KE352" s="583"/>
      <c r="KG352" s="581" t="s">
        <v>824</v>
      </c>
      <c r="KH352" s="581"/>
      <c r="KJ352" s="583" t="s">
        <v>606</v>
      </c>
      <c r="KK352" s="615"/>
      <c r="KP352" s="89" t="s">
        <v>722</v>
      </c>
      <c r="KQ352" s="638">
        <v>45352</v>
      </c>
      <c r="KV352" s="588" t="s">
        <v>621</v>
      </c>
      <c r="KW352" s="583"/>
      <c r="LB352" s="583" t="s">
        <v>606</v>
      </c>
      <c r="LC352" s="615"/>
      <c r="LD352" s="615"/>
      <c r="LH352" s="588" t="s">
        <v>621</v>
      </c>
      <c r="LI352" s="583"/>
    </row>
    <row r="353" spans="19:321" ht="43.8" customHeight="1" thickBot="1" x14ac:dyDescent="0.35">
      <c r="S353" s="86">
        <v>2</v>
      </c>
      <c r="T353" s="83"/>
      <c r="U353" s="102"/>
      <c r="Y353" s="86">
        <v>5</v>
      </c>
      <c r="Z353" s="94"/>
      <c r="AC353" s="115"/>
      <c r="AD353" s="126"/>
      <c r="AF353" s="105" t="s">
        <v>371</v>
      </c>
      <c r="AO353" s="86">
        <v>5</v>
      </c>
      <c r="AS353" s="86">
        <v>3</v>
      </c>
      <c r="AX353" s="184">
        <v>3</v>
      </c>
      <c r="AY353" s="193"/>
      <c r="BD353" s="184">
        <v>1</v>
      </c>
      <c r="BE353" s="193"/>
      <c r="BG353" s="221" t="s">
        <v>473</v>
      </c>
      <c r="BH353" s="193"/>
      <c r="BJ353" s="184" t="s">
        <v>482</v>
      </c>
      <c r="BK353" s="193"/>
      <c r="BP353" s="184" t="s">
        <v>480</v>
      </c>
      <c r="BQ353" s="193"/>
      <c r="BV353" s="255" t="s">
        <v>505</v>
      </c>
      <c r="BW353" s="255"/>
      <c r="CB353" s="184" t="s">
        <v>470</v>
      </c>
      <c r="CC353" s="193"/>
      <c r="CE353" s="255" t="s">
        <v>525</v>
      </c>
      <c r="CF353" s="255"/>
      <c r="CI353" s="184" t="s">
        <v>480</v>
      </c>
      <c r="CJ353" s="193"/>
      <c r="CO353" s="221" t="s">
        <v>472</v>
      </c>
      <c r="CP353" s="193"/>
      <c r="CS353" s="184" t="s">
        <v>479</v>
      </c>
      <c r="CT353" s="193"/>
      <c r="DB353" s="258"/>
      <c r="DC353" s="255"/>
      <c r="DP353" s="184" t="s">
        <v>552</v>
      </c>
      <c r="DQ353" s="193"/>
      <c r="EA353" s="184" t="s">
        <v>479</v>
      </c>
      <c r="EB353" s="193"/>
      <c r="EI353" s="258"/>
      <c r="EJ353" s="255"/>
      <c r="EQ353" s="184" t="s">
        <v>552</v>
      </c>
      <c r="ER353" s="193"/>
      <c r="FA353" s="184" t="s">
        <v>479</v>
      </c>
      <c r="FB353" s="387"/>
      <c r="FG353" s="184" t="s">
        <v>552</v>
      </c>
      <c r="FH353" s="193"/>
      <c r="FK353" s="184" t="s">
        <v>480</v>
      </c>
      <c r="FL353" s="387"/>
      <c r="FQ353" s="258"/>
      <c r="FR353" s="255"/>
      <c r="FW353" s="184" t="s">
        <v>552</v>
      </c>
      <c r="FX353" s="193"/>
      <c r="GD353" s="465" t="s">
        <v>607</v>
      </c>
      <c r="GE353" s="452"/>
      <c r="GJ353" s="317" t="s">
        <v>506</v>
      </c>
      <c r="GK353" s="319"/>
      <c r="GP353" s="495" t="s">
        <v>622</v>
      </c>
      <c r="GV353" s="462" t="s">
        <v>46</v>
      </c>
      <c r="GW353" s="479">
        <v>33.299999999999997</v>
      </c>
      <c r="HB353" s="535" t="s">
        <v>14</v>
      </c>
      <c r="HC353" s="383">
        <v>71.8</v>
      </c>
      <c r="HG353" s="462" t="s">
        <v>46</v>
      </c>
      <c r="HH353" s="383">
        <v>50</v>
      </c>
      <c r="HM353" s="547" t="s">
        <v>615</v>
      </c>
      <c r="HN353" s="547"/>
      <c r="HS353" s="538"/>
      <c r="HT353" s="559"/>
      <c r="HV353" s="257" t="s">
        <v>691</v>
      </c>
      <c r="HW353" s="257"/>
      <c r="HY353" s="547" t="s">
        <v>615</v>
      </c>
      <c r="HZ353" s="547"/>
      <c r="IE353" s="257" t="s">
        <v>691</v>
      </c>
      <c r="IF353" s="255"/>
      <c r="IH353" s="585" t="s">
        <v>633</v>
      </c>
      <c r="II353" s="615"/>
      <c r="IN353" s="621" t="s">
        <v>288</v>
      </c>
      <c r="IO353" s="635">
        <v>20.7</v>
      </c>
      <c r="IT353" s="583"/>
      <c r="IU353" s="88"/>
      <c r="IW353" s="621" t="s">
        <v>32</v>
      </c>
      <c r="IX353" s="635">
        <v>4.2</v>
      </c>
      <c r="IZ353" s="583" t="s">
        <v>606</v>
      </c>
      <c r="JA353" s="615"/>
      <c r="JF353" s="89" t="s">
        <v>706</v>
      </c>
      <c r="JG353" s="638">
        <v>44593</v>
      </c>
      <c r="JL353" s="588" t="s">
        <v>621</v>
      </c>
      <c r="JM353" s="583"/>
      <c r="JR353" s="585" t="s">
        <v>633</v>
      </c>
      <c r="JS353" s="615"/>
      <c r="JX353" s="625" t="s">
        <v>817</v>
      </c>
      <c r="JY353" s="625"/>
      <c r="KD353" s="583"/>
      <c r="KE353" s="88"/>
      <c r="KG353" s="581" t="s">
        <v>736</v>
      </c>
      <c r="KH353" s="581"/>
      <c r="KJ353" s="583" t="s">
        <v>830</v>
      </c>
      <c r="KK353" s="615"/>
      <c r="KP353" s="89" t="s">
        <v>706</v>
      </c>
      <c r="KQ353" s="638">
        <v>45444</v>
      </c>
      <c r="KV353" s="588" t="s">
        <v>622</v>
      </c>
      <c r="KW353" s="583"/>
      <c r="LB353" s="583" t="s">
        <v>830</v>
      </c>
      <c r="LC353" s="615"/>
      <c r="LD353" s="615"/>
      <c r="LH353" s="588" t="s">
        <v>622</v>
      </c>
      <c r="LI353" s="583"/>
    </row>
    <row r="354" spans="19:321" ht="43.8" thickBot="1" x14ac:dyDescent="0.35">
      <c r="S354" s="86">
        <v>3</v>
      </c>
      <c r="T354" s="83"/>
      <c r="U354" s="102"/>
      <c r="Y354" s="86">
        <v>6</v>
      </c>
      <c r="Z354" s="94"/>
      <c r="AC354" s="116" t="s">
        <v>405</v>
      </c>
      <c r="AD354" s="126"/>
      <c r="AF354" s="105">
        <v>1</v>
      </c>
      <c r="AO354" s="86"/>
      <c r="AS354" s="86">
        <v>4</v>
      </c>
      <c r="AX354" s="184">
        <v>4</v>
      </c>
      <c r="AY354" s="193"/>
      <c r="BD354" s="221">
        <v>2</v>
      </c>
      <c r="BE354" s="193"/>
      <c r="BG354" s="221" t="s">
        <v>474</v>
      </c>
      <c r="BH354" s="193"/>
      <c r="BJ354" s="184" t="s">
        <v>483</v>
      </c>
      <c r="BK354" s="194"/>
      <c r="BP354" s="184" t="s">
        <v>481</v>
      </c>
      <c r="BQ354" s="193"/>
      <c r="BV354" s="257" t="s">
        <v>506</v>
      </c>
      <c r="BW354" s="257"/>
      <c r="CB354" s="221" t="s">
        <v>471</v>
      </c>
      <c r="CC354" s="193"/>
      <c r="CE354" s="257" t="s">
        <v>526</v>
      </c>
      <c r="CF354" s="257"/>
      <c r="CI354" s="184" t="s">
        <v>481</v>
      </c>
      <c r="CJ354" s="193"/>
      <c r="CO354" s="221" t="s">
        <v>473</v>
      </c>
      <c r="CP354" s="300">
        <v>43160</v>
      </c>
      <c r="CS354" s="184" t="s">
        <v>480</v>
      </c>
      <c r="CT354" s="193"/>
      <c r="DB354" s="83" t="s">
        <v>405</v>
      </c>
      <c r="DC354" s="320" t="s">
        <v>543</v>
      </c>
      <c r="DP354" s="221" t="s">
        <v>471</v>
      </c>
      <c r="DQ354" s="193"/>
      <c r="DV354" s="89" t="s">
        <v>405</v>
      </c>
      <c r="DW354" s="320" t="s">
        <v>543</v>
      </c>
      <c r="EA354" s="184" t="s">
        <v>480</v>
      </c>
      <c r="EB354" s="193"/>
      <c r="EI354" s="83" t="s">
        <v>405</v>
      </c>
      <c r="EJ354" s="320">
        <v>43313</v>
      </c>
      <c r="EQ354" s="221" t="s">
        <v>471</v>
      </c>
      <c r="ER354" s="193"/>
      <c r="EU354" s="89" t="s">
        <v>405</v>
      </c>
      <c r="EV354" s="320" t="s">
        <v>571</v>
      </c>
      <c r="FA354" s="184" t="s">
        <v>480</v>
      </c>
      <c r="FB354" s="387"/>
      <c r="FG354" s="221" t="s">
        <v>471</v>
      </c>
      <c r="FH354" s="193"/>
      <c r="FK354" s="184" t="s">
        <v>481</v>
      </c>
      <c r="FL354" s="387"/>
      <c r="FQ354" s="83" t="s">
        <v>594</v>
      </c>
      <c r="FR354" s="320">
        <v>43497</v>
      </c>
      <c r="FW354" s="221" t="s">
        <v>471</v>
      </c>
      <c r="FX354" s="193"/>
      <c r="FZ354" s="89" t="s">
        <v>594</v>
      </c>
      <c r="GA354" s="320">
        <v>43497</v>
      </c>
      <c r="GD354" s="465" t="s">
        <v>608</v>
      </c>
      <c r="GE354" s="452"/>
      <c r="GJ354" s="482" t="s">
        <v>616</v>
      </c>
      <c r="GK354" s="319"/>
      <c r="GP354" s="495" t="s">
        <v>623</v>
      </c>
      <c r="GS354" s="89" t="s">
        <v>594</v>
      </c>
      <c r="GT354" s="320">
        <v>43647</v>
      </c>
      <c r="GV354" s="464"/>
      <c r="GW354" s="450"/>
      <c r="HB354" s="538"/>
      <c r="HC354" s="541"/>
      <c r="HG354" s="464"/>
      <c r="HH354" s="450"/>
      <c r="HM354" s="548" t="s">
        <v>682</v>
      </c>
      <c r="HN354" s="548"/>
      <c r="HV354" s="257" t="s">
        <v>692</v>
      </c>
      <c r="HW354" s="564"/>
      <c r="HY354" s="548" t="s">
        <v>682</v>
      </c>
      <c r="HZ354" s="548"/>
      <c r="IE354" s="257" t="s">
        <v>692</v>
      </c>
      <c r="IF354" s="255"/>
      <c r="IH354" s="586" t="s">
        <v>610</v>
      </c>
      <c r="II354" s="615"/>
      <c r="IN354" s="623"/>
      <c r="IO354" s="637"/>
      <c r="IT354" s="202" t="s">
        <v>633</v>
      </c>
      <c r="IU354" s="88"/>
      <c r="IW354" s="623"/>
      <c r="IX354" s="637"/>
      <c r="IZ354" s="583" t="s">
        <v>709</v>
      </c>
      <c r="JA354" s="615"/>
      <c r="JL354" s="588" t="s">
        <v>622</v>
      </c>
      <c r="JM354" s="583"/>
      <c r="JR354" s="586" t="s">
        <v>811</v>
      </c>
      <c r="JS354" s="615"/>
      <c r="JX354" s="624" t="s">
        <v>487</v>
      </c>
      <c r="JY354" s="624"/>
      <c r="KD354" s="202" t="s">
        <v>633</v>
      </c>
      <c r="KE354" s="88"/>
      <c r="KG354" s="624" t="s">
        <v>737</v>
      </c>
      <c r="KH354" s="624"/>
      <c r="KJ354" s="698" t="s">
        <v>831</v>
      </c>
      <c r="KK354" s="615"/>
      <c r="KV354" s="588" t="s">
        <v>842</v>
      </c>
      <c r="KW354" s="583"/>
      <c r="LB354" s="698" t="s">
        <v>831</v>
      </c>
      <c r="LC354" s="615"/>
      <c r="LD354" s="615"/>
      <c r="LH354" s="588" t="s">
        <v>842</v>
      </c>
      <c r="LI354" s="583"/>
    </row>
    <row r="355" spans="19:321" ht="52.2" x14ac:dyDescent="0.3">
      <c r="S355" s="86">
        <v>4</v>
      </c>
      <c r="T355" s="83"/>
      <c r="U355" s="102"/>
      <c r="Y355" s="86">
        <v>7</v>
      </c>
      <c r="Z355" s="94"/>
      <c r="AC355" s="116" t="s">
        <v>406</v>
      </c>
      <c r="AD355" s="126"/>
      <c r="AF355" s="105" t="s">
        <v>451</v>
      </c>
      <c r="AO355" s="83" t="s">
        <v>405</v>
      </c>
      <c r="AP355" s="95">
        <v>42614</v>
      </c>
      <c r="AS355" s="86">
        <v>5</v>
      </c>
      <c r="AX355" s="184">
        <v>5</v>
      </c>
      <c r="AY355" s="193"/>
      <c r="BD355" s="221">
        <v>3</v>
      </c>
      <c r="BE355" s="193"/>
      <c r="BG355" s="221" t="s">
        <v>475</v>
      </c>
      <c r="BJ355" s="185"/>
      <c r="BK355" s="194"/>
      <c r="BP355" s="185"/>
      <c r="BQ355" s="194"/>
      <c r="BV355" s="258"/>
      <c r="BW355" s="255"/>
      <c r="CB355" s="221" t="s">
        <v>472</v>
      </c>
      <c r="CC355" s="193"/>
      <c r="CI355" s="289"/>
      <c r="CJ355" s="299"/>
      <c r="CO355" s="184"/>
      <c r="CP355" s="300">
        <v>43252</v>
      </c>
      <c r="CS355" s="184" t="s">
        <v>481</v>
      </c>
      <c r="CT355" s="193"/>
      <c r="DB355" s="83" t="s">
        <v>406</v>
      </c>
      <c r="DC355" s="320" t="s">
        <v>544</v>
      </c>
      <c r="DP355" s="221" t="s">
        <v>553</v>
      </c>
      <c r="DQ355" s="300">
        <v>43252</v>
      </c>
      <c r="DV355" s="89" t="s">
        <v>406</v>
      </c>
      <c r="DW355" s="320" t="s">
        <v>544</v>
      </c>
      <c r="EA355" s="184" t="s">
        <v>481</v>
      </c>
      <c r="EB355" s="193"/>
      <c r="EI355" s="83" t="s">
        <v>406</v>
      </c>
      <c r="EJ355" s="320" t="s">
        <v>564</v>
      </c>
      <c r="EQ355" s="221" t="s">
        <v>553</v>
      </c>
      <c r="ER355" s="300">
        <v>43344</v>
      </c>
      <c r="EU355" s="89" t="s">
        <v>406</v>
      </c>
      <c r="EV355" s="320" t="s">
        <v>580</v>
      </c>
      <c r="FA355" s="184" t="s">
        <v>481</v>
      </c>
      <c r="FB355" s="387"/>
      <c r="FG355" s="221" t="s">
        <v>553</v>
      </c>
      <c r="FH355" s="300">
        <v>43435</v>
      </c>
      <c r="FK355" s="184" t="s">
        <v>586</v>
      </c>
      <c r="FL355" s="387"/>
      <c r="FQ355" s="83" t="s">
        <v>587</v>
      </c>
      <c r="FR355" s="320">
        <v>43525</v>
      </c>
      <c r="FW355" s="221" t="s">
        <v>553</v>
      </c>
      <c r="FX355" s="300">
        <v>43525</v>
      </c>
      <c r="FZ355" s="89" t="s">
        <v>587</v>
      </c>
      <c r="GA355" s="320">
        <v>43525</v>
      </c>
      <c r="GD355" s="465" t="s">
        <v>609</v>
      </c>
      <c r="GE355" s="452"/>
      <c r="GJ355" s="258"/>
      <c r="GK355" s="255"/>
      <c r="GP355" s="465" t="s">
        <v>624</v>
      </c>
      <c r="GQ355" s="505"/>
      <c r="GS355" s="89" t="s">
        <v>587</v>
      </c>
      <c r="GT355" s="320">
        <v>43678</v>
      </c>
      <c r="HM355" s="317" t="s">
        <v>526</v>
      </c>
      <c r="HN355" s="317"/>
      <c r="HS355" s="516" t="s">
        <v>630</v>
      </c>
      <c r="HY355" s="317" t="s">
        <v>526</v>
      </c>
      <c r="HZ355" s="317"/>
      <c r="IH355" s="587" t="s">
        <v>611</v>
      </c>
      <c r="II355" s="615"/>
      <c r="IN355" s="584"/>
      <c r="IT355" s="587" t="s">
        <v>611</v>
      </c>
      <c r="IU355" s="88"/>
      <c r="IW355" s="89" t="s">
        <v>403</v>
      </c>
      <c r="IZ355" s="584" t="s">
        <v>773</v>
      </c>
      <c r="JA355" s="615"/>
      <c r="JL355" s="588" t="s">
        <v>797</v>
      </c>
      <c r="JM355" s="583"/>
      <c r="JR355" s="587" t="s">
        <v>611</v>
      </c>
      <c r="JS355" s="615"/>
      <c r="JX355" s="624" t="s">
        <v>718</v>
      </c>
      <c r="JY355" s="624"/>
      <c r="KD355" s="587" t="s">
        <v>611</v>
      </c>
      <c r="KE355" s="88"/>
      <c r="KG355" s="640" t="s">
        <v>804</v>
      </c>
      <c r="KH355" s="640"/>
      <c r="KJ355" s="584"/>
      <c r="KK355" s="615"/>
      <c r="KV355" s="698" t="s">
        <v>843</v>
      </c>
      <c r="KW355" s="583"/>
      <c r="LB355" s="584"/>
      <c r="LC355" s="615"/>
      <c r="LD355" s="615"/>
      <c r="LH355" s="698" t="s">
        <v>843</v>
      </c>
      <c r="LI355" s="583"/>
    </row>
    <row r="356" spans="19:321" ht="153" customHeight="1" x14ac:dyDescent="0.3">
      <c r="S356" s="86">
        <v>5</v>
      </c>
      <c r="T356" s="83"/>
      <c r="U356" s="102"/>
      <c r="Y356" s="86"/>
      <c r="AC356" s="11"/>
      <c r="AD356" s="127" t="s">
        <v>408</v>
      </c>
      <c r="AF356" s="86">
        <v>3</v>
      </c>
      <c r="AO356" s="83" t="s">
        <v>406</v>
      </c>
      <c r="AP356" s="95">
        <v>42705</v>
      </c>
      <c r="AS356" s="86">
        <v>6</v>
      </c>
      <c r="AX356" s="184">
        <v>6</v>
      </c>
      <c r="AY356" s="194"/>
      <c r="BD356" s="221">
        <v>4</v>
      </c>
      <c r="BE356" s="193"/>
      <c r="BG356" s="184"/>
      <c r="BJ356" s="182" t="s">
        <v>405</v>
      </c>
      <c r="BK356" s="195" t="s">
        <v>457</v>
      </c>
      <c r="BP356" s="182" t="s">
        <v>405</v>
      </c>
      <c r="BQ356" s="195" t="s">
        <v>484</v>
      </c>
      <c r="BV356" s="83" t="s">
        <v>405</v>
      </c>
      <c r="BW356" s="95">
        <v>42948</v>
      </c>
      <c r="CB356" s="221" t="s">
        <v>473</v>
      </c>
      <c r="CC356" s="193"/>
      <c r="CE356" s="89" t="s">
        <v>405</v>
      </c>
      <c r="CF356" s="95">
        <v>42948</v>
      </c>
      <c r="CI356" s="290" t="s">
        <v>405</v>
      </c>
      <c r="CJ356" s="300">
        <v>43160</v>
      </c>
      <c r="CO356" s="193" t="s">
        <v>405</v>
      </c>
      <c r="CP356" s="299"/>
      <c r="CS356" s="184" t="s">
        <v>547</v>
      </c>
      <c r="CT356" s="193"/>
      <c r="DB356" s="258"/>
      <c r="DP356" s="221" t="s">
        <v>473</v>
      </c>
      <c r="DQ356" s="300">
        <v>43344</v>
      </c>
      <c r="EA356" s="184" t="s">
        <v>582</v>
      </c>
      <c r="EB356" s="193"/>
      <c r="EI356" s="258"/>
      <c r="EQ356" s="221" t="s">
        <v>473</v>
      </c>
      <c r="ER356" s="300">
        <v>43435</v>
      </c>
      <c r="FA356" s="184" t="s">
        <v>586</v>
      </c>
      <c r="FB356" s="387"/>
      <c r="FG356" s="221" t="s">
        <v>473</v>
      </c>
      <c r="FH356" s="300" t="s">
        <v>590</v>
      </c>
      <c r="FK356" s="289"/>
      <c r="FL356" s="388"/>
      <c r="FQ356" s="258"/>
      <c r="FW356" s="221" t="s">
        <v>473</v>
      </c>
      <c r="FX356" s="300">
        <v>43617</v>
      </c>
      <c r="GD356" s="465"/>
      <c r="GE356" s="452"/>
      <c r="GJ356" s="83" t="s">
        <v>594</v>
      </c>
      <c r="GK356" s="320">
        <v>43647</v>
      </c>
      <c r="GP356" s="465" t="s">
        <v>609</v>
      </c>
      <c r="GQ356" s="505"/>
      <c r="GV356" s="516" t="s">
        <v>630</v>
      </c>
      <c r="HB356" s="516" t="s">
        <v>630</v>
      </c>
      <c r="HG356" s="516" t="s">
        <v>630</v>
      </c>
      <c r="HM356" s="482" t="s">
        <v>683</v>
      </c>
      <c r="HN356" s="319"/>
      <c r="HS356" s="496" t="s">
        <v>620</v>
      </c>
      <c r="HT356" s="539"/>
      <c r="HV356" s="89" t="s">
        <v>594</v>
      </c>
      <c r="HY356" s="482" t="s">
        <v>683</v>
      </c>
      <c r="HZ356" s="255"/>
      <c r="IE356" s="89" t="s">
        <v>594</v>
      </c>
      <c r="IF356" s="320">
        <v>44013</v>
      </c>
      <c r="IH356" s="605" t="s">
        <v>404</v>
      </c>
      <c r="II356" s="616"/>
      <c r="IN356" s="89" t="s">
        <v>403</v>
      </c>
      <c r="IT356" s="583"/>
      <c r="IU356" s="88"/>
      <c r="IW356" s="625" t="s">
        <v>735</v>
      </c>
      <c r="IX356" s="625"/>
      <c r="IZ356" s="584" t="s">
        <v>774</v>
      </c>
      <c r="JA356" s="615"/>
      <c r="JL356" s="584" t="s">
        <v>798</v>
      </c>
      <c r="JM356" s="584"/>
      <c r="JR356" s="605" t="s">
        <v>404</v>
      </c>
      <c r="JS356" s="616"/>
      <c r="JX356" s="624" t="s">
        <v>719</v>
      </c>
      <c r="JY356" s="624"/>
      <c r="KD356" s="583" t="s">
        <v>811</v>
      </c>
      <c r="KE356" s="88"/>
      <c r="KG356" s="627" t="s">
        <v>738</v>
      </c>
      <c r="KH356" s="627"/>
      <c r="KJ356" s="585" t="s">
        <v>633</v>
      </c>
      <c r="KK356" s="615"/>
      <c r="KV356" s="583"/>
      <c r="KW356" s="88"/>
      <c r="LB356" s="585" t="s">
        <v>633</v>
      </c>
      <c r="LC356" s="615"/>
      <c r="LD356" s="615"/>
      <c r="LH356" s="583"/>
      <c r="LI356" s="88"/>
    </row>
    <row r="357" spans="19:321" x14ac:dyDescent="0.3">
      <c r="S357" s="87" t="s">
        <v>404</v>
      </c>
      <c r="T357" s="90"/>
      <c r="U357" s="98"/>
      <c r="Y357" s="83" t="s">
        <v>405</v>
      </c>
      <c r="Z357" s="95">
        <v>42522</v>
      </c>
      <c r="AC357" s="11"/>
      <c r="AD357" s="127" t="s">
        <v>429</v>
      </c>
      <c r="AF357" s="86">
        <v>4</v>
      </c>
      <c r="AO357" s="11"/>
      <c r="AS357" s="86">
        <v>7</v>
      </c>
      <c r="AX357" s="185"/>
      <c r="AY357" s="194"/>
      <c r="BD357" s="221">
        <v>5</v>
      </c>
      <c r="BE357" s="193"/>
      <c r="BG357" s="193" t="s">
        <v>405</v>
      </c>
      <c r="BH357" s="225">
        <v>42887</v>
      </c>
      <c r="BJ357" s="182" t="s">
        <v>406</v>
      </c>
      <c r="BK357" s="195" t="s">
        <v>484</v>
      </c>
      <c r="BP357" s="182" t="s">
        <v>406</v>
      </c>
      <c r="BQ357" s="195" t="s">
        <v>497</v>
      </c>
      <c r="BV357" s="83" t="s">
        <v>406</v>
      </c>
      <c r="BW357" s="265" t="s">
        <v>510</v>
      </c>
      <c r="CB357" s="184"/>
      <c r="CE357" s="89" t="s">
        <v>406</v>
      </c>
      <c r="CF357" s="265" t="s">
        <v>510</v>
      </c>
      <c r="CI357" s="290" t="s">
        <v>406</v>
      </c>
      <c r="CJ357" s="300">
        <v>43252</v>
      </c>
      <c r="CO357" s="193" t="s">
        <v>406</v>
      </c>
      <c r="CP357" s="299"/>
      <c r="CS357" s="184" t="s">
        <v>548</v>
      </c>
      <c r="CT357" s="193"/>
      <c r="DB357" s="258"/>
      <c r="DC357" s="259"/>
      <c r="DP357" s="184" t="s">
        <v>554</v>
      </c>
      <c r="DQ357" s="300"/>
      <c r="EA357" s="289"/>
      <c r="EB357" s="299"/>
      <c r="EI357" s="258"/>
      <c r="EJ357" s="259"/>
      <c r="EQ357" s="184" t="s">
        <v>583</v>
      </c>
      <c r="ER357" s="372"/>
      <c r="FA357" s="289"/>
      <c r="FB357" s="388"/>
      <c r="FG357" s="184" t="s">
        <v>589</v>
      </c>
      <c r="FH357" s="372"/>
      <c r="FK357" s="290" t="s">
        <v>405</v>
      </c>
      <c r="FL357" s="300">
        <v>43525</v>
      </c>
      <c r="FQ357" s="258"/>
      <c r="FR357" s="259"/>
      <c r="FW357" s="184" t="s">
        <v>589</v>
      </c>
      <c r="FX357" s="372"/>
      <c r="GD357" s="466" t="s">
        <v>610</v>
      </c>
      <c r="GE357" s="452"/>
      <c r="GJ357" s="83" t="s">
        <v>587</v>
      </c>
      <c r="GK357" s="320">
        <v>43678</v>
      </c>
      <c r="GP357" s="465"/>
      <c r="GQ357" s="505"/>
      <c r="GV357" s="465" t="s">
        <v>605</v>
      </c>
      <c r="GW357" s="452"/>
      <c r="HB357" s="465" t="s">
        <v>620</v>
      </c>
      <c r="HC357" s="505"/>
      <c r="HG357" s="465" t="s">
        <v>605</v>
      </c>
      <c r="HH357" s="452"/>
      <c r="HM357" s="258"/>
      <c r="HN357" s="255"/>
      <c r="HS357" s="557" t="s">
        <v>621</v>
      </c>
      <c r="HT357" s="539"/>
      <c r="HV357" s="89" t="s">
        <v>587</v>
      </c>
      <c r="HY357" s="258"/>
      <c r="HZ357" s="255"/>
      <c r="IE357" s="89" t="s">
        <v>587</v>
      </c>
      <c r="IF357" s="320">
        <v>44105</v>
      </c>
      <c r="IH357" s="588" t="s">
        <v>714</v>
      </c>
      <c r="II357" s="602">
        <v>44644</v>
      </c>
      <c r="IN357" s="624" t="s">
        <v>487</v>
      </c>
      <c r="IO357" s="624"/>
      <c r="IT357" s="588" t="s">
        <v>714</v>
      </c>
      <c r="IU357" s="656">
        <v>44644</v>
      </c>
      <c r="IW357" s="89"/>
      <c r="IZ357" s="584"/>
      <c r="JA357" s="615"/>
      <c r="JL357" s="584" t="s">
        <v>799</v>
      </c>
      <c r="JM357" s="584"/>
      <c r="JR357" s="588" t="s">
        <v>714</v>
      </c>
      <c r="JS357" s="602">
        <v>45170</v>
      </c>
      <c r="JX357" s="640" t="s">
        <v>782</v>
      </c>
      <c r="JY357" s="640"/>
      <c r="KD357" s="583"/>
      <c r="KE357" s="88"/>
      <c r="KG357" s="630"/>
      <c r="KH357" s="630"/>
      <c r="KJ357" s="586" t="s">
        <v>811</v>
      </c>
      <c r="KK357" s="615"/>
      <c r="KV357" s="202" t="s">
        <v>633</v>
      </c>
      <c r="KW357" s="88"/>
      <c r="LB357" s="586" t="s">
        <v>811</v>
      </c>
      <c r="LC357" s="615"/>
      <c r="LD357" s="615"/>
      <c r="LH357" s="202" t="s">
        <v>633</v>
      </c>
      <c r="LI357" s="88"/>
    </row>
    <row r="358" spans="19:321" ht="132.6" customHeight="1" x14ac:dyDescent="0.3">
      <c r="S358" s="88"/>
      <c r="Y358" s="83" t="s">
        <v>406</v>
      </c>
      <c r="Z358" s="95">
        <v>42614</v>
      </c>
      <c r="AF358" s="86">
        <v>5</v>
      </c>
      <c r="AS358" s="86"/>
      <c r="AX358" s="182" t="s">
        <v>405</v>
      </c>
      <c r="AY358" s="195" t="s">
        <v>445</v>
      </c>
      <c r="BD358" s="221">
        <v>6</v>
      </c>
      <c r="BE358" s="193"/>
      <c r="BG358" s="193" t="s">
        <v>406</v>
      </c>
      <c r="BH358" s="225">
        <v>42979</v>
      </c>
      <c r="BV358" s="258"/>
      <c r="CB358" s="193" t="s">
        <v>405</v>
      </c>
      <c r="CC358" s="225">
        <v>42979</v>
      </c>
      <c r="CF358" s="266"/>
      <c r="CI358" s="126"/>
      <c r="CJ358" s="126"/>
      <c r="CO358" s="126"/>
      <c r="CP358" s="126"/>
      <c r="CS358" s="289"/>
      <c r="CT358" s="299"/>
      <c r="DB358" s="258"/>
      <c r="DC358" s="259"/>
      <c r="DP358" s="184"/>
      <c r="DQ358" s="299"/>
      <c r="EA358" s="290" t="s">
        <v>405</v>
      </c>
      <c r="EB358" s="300">
        <v>43344</v>
      </c>
      <c r="EI358" s="258"/>
      <c r="EJ358" s="259"/>
      <c r="EQ358" s="184"/>
      <c r="ER358" s="299"/>
      <c r="FA358" s="290" t="s">
        <v>405</v>
      </c>
      <c r="FB358" s="300">
        <v>43435</v>
      </c>
      <c r="FG358" s="184"/>
      <c r="FH358" s="299"/>
      <c r="FK358" s="290" t="s">
        <v>587</v>
      </c>
      <c r="FL358" s="300">
        <v>43617</v>
      </c>
      <c r="FQ358" s="258"/>
      <c r="FR358" s="259"/>
      <c r="FW358" s="184"/>
      <c r="FX358" s="299"/>
      <c r="GD358" s="467" t="s">
        <v>611</v>
      </c>
      <c r="GE358" s="452"/>
      <c r="GJ358" s="258"/>
      <c r="GP358" s="467" t="s">
        <v>611</v>
      </c>
      <c r="GQ358" s="505"/>
      <c r="GV358" s="465" t="s">
        <v>606</v>
      </c>
      <c r="GW358" s="452"/>
      <c r="HB358" s="495" t="s">
        <v>621</v>
      </c>
      <c r="HC358" s="505"/>
      <c r="HG358" s="465" t="s">
        <v>606</v>
      </c>
      <c r="HH358" s="452"/>
      <c r="HM358" s="83" t="s">
        <v>594</v>
      </c>
      <c r="HS358" s="557" t="s">
        <v>622</v>
      </c>
      <c r="HT358" s="539"/>
      <c r="HY358" s="83" t="s">
        <v>594</v>
      </c>
      <c r="HZ358" s="320">
        <v>44013</v>
      </c>
      <c r="IH358" s="588" t="s">
        <v>706</v>
      </c>
      <c r="II358" s="602">
        <v>44742</v>
      </c>
      <c r="IN358" s="625" t="s">
        <v>717</v>
      </c>
      <c r="IO358" s="625"/>
      <c r="IT358" s="588" t="s">
        <v>706</v>
      </c>
      <c r="IU358" s="656">
        <v>44742</v>
      </c>
      <c r="IW358" s="581" t="s">
        <v>736</v>
      </c>
      <c r="IX358" s="581"/>
      <c r="IZ358" s="585" t="s">
        <v>633</v>
      </c>
      <c r="JA358" s="615"/>
      <c r="JL358" s="583"/>
      <c r="JM358" s="88"/>
      <c r="JR358" s="588" t="s">
        <v>706</v>
      </c>
      <c r="JS358" s="602">
        <v>45261</v>
      </c>
      <c r="JX358" s="627" t="s">
        <v>721</v>
      </c>
      <c r="JY358" s="627"/>
      <c r="KD358" s="588" t="s">
        <v>714</v>
      </c>
      <c r="KE358" s="669">
        <v>45170</v>
      </c>
      <c r="KG358" s="89" t="s">
        <v>722</v>
      </c>
      <c r="KH358" s="638">
        <v>45078</v>
      </c>
      <c r="KJ358" s="587" t="s">
        <v>611</v>
      </c>
      <c r="KK358" s="615"/>
      <c r="KV358" s="587" t="s">
        <v>611</v>
      </c>
      <c r="KW358" s="88"/>
      <c r="LB358" s="586" t="s">
        <v>610</v>
      </c>
      <c r="LC358" s="615"/>
      <c r="LD358" s="615"/>
      <c r="LH358" s="587" t="s">
        <v>611</v>
      </c>
      <c r="LI358" s="88"/>
    </row>
    <row r="359" spans="19:321" ht="20.399999999999999" x14ac:dyDescent="0.3">
      <c r="S359" s="89" t="s">
        <v>405</v>
      </c>
      <c r="AF359" s="86">
        <v>6</v>
      </c>
      <c r="AS359" s="83" t="s">
        <v>405</v>
      </c>
      <c r="AX359" s="182" t="s">
        <v>406</v>
      </c>
      <c r="AY359" s="195" t="s">
        <v>457</v>
      </c>
      <c r="BD359" s="221">
        <v>7</v>
      </c>
      <c r="BE359" s="225">
        <v>42795</v>
      </c>
      <c r="BV359" s="258"/>
      <c r="BW359" s="259"/>
      <c r="CB359" s="193" t="s">
        <v>406</v>
      </c>
      <c r="CC359" s="225">
        <v>43070</v>
      </c>
      <c r="CS359" s="290" t="s">
        <v>405</v>
      </c>
      <c r="CT359" s="300">
        <v>43252</v>
      </c>
      <c r="DB359" s="258"/>
      <c r="DC359" s="259"/>
      <c r="DP359" s="193" t="s">
        <v>405</v>
      </c>
      <c r="DQ359" s="299"/>
      <c r="EA359" s="290" t="s">
        <v>406</v>
      </c>
      <c r="EB359" s="300">
        <v>43435</v>
      </c>
      <c r="EI359" s="258"/>
      <c r="EJ359" s="259"/>
      <c r="EQ359" s="193" t="s">
        <v>405</v>
      </c>
      <c r="ER359" s="299"/>
      <c r="FA359" s="290" t="s">
        <v>587</v>
      </c>
      <c r="FB359" s="300">
        <v>43525</v>
      </c>
      <c r="FG359" s="193" t="s">
        <v>405</v>
      </c>
      <c r="FH359" s="299"/>
      <c r="FK359" s="126"/>
      <c r="FL359" s="92"/>
      <c r="FQ359" s="258"/>
      <c r="FR359" s="259"/>
      <c r="FW359" s="193" t="s">
        <v>405</v>
      </c>
      <c r="FX359" s="299"/>
      <c r="GD359" s="468"/>
      <c r="GE359" s="453"/>
      <c r="GJ359" s="258"/>
      <c r="GK359" s="259"/>
      <c r="GP359" s="465"/>
      <c r="GQ359" s="506"/>
      <c r="GV359" s="465" t="s">
        <v>607</v>
      </c>
      <c r="GW359" s="452"/>
      <c r="HB359" s="495" t="s">
        <v>622</v>
      </c>
      <c r="HC359" s="506"/>
      <c r="HG359" s="465" t="s">
        <v>607</v>
      </c>
      <c r="HH359" s="452"/>
      <c r="HM359" s="83" t="s">
        <v>587</v>
      </c>
      <c r="HS359" s="557" t="s">
        <v>623</v>
      </c>
      <c r="HT359" s="539"/>
      <c r="HY359" s="83" t="s">
        <v>587</v>
      </c>
      <c r="HZ359" s="320">
        <v>44105</v>
      </c>
      <c r="IH359" s="589" t="s">
        <v>404</v>
      </c>
      <c r="II359" s="614"/>
      <c r="IN359" s="624" t="s">
        <v>718</v>
      </c>
      <c r="IO359" s="624"/>
      <c r="IT359" s="606"/>
      <c r="IU359" s="606"/>
      <c r="IW359" s="624" t="s">
        <v>737</v>
      </c>
      <c r="IX359" s="624"/>
      <c r="IZ359" s="586" t="s">
        <v>610</v>
      </c>
      <c r="JA359" s="615"/>
      <c r="JL359" s="202" t="s">
        <v>633</v>
      </c>
      <c r="JM359" s="88"/>
      <c r="JX359" s="628"/>
      <c r="JY359" s="89"/>
      <c r="KD359" s="588" t="s">
        <v>706</v>
      </c>
      <c r="KE359" s="669">
        <v>45261</v>
      </c>
      <c r="KG359" s="89" t="s">
        <v>706</v>
      </c>
      <c r="KH359" s="638">
        <v>45170</v>
      </c>
      <c r="KJ359" s="605" t="s">
        <v>404</v>
      </c>
      <c r="KK359" s="616"/>
      <c r="KV359" s="583" t="s">
        <v>811</v>
      </c>
      <c r="KW359" s="88"/>
      <c r="LB359" s="587" t="s">
        <v>611</v>
      </c>
      <c r="LC359" s="615"/>
      <c r="LD359" s="615"/>
      <c r="LH359" s="583" t="s">
        <v>811</v>
      </c>
      <c r="LI359" s="88"/>
    </row>
    <row r="360" spans="19:321" ht="20.399999999999999" x14ac:dyDescent="0.3">
      <c r="S360" s="89" t="s">
        <v>406</v>
      </c>
      <c r="AS360" s="83" t="s">
        <v>406</v>
      </c>
      <c r="BD360" s="184"/>
      <c r="BE360" s="225">
        <v>42887</v>
      </c>
      <c r="BV360" s="258"/>
      <c r="BW360" s="259"/>
      <c r="CS360" s="290" t="s">
        <v>406</v>
      </c>
      <c r="CT360" s="300">
        <v>43344</v>
      </c>
      <c r="DB360" s="258"/>
      <c r="DC360" s="259"/>
      <c r="DP360" s="193" t="s">
        <v>406</v>
      </c>
      <c r="DQ360" s="299"/>
      <c r="EA360" s="126"/>
      <c r="EB360" s="126"/>
      <c r="EI360" s="258"/>
      <c r="EJ360" s="259"/>
      <c r="EQ360" s="193" t="s">
        <v>406</v>
      </c>
      <c r="ER360" s="299"/>
      <c r="FA360" s="126"/>
      <c r="FB360" s="92"/>
      <c r="FG360" s="193" t="s">
        <v>587</v>
      </c>
      <c r="FH360" s="299"/>
      <c r="FQ360" s="258"/>
      <c r="FR360" s="259"/>
      <c r="FW360" s="193" t="s">
        <v>587</v>
      </c>
      <c r="FX360" s="299"/>
      <c r="GD360" s="469" t="s">
        <v>405</v>
      </c>
      <c r="GE360" s="454">
        <v>43617</v>
      </c>
      <c r="GJ360" s="258"/>
      <c r="GK360" s="259"/>
      <c r="GP360" s="496" t="s">
        <v>405</v>
      </c>
      <c r="GQ360" s="454">
        <v>43617</v>
      </c>
      <c r="GV360" s="465" t="s">
        <v>608</v>
      </c>
      <c r="GW360" s="452"/>
      <c r="HB360" s="495" t="s">
        <v>623</v>
      </c>
      <c r="HG360" s="465" t="s">
        <v>608</v>
      </c>
      <c r="HH360" s="452"/>
      <c r="HM360" s="258"/>
      <c r="HS360" s="496" t="s">
        <v>624</v>
      </c>
      <c r="HT360" s="539"/>
      <c r="HY360" s="258"/>
      <c r="IH360" s="606"/>
      <c r="II360" s="614"/>
      <c r="IN360" s="624" t="s">
        <v>719</v>
      </c>
      <c r="IO360" s="624"/>
      <c r="IT360" s="606"/>
      <c r="IU360" s="606"/>
      <c r="IW360" s="626" t="s">
        <v>720</v>
      </c>
      <c r="IX360" s="626"/>
      <c r="IZ360" s="587" t="s">
        <v>611</v>
      </c>
      <c r="JA360" s="615"/>
      <c r="JL360" s="587" t="s">
        <v>611</v>
      </c>
      <c r="JM360" s="88"/>
      <c r="JX360" s="89" t="s">
        <v>722</v>
      </c>
      <c r="JY360" s="638">
        <v>45085</v>
      </c>
      <c r="KJ360" s="588" t="s">
        <v>714</v>
      </c>
      <c r="KK360" s="602">
        <v>45352</v>
      </c>
      <c r="KV360" s="583"/>
      <c r="KW360" s="88"/>
      <c r="LB360" s="605" t="s">
        <v>404</v>
      </c>
      <c r="LC360" s="616"/>
      <c r="LD360" s="616"/>
      <c r="LH360" s="583"/>
      <c r="LI360" s="88"/>
    </row>
    <row r="361" spans="19:321" ht="43.2" x14ac:dyDescent="0.3">
      <c r="T361" s="91" t="s">
        <v>407</v>
      </c>
      <c r="U361" s="103"/>
      <c r="AF361" s="89" t="s">
        <v>422</v>
      </c>
      <c r="AS361" s="11"/>
      <c r="BD361" s="193" t="s">
        <v>405</v>
      </c>
      <c r="BE361" s="194"/>
      <c r="BV361" s="258"/>
      <c r="BW361" s="259"/>
      <c r="CS361" s="126"/>
      <c r="CT361" s="126"/>
      <c r="DB361" s="258"/>
      <c r="DC361" s="259"/>
      <c r="DP361" s="126"/>
      <c r="DQ361" s="126"/>
      <c r="EI361" s="258"/>
      <c r="EJ361" s="259"/>
      <c r="EQ361" s="126"/>
      <c r="ER361" s="126"/>
      <c r="FG361" s="126"/>
      <c r="FH361" s="126"/>
      <c r="FQ361" s="258"/>
      <c r="FR361" s="259"/>
      <c r="FW361" s="126"/>
      <c r="FX361" s="126"/>
      <c r="GD361" s="469" t="s">
        <v>587</v>
      </c>
      <c r="GE361" s="454">
        <v>43709</v>
      </c>
      <c r="GJ361" s="258"/>
      <c r="GK361" s="259"/>
      <c r="GP361" s="496" t="s">
        <v>587</v>
      </c>
      <c r="GQ361" s="454">
        <v>43709</v>
      </c>
      <c r="GV361" s="517" t="s">
        <v>631</v>
      </c>
      <c r="GW361" s="452"/>
      <c r="HB361" s="465" t="s">
        <v>624</v>
      </c>
      <c r="HG361" s="517" t="s">
        <v>675</v>
      </c>
      <c r="HH361" s="452"/>
      <c r="HM361" s="258"/>
      <c r="HN361" s="259"/>
      <c r="HS361" s="517" t="s">
        <v>688</v>
      </c>
      <c r="HT361" s="539"/>
      <c r="HY361" s="258"/>
      <c r="IH361" s="606"/>
      <c r="II361" s="614"/>
      <c r="IN361" s="626" t="s">
        <v>720</v>
      </c>
      <c r="IO361" s="626"/>
      <c r="IT361" s="606"/>
      <c r="IU361" s="606"/>
      <c r="IW361" s="641" t="s">
        <v>738</v>
      </c>
      <c r="IX361" s="641"/>
      <c r="IZ361" s="605" t="s">
        <v>404</v>
      </c>
      <c r="JA361" s="616"/>
      <c r="JL361" s="583"/>
      <c r="JM361" s="88"/>
      <c r="JX361" s="89" t="s">
        <v>706</v>
      </c>
      <c r="JY361" s="638">
        <v>45199</v>
      </c>
      <c r="KJ361" s="588" t="s">
        <v>706</v>
      </c>
      <c r="KK361" s="602">
        <v>45444</v>
      </c>
      <c r="KV361" s="588" t="s">
        <v>714</v>
      </c>
      <c r="KW361" s="669">
        <v>45352</v>
      </c>
      <c r="LB361" s="588" t="s">
        <v>714</v>
      </c>
      <c r="LC361" s="712" t="s">
        <v>848</v>
      </c>
      <c r="LD361" s="602">
        <v>45536</v>
      </c>
      <c r="LH361" s="588" t="s">
        <v>714</v>
      </c>
      <c r="LI361" s="669">
        <v>45536</v>
      </c>
    </row>
    <row r="362" spans="19:321" ht="42" x14ac:dyDescent="0.3">
      <c r="T362" s="91" t="s">
        <v>408</v>
      </c>
      <c r="U362" s="103"/>
      <c r="AF362" s="89" t="s">
        <v>406</v>
      </c>
      <c r="BD362" s="193" t="s">
        <v>406</v>
      </c>
      <c r="BE362" s="194"/>
      <c r="BV362" s="258"/>
      <c r="BW362" s="259"/>
      <c r="DB362" s="259"/>
      <c r="DC362" s="259"/>
      <c r="EI362" s="259"/>
      <c r="EJ362" s="259"/>
      <c r="FQ362" s="259"/>
      <c r="FR362" s="259"/>
      <c r="GJ362" s="258"/>
      <c r="GK362" s="259"/>
      <c r="GV362" s="517" t="s">
        <v>632</v>
      </c>
      <c r="GW362" s="452"/>
      <c r="HB362" s="517" t="s">
        <v>659</v>
      </c>
      <c r="HC362" s="542"/>
      <c r="HG362" s="517" t="s">
        <v>676</v>
      </c>
      <c r="HH362" s="452"/>
      <c r="HM362" s="258"/>
      <c r="HN362" s="259"/>
      <c r="HS362" s="517" t="s">
        <v>689</v>
      </c>
      <c r="HT362" s="539"/>
      <c r="HY362" s="258"/>
      <c r="IH362" s="606"/>
      <c r="II362" s="614"/>
      <c r="IN362" s="627" t="s">
        <v>721</v>
      </c>
      <c r="IO362" s="627"/>
      <c r="IT362" s="606"/>
      <c r="IU362" s="606"/>
      <c r="IZ362" s="588" t="s">
        <v>714</v>
      </c>
      <c r="JA362" s="602">
        <v>45015</v>
      </c>
      <c r="JL362" s="588" t="s">
        <v>714</v>
      </c>
      <c r="JM362" s="669">
        <v>45015</v>
      </c>
      <c r="KV362" s="588" t="s">
        <v>706</v>
      </c>
      <c r="KW362" s="669">
        <v>45444</v>
      </c>
      <c r="LB362" s="588" t="s">
        <v>587</v>
      </c>
      <c r="LC362" s="712" t="s">
        <v>849</v>
      </c>
      <c r="LD362" s="602">
        <v>45627</v>
      </c>
      <c r="LH362" s="588" t="s">
        <v>587</v>
      </c>
      <c r="LI362" s="669">
        <v>45627</v>
      </c>
    </row>
    <row r="363" spans="19:321" x14ac:dyDescent="0.3">
      <c r="AF363" s="11"/>
      <c r="BV363" s="258"/>
      <c r="BW363" s="259"/>
      <c r="GJ363" s="258"/>
      <c r="GK363" s="259"/>
      <c r="GV363" s="517"/>
      <c r="GW363" s="452"/>
      <c r="HB363" s="517" t="s">
        <v>660</v>
      </c>
      <c r="HC363" s="542"/>
      <c r="HG363" s="517"/>
      <c r="HH363" s="452"/>
      <c r="HM363" s="258"/>
      <c r="HN363" s="259"/>
      <c r="HS363" s="465"/>
      <c r="HT363" s="542"/>
      <c r="HY363" s="258"/>
      <c r="IN363" s="628"/>
      <c r="IO363" s="89"/>
      <c r="IW363" s="89" t="s">
        <v>722</v>
      </c>
      <c r="IX363" s="661">
        <v>44621</v>
      </c>
      <c r="IZ363" s="588" t="s">
        <v>706</v>
      </c>
      <c r="JA363" s="602">
        <v>45107</v>
      </c>
      <c r="JL363" s="588" t="s">
        <v>706</v>
      </c>
      <c r="JM363" s="669">
        <v>45107</v>
      </c>
      <c r="LH363" s="606"/>
      <c r="LI363" s="606"/>
    </row>
    <row r="364" spans="19:321" x14ac:dyDescent="0.3">
      <c r="AF364" s="11"/>
      <c r="BV364" s="259"/>
      <c r="BW364" s="259"/>
      <c r="GJ364" s="259"/>
      <c r="GK364" s="259"/>
      <c r="GV364" s="214" t="s">
        <v>633</v>
      </c>
      <c r="GW364" s="452"/>
      <c r="HB364" s="465"/>
      <c r="HC364" s="542"/>
      <c r="HG364" s="214" t="s">
        <v>633</v>
      </c>
      <c r="HH364" s="452"/>
      <c r="HM364" s="258"/>
      <c r="HN364" s="259"/>
      <c r="HS364" s="214" t="s">
        <v>633</v>
      </c>
      <c r="HY364" s="258"/>
      <c r="IN364" s="89" t="s">
        <v>722</v>
      </c>
      <c r="IO364" s="638">
        <v>44621</v>
      </c>
      <c r="IW364" s="89" t="s">
        <v>706</v>
      </c>
      <c r="IX364" s="661">
        <v>44713</v>
      </c>
      <c r="LH364" s="606"/>
      <c r="LI364" s="606"/>
    </row>
    <row r="365" spans="19:321" x14ac:dyDescent="0.3">
      <c r="AF365" s="11"/>
      <c r="DB365" s="259"/>
      <c r="DC365" s="266"/>
      <c r="EI365" s="259"/>
      <c r="EJ365" s="266"/>
      <c r="FQ365" s="259"/>
      <c r="FR365" s="266"/>
      <c r="GV365" s="466" t="s">
        <v>610</v>
      </c>
      <c r="GW365" s="452"/>
      <c r="HB365" s="214" t="s">
        <v>633</v>
      </c>
      <c r="HG365" s="466" t="s">
        <v>610</v>
      </c>
      <c r="HH365" s="452"/>
      <c r="HM365" s="258"/>
      <c r="HN365" s="259"/>
      <c r="HS365" s="467" t="s">
        <v>611</v>
      </c>
      <c r="HY365" s="258"/>
      <c r="IN365" s="89" t="s">
        <v>706</v>
      </c>
      <c r="IO365" s="638">
        <v>44713</v>
      </c>
    </row>
    <row r="366" spans="19:321" x14ac:dyDescent="0.3">
      <c r="DB366" s="259"/>
      <c r="DC366" s="266"/>
      <c r="EI366" s="259"/>
      <c r="EJ366" s="266"/>
      <c r="FQ366" s="259"/>
      <c r="FR366" s="266"/>
      <c r="GV366" s="467" t="s">
        <v>611</v>
      </c>
      <c r="GW366" s="452"/>
      <c r="HB366" s="467" t="s">
        <v>611</v>
      </c>
      <c r="HG366" s="467" t="s">
        <v>611</v>
      </c>
      <c r="HH366" s="452"/>
      <c r="HM366" s="259"/>
      <c r="HN366" s="259"/>
      <c r="HS366" s="465"/>
      <c r="HY366" s="259"/>
      <c r="IN366" s="628"/>
    </row>
    <row r="367" spans="19:321" x14ac:dyDescent="0.3">
      <c r="BV367" s="259"/>
      <c r="BW367" s="266"/>
      <c r="GJ367" s="259"/>
      <c r="GK367" s="266"/>
      <c r="GV367" s="518" t="s">
        <v>404</v>
      </c>
      <c r="GW367" s="453"/>
      <c r="HB367" s="465"/>
      <c r="HG367" s="518" t="s">
        <v>404</v>
      </c>
      <c r="HH367" s="453"/>
      <c r="HS367" s="496" t="s">
        <v>405</v>
      </c>
      <c r="HT367" s="454">
        <v>43891</v>
      </c>
      <c r="IN367" s="628"/>
    </row>
    <row r="368" spans="19:321" x14ac:dyDescent="0.3">
      <c r="BV368" s="259"/>
      <c r="BW368" s="266"/>
      <c r="GJ368" s="259"/>
      <c r="GK368" s="266"/>
      <c r="GV368" s="469" t="s">
        <v>405</v>
      </c>
      <c r="GW368" s="454">
        <v>43818</v>
      </c>
      <c r="HB368" s="496" t="s">
        <v>405</v>
      </c>
      <c r="HC368" s="454">
        <v>43818</v>
      </c>
      <c r="HG368" s="469" t="s">
        <v>405</v>
      </c>
      <c r="HH368" s="454">
        <v>43891</v>
      </c>
      <c r="HS368" s="496" t="s">
        <v>587</v>
      </c>
      <c r="HT368" s="454">
        <v>43983</v>
      </c>
      <c r="IN368" s="628"/>
    </row>
    <row r="369" spans="204:248" x14ac:dyDescent="0.3">
      <c r="GV369" s="469" t="s">
        <v>587</v>
      </c>
      <c r="GW369" s="454">
        <v>43921</v>
      </c>
      <c r="HB369" s="496" t="s">
        <v>587</v>
      </c>
      <c r="HC369" s="454">
        <v>43920</v>
      </c>
      <c r="HG369" s="469" t="s">
        <v>587</v>
      </c>
      <c r="HH369" s="454">
        <v>43983</v>
      </c>
      <c r="HM369" s="259"/>
      <c r="HN369" s="266"/>
      <c r="HY369" s="259"/>
      <c r="IN369" s="629"/>
    </row>
    <row r="370" spans="204:248" x14ac:dyDescent="0.3">
      <c r="GV370" s="519" t="s">
        <v>404</v>
      </c>
      <c r="HG370" s="519" t="s">
        <v>404</v>
      </c>
      <c r="HM370" s="259"/>
      <c r="HN370" s="266"/>
      <c r="HY370" s="259"/>
      <c r="IN370" s="629"/>
    </row>
  </sheetData>
  <mergeCells count="4">
    <mergeCell ref="EF5:EF8"/>
    <mergeCell ref="FE5:FE7"/>
    <mergeCell ref="FH5:FH7"/>
    <mergeCell ref="FB4:FB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43"/>
  <sheetViews>
    <sheetView tabSelected="1" topLeftCell="C1" zoomScaleNormal="100" workbookViewId="0">
      <selection activeCell="D6" sqref="D6"/>
    </sheetView>
  </sheetViews>
  <sheetFormatPr defaultColWidth="0" defaultRowHeight="14.4" zeroHeight="1" x14ac:dyDescent="0.3"/>
  <cols>
    <col min="1" max="1" width="12.33203125" style="55" hidden="1" customWidth="1"/>
    <col min="2" max="2" width="20.88671875" style="55" hidden="1" customWidth="1"/>
    <col min="3" max="3" width="28.44140625" style="55" bestFit="1" customWidth="1"/>
    <col min="4" max="4" width="63.6640625" style="55" bestFit="1" customWidth="1"/>
    <col min="5" max="5" width="56.33203125" style="55" bestFit="1" customWidth="1"/>
    <col min="6" max="6" width="9.109375" style="55" customWidth="1"/>
    <col min="7" max="16384" width="9.109375" style="55" hidden="1"/>
  </cols>
  <sheetData>
    <row r="1" spans="1:6" x14ac:dyDescent="0.3">
      <c r="B1" s="57"/>
      <c r="C1" s="56"/>
      <c r="D1" s="56"/>
      <c r="E1" s="56"/>
      <c r="F1" s="56"/>
    </row>
    <row r="2" spans="1:6" x14ac:dyDescent="0.3">
      <c r="A2" s="56"/>
      <c r="C2" s="74" t="s">
        <v>397</v>
      </c>
      <c r="D2" s="56"/>
      <c r="E2" s="56"/>
      <c r="F2" s="56"/>
    </row>
    <row r="3" spans="1:6" x14ac:dyDescent="0.3">
      <c r="A3" s="56"/>
      <c r="B3" s="56"/>
      <c r="C3" s="74" t="s">
        <v>398</v>
      </c>
      <c r="D3" s="56"/>
      <c r="E3" s="56"/>
      <c r="F3" s="56"/>
    </row>
    <row r="4" spans="1:6" ht="7.5" customHeight="1" x14ac:dyDescent="0.3">
      <c r="A4" s="56"/>
      <c r="B4" s="56"/>
      <c r="C4" s="56"/>
      <c r="D4" s="56"/>
      <c r="E4" s="56"/>
      <c r="F4" s="56"/>
    </row>
    <row r="5" spans="1:6" ht="7.5" customHeight="1" thickBot="1" x14ac:dyDescent="0.35">
      <c r="A5" s="56"/>
      <c r="B5" s="56"/>
      <c r="C5" s="56"/>
      <c r="D5" s="56"/>
      <c r="E5" s="56"/>
      <c r="F5" s="56"/>
    </row>
    <row r="6" spans="1:6" ht="18.600000000000001" thickBot="1" x14ac:dyDescent="0.35">
      <c r="A6" s="56"/>
      <c r="B6" s="56"/>
      <c r="C6" s="63" t="s">
        <v>399</v>
      </c>
      <c r="D6" s="60" t="s">
        <v>268</v>
      </c>
      <c r="E6" s="59"/>
      <c r="F6" s="59"/>
    </row>
    <row r="7" spans="1:6" x14ac:dyDescent="0.3">
      <c r="A7" s="56"/>
      <c r="B7" s="56"/>
      <c r="C7" s="56"/>
      <c r="D7" s="57"/>
      <c r="E7" s="56"/>
      <c r="F7" s="56"/>
    </row>
    <row r="8" spans="1:6" x14ac:dyDescent="0.3">
      <c r="A8" s="56"/>
      <c r="B8" s="56"/>
      <c r="C8" s="56"/>
      <c r="D8" s="58" t="str">
        <f>VLOOKUP(D6,classifications!A1:B369,2,FALSE)</f>
        <v>Predominantly Rural</v>
      </c>
      <c r="E8" s="58" t="str">
        <f>VLOOKUP(D6,class!A1:B456,2,FALSE)</f>
        <v>Shire District</v>
      </c>
      <c r="F8" s="56"/>
    </row>
    <row r="9" spans="1:6" x14ac:dyDescent="0.3"/>
    <row r="10" spans="1:6" x14ac:dyDescent="0.3"/>
    <row r="11" spans="1:6" ht="15.6" x14ac:dyDescent="0.3">
      <c r="C11" s="54"/>
      <c r="D11" s="64" t="str">
        <f>IF(E8="Shire County","County matters planning authorities","District matters planning authorities")</f>
        <v>District matters planning authorities</v>
      </c>
      <c r="E11" s="64" t="str">
        <f>IF(E8="Shire County","",IF(E15="","","County matters planning authorities"))</f>
        <v/>
      </c>
    </row>
    <row r="12" spans="1:6" x14ac:dyDescent="0.3">
      <c r="C12" s="54"/>
      <c r="D12" s="61" t="s">
        <v>400</v>
      </c>
      <c r="E12" s="61" t="str">
        <f>IF(E8="Shire County","",IF(E$15="","",D12))</f>
        <v/>
      </c>
    </row>
    <row r="13" spans="1:6" x14ac:dyDescent="0.3">
      <c r="C13" s="54"/>
      <c r="D13" s="61" t="str">
        <f>IF(D11="County matters planning authorities","July 2022 to June 2024","July 2022 to June 2024")</f>
        <v>July 2022 to June 2024</v>
      </c>
      <c r="E13" s="61" t="str">
        <f>IF(E8="Shire County","",IF(E$15="","","July 2022 to June 2024"))</f>
        <v/>
      </c>
    </row>
    <row r="14" spans="1:6" x14ac:dyDescent="0.3">
      <c r="C14" s="54"/>
      <c r="D14" s="61" t="s">
        <v>401</v>
      </c>
      <c r="E14" s="61" t="str">
        <f>IF(E8="Shire COunty","",IF(E$15="","",D14))</f>
        <v/>
      </c>
    </row>
    <row r="15" spans="1:6" ht="37.5" customHeight="1" x14ac:dyDescent="0.3">
      <c r="C15" s="72"/>
      <c r="D15" s="65">
        <f>IFERROR(VLOOKUP(D6,'major on time in order'!A1:C88,3,FALSE),IFERROR(VLOOKUP(D6,'major on time in order'!H1:J177,3,FALSE),IFERROR(VLOOKUP(D6,'major on time in order'!O1:Q56,3,FALSE),IFERROR(VLOOKUP(D6,'county matters major on time'!A3:C165,3,FALSE),""))))</f>
        <v>90.6</v>
      </c>
      <c r="E15" s="65" t="str">
        <f>IF(E8="Shire County","",IFERROR(VLOOKUP(D6,'county matters major on time'!A1:C166,3,FALSE),""))</f>
        <v/>
      </c>
    </row>
    <row r="16" spans="1:6" ht="37.5" customHeight="1" x14ac:dyDescent="0.3">
      <c r="C16" s="70" t="str">
        <f>IF(E8="Shire County","","Ranked position for "&amp;E8&amp;" authorities (1 - best performance)")</f>
        <v>Ranked position for Shire District authorities (1 - best performance)</v>
      </c>
      <c r="D16" s="66">
        <f>IFERROR(VLOOKUP(D6,'major on time in order'!A1:D88,4,FALSE),IFERROR(VLOOKUP(D6,'major on time in order'!H1:K177,4,FALSE),IFERROR(VLOOKUP(D6,'major on time in order'!O1:R56,4,FALSE),"")))</f>
        <v>37</v>
      </c>
      <c r="E16" s="61"/>
    </row>
    <row r="17" spans="3:5" ht="37.5" customHeight="1" x14ac:dyDescent="0.3">
      <c r="C17" s="71" t="str">
        <f>IF(E8="Shire County","","Average for "&amp;D8&amp;" authorities")</f>
        <v>Average for Predominantly Rural authorities</v>
      </c>
      <c r="D17" s="67">
        <f>IF(E8="Shire County","",IFERROR(VLOOKUP(D8,'major on time in order'!B89:C89,2,FALSE),IFERROR(VLOOKUP(D8,'major on time in order'!I176:J176,2,FALSE),IFERROR(VLOOKUP(D8,'major on time in order'!P51:Q51,2,FALSE),""))))</f>
        <v>87.480681818181807</v>
      </c>
      <c r="E17" s="61"/>
    </row>
    <row r="18" spans="3:5" x14ac:dyDescent="0.3">
      <c r="C18" s="62"/>
      <c r="D18" s="61"/>
      <c r="E18" s="61"/>
    </row>
    <row r="19" spans="3:5" ht="15.6" x14ac:dyDescent="0.3">
      <c r="C19" s="62"/>
      <c r="D19" s="64" t="str">
        <f>IF(E8="Shire County","County matters planning authorities","District matters planning authorities")</f>
        <v>District matters planning authorities</v>
      </c>
      <c r="E19" s="64" t="str">
        <f>IF(E8="Shire County","",IF(E15="","","County matters planning authorities"))</f>
        <v/>
      </c>
    </row>
    <row r="20" spans="3:5" x14ac:dyDescent="0.3">
      <c r="C20" s="62"/>
      <c r="D20" s="61" t="s">
        <v>754</v>
      </c>
      <c r="E20" s="61" t="str">
        <f>IF(E8="Shire County","",IF(E$15="","",D20))</f>
        <v/>
      </c>
    </row>
    <row r="21" spans="3:5" x14ac:dyDescent="0.3">
      <c r="C21" s="62"/>
      <c r="D21" s="61" t="s">
        <v>845</v>
      </c>
      <c r="E21" s="61" t="str">
        <f>IF(E8="Shire COunty","",IF(E$15="","",D21))</f>
        <v/>
      </c>
    </row>
    <row r="22" spans="3:5" x14ac:dyDescent="0.3">
      <c r="C22" s="62"/>
      <c r="D22" s="61" t="s">
        <v>383</v>
      </c>
      <c r="E22" s="61" t="str">
        <f>IF(E8="Shire County","",IF(E$15="","",D22))</f>
        <v/>
      </c>
    </row>
    <row r="23" spans="3:5" ht="37.200000000000003" customHeight="1" x14ac:dyDescent="0.3">
      <c r="C23" s="73"/>
      <c r="D23" s="65">
        <f>IFERROR(VLOOKUP(D6,'major quality in order'!A1:C88,3,FALSE),IFERROR(VLOOKUP(D6,'major quality in order'!H1:J177,3,FALSE),IFERROR(VLOOKUP(D6,'major quality in order'!O1:Q58,3,FALSE),IFERROR(VLOOKUP(D6,'county matters major quality'!A3:C166,3,FALSE),""))))</f>
        <v>0</v>
      </c>
      <c r="E23" s="68" t="str">
        <f>IF(E8="Shire County","",IFERROR(VLOOKUP(D6,'county matters major quality'!A1:C166,3,FALSE),""))</f>
        <v/>
      </c>
    </row>
    <row r="24" spans="3:5" ht="37.200000000000003" customHeight="1" x14ac:dyDescent="0.3">
      <c r="C24" s="71" t="str">
        <f>IF(E8="Shire County","","Ranked position for "&amp;E8&amp;" authorities (1 - best performance)")</f>
        <v>Ranked position for Shire District authorities (1 - best performance)</v>
      </c>
      <c r="D24" s="69">
        <f>IFERROR(VLOOKUP(D6,'major quality in order'!A1:D88,4,FALSE),IFERROR(VLOOKUP(D6,'major quality in order'!H1:K177,4,FALSE),IFERROR(VLOOKUP(D6,'major quality in order'!O1:R58,4,FALSE),"")))</f>
        <v>1</v>
      </c>
      <c r="E24" s="61"/>
    </row>
    <row r="25" spans="3:5" ht="37.200000000000003" customHeight="1" x14ac:dyDescent="0.3">
      <c r="C25" s="71" t="str">
        <f>IF(E8="Shire COunty","","Average for "&amp;D8&amp;" authorities")</f>
        <v>Average for Predominantly Rural authorities</v>
      </c>
      <c r="D25" s="67">
        <f>IF(E8="Shire County","",IFERROR(VLOOKUP(D8,'major quality in order'!B89:C89,2,FALSE),IFERROR(VLOOKUP(D8,'major quality in order'!I176:J176,2,FALSE),IFERROR(VLOOKUP(D8,'major quality in order'!P51:Q51,2,FALSE),""))))</f>
        <v>2.6202380952380953</v>
      </c>
      <c r="E25" s="61"/>
    </row>
    <row r="26" spans="3:5" x14ac:dyDescent="0.3">
      <c r="C26" s="62"/>
      <c r="D26" s="61"/>
      <c r="E26" s="61"/>
    </row>
    <row r="27" spans="3:5" ht="15.6" x14ac:dyDescent="0.3">
      <c r="C27" s="62"/>
      <c r="D27" s="64" t="str">
        <f>IF(E8="Shire County","","District matters planning authorities")</f>
        <v>District matters planning authorities</v>
      </c>
      <c r="E27" s="61"/>
    </row>
    <row r="28" spans="3:5" x14ac:dyDescent="0.3">
      <c r="C28" s="62"/>
      <c r="D28" s="61" t="str">
        <f>IF(E8="Shire County","","Speed of non-major development decisions")</f>
        <v>Speed of non-major development decisions</v>
      </c>
      <c r="E28" s="61"/>
    </row>
    <row r="29" spans="3:5" x14ac:dyDescent="0.3">
      <c r="C29" s="62"/>
      <c r="D29" s="61" t="str">
        <f>IF(E8="Shire County","","July 2022 to June 2024")</f>
        <v>July 2022 to June 2024</v>
      </c>
      <c r="E29" s="61"/>
    </row>
    <row r="30" spans="3:5" x14ac:dyDescent="0.3">
      <c r="C30" s="62"/>
      <c r="D30" s="61" t="str">
        <f>IF(E8="Shire County","","% within 8 weeks or within agreed time with penalty for missing data")</f>
        <v>% within 8 weeks or within agreed time with penalty for missing data</v>
      </c>
      <c r="E30" s="61"/>
    </row>
    <row r="31" spans="3:5" ht="37.5" customHeight="1" x14ac:dyDescent="0.3">
      <c r="C31" s="73"/>
      <c r="D31" s="65">
        <f>IFERROR(VLOOKUP(D6,'minor on time in order'!A1:C88,3,FALSE),IFERROR(VLOOKUP(D6,'minor on time in order'!H1:J177,3,FALSE),IFERROR(VLOOKUP(D6,'minor on time in order'!O1:Q58,3,FALSE),"")))</f>
        <v>93.1</v>
      </c>
      <c r="E31" s="61"/>
    </row>
    <row r="32" spans="3:5" ht="37.5" customHeight="1" x14ac:dyDescent="0.3">
      <c r="C32" s="71" t="str">
        <f>IF(E8="Shire County","","Ranked position for "&amp;E8&amp;" authorities (1 - best performance)")</f>
        <v>Ranked position for Shire District authorities (1 - best performance)</v>
      </c>
      <c r="D32" s="66">
        <f>IFERROR(VLOOKUP(D6,'minor on time in order'!A1:D88,4,FALSE),IFERROR(VLOOKUP(D6,'minor on time in order'!H1:K177,4,FALSE),IFERROR(VLOOKUP(D6,'minor on time in order'!O1:R58,4,FALSE),"")))</f>
        <v>17</v>
      </c>
      <c r="E32" s="61"/>
    </row>
    <row r="33" spans="3:5" ht="37.5" customHeight="1" x14ac:dyDescent="0.3">
      <c r="C33" s="71" t="str">
        <f>IF(E8="Shire County","","Average for "&amp;D8&amp;" authorities")</f>
        <v>Average for Predominantly Rural authorities</v>
      </c>
      <c r="D33" s="67">
        <f>IF(E8="Shire County","",IFERROR(VLOOKUP(D8,'minor on time in order'!B89:C89,2,FALSE),IFERROR(VLOOKUP(D8,'minor on time in order'!I176:J176,2,FALSE),IFERROR(VLOOKUP(D8,'minor on time in order'!P51:Q51,2,FALSE),""))))</f>
        <v>87.185227272727289</v>
      </c>
      <c r="E33" s="61"/>
    </row>
    <row r="34" spans="3:5" x14ac:dyDescent="0.3">
      <c r="C34" s="62"/>
      <c r="D34" s="61"/>
      <c r="E34" s="61"/>
    </row>
    <row r="35" spans="3:5" ht="15.6" x14ac:dyDescent="0.3">
      <c r="C35" s="62"/>
      <c r="D35" s="64" t="str">
        <f>IF(E8="Shire County","","District matters planning authorities")</f>
        <v>District matters planning authorities</v>
      </c>
      <c r="E35" s="61"/>
    </row>
    <row r="36" spans="3:5" x14ac:dyDescent="0.3">
      <c r="C36" s="62"/>
      <c r="D36" s="61" t="str">
        <f>IF(E8="Shire County","","Quality of non-major development decisions")</f>
        <v>Quality of non-major development decisions</v>
      </c>
      <c r="E36" s="61"/>
    </row>
    <row r="37" spans="3:5" x14ac:dyDescent="0.3">
      <c r="C37" s="62"/>
      <c r="D37" s="61" t="str">
        <f>IF(E8="Shire County","","April 2021 to March 2023")</f>
        <v>April 2021 to March 2023</v>
      </c>
      <c r="E37" s="61"/>
    </row>
    <row r="38" spans="3:5" x14ac:dyDescent="0.3">
      <c r="C38" s="62"/>
      <c r="D38" s="61" t="str">
        <f>IF(E8="Shire County","","Quality of decisions (% overturned at appeal)")</f>
        <v>Quality of decisions (% overturned at appeal)</v>
      </c>
      <c r="E38" s="61"/>
    </row>
    <row r="39" spans="3:5" ht="37.200000000000003" customHeight="1" x14ac:dyDescent="0.3">
      <c r="C39" s="73"/>
      <c r="D39" s="65">
        <f>IFERROR(VLOOKUP(D6,'minor quality in order'!A1:C88,3,FALSE),IFERROR(VLOOKUP(D6,'minor quality in order'!H1:J177,3,FALSE),IFERROR(VLOOKUP(D6,'minor quality in order'!O1:Q58,3,FALSE),"")))</f>
        <v>0.8</v>
      </c>
      <c r="E39" s="61"/>
    </row>
    <row r="40" spans="3:5" ht="37.200000000000003" customHeight="1" x14ac:dyDescent="0.3">
      <c r="C40" s="71" t="str">
        <f>IF(E8="Shire County","","Ranked position for "&amp;E8&amp;" authorities (1 - best performance)")</f>
        <v>Ranked position for Shire District authorities (1 - best performance)</v>
      </c>
      <c r="D40" s="66">
        <f>IFERROR(VLOOKUP(D6,'minor quality in order'!A1:D88,4,FALSE),IFERROR(VLOOKUP(D6,'minor quality in order'!H1:K177,4,FALSE),IFERROR(VLOOKUP(D6,'minor quality in order'!O1:R58,4,FALSE),"")))</f>
        <v>46</v>
      </c>
      <c r="E40" s="61"/>
    </row>
    <row r="41" spans="3:5" ht="37.200000000000003" customHeight="1" x14ac:dyDescent="0.3">
      <c r="C41" s="71" t="str">
        <f>IF(E8="Shire County","","Average for "&amp;D8&amp;" authorities")</f>
        <v>Average for Predominantly Rural authorities</v>
      </c>
      <c r="D41" s="67">
        <f>IF(E8="Shire County","",IFERROR(VLOOKUP(D8,'minor quality in order'!B89:C89,2,FALSE),IFERROR(VLOOKUP(D8,'minor quality in order'!I176:J176,2,FALSE),IFERROR(VLOOKUP(D8,'minor quality in order'!P51:Q51,2,FALSE),""))))</f>
        <v>0.83690476190476204</v>
      </c>
      <c r="E41" s="61"/>
    </row>
    <row r="42" spans="3:5" x14ac:dyDescent="0.3">
      <c r="C42" s="54"/>
      <c r="D42" s="54"/>
      <c r="E42" s="54"/>
    </row>
    <row r="43" spans="3:5" x14ac:dyDescent="0.3"/>
  </sheetData>
  <sheetProtection algorithmName="SHA-512" hashValue="pfmf4TfQUqMlSzfxTHTwaZFqGEdsiOPYvsxsWcfNEZc0zJg/QLU0x7oCGQmLdn8p612E0CdgPUe3h2kHgBcP5Q==" saltValue="UsnuJ7aLaiFeWvoDdL23YQ==" spinCount="100000" sheet="1" objects="1" scenarios="1"/>
  <protectedRanges>
    <protectedRange sqref="D6" name="Range1"/>
  </protectedRanges>
  <conditionalFormatting sqref="C15">
    <cfRule type="expression" dxfId="22" priority="23">
      <formula>$C$16=""</formula>
    </cfRule>
  </conditionalFormatting>
  <conditionalFormatting sqref="C16:C17">
    <cfRule type="expression" dxfId="21" priority="22">
      <formula>$C$17=""</formula>
    </cfRule>
  </conditionalFormatting>
  <conditionalFormatting sqref="C23">
    <cfRule type="expression" dxfId="20" priority="17">
      <formula>$C$23=""</formula>
    </cfRule>
  </conditionalFormatting>
  <conditionalFormatting sqref="C24">
    <cfRule type="expression" dxfId="19" priority="16">
      <formula>$C$24=""</formula>
    </cfRule>
  </conditionalFormatting>
  <conditionalFormatting sqref="C25">
    <cfRule type="expression" dxfId="18" priority="15">
      <formula>$C$25=""</formula>
    </cfRule>
  </conditionalFormatting>
  <conditionalFormatting sqref="C31">
    <cfRule type="expression" dxfId="17" priority="12">
      <formula>$C$31=""</formula>
    </cfRule>
  </conditionalFormatting>
  <conditionalFormatting sqref="C32">
    <cfRule type="expression" dxfId="16" priority="11">
      <formula>$C$32=""</formula>
    </cfRule>
  </conditionalFormatting>
  <conditionalFormatting sqref="C33">
    <cfRule type="expression" dxfId="15" priority="10">
      <formula>$C$33=""</formula>
    </cfRule>
  </conditionalFormatting>
  <conditionalFormatting sqref="C39">
    <cfRule type="expression" dxfId="14" priority="6">
      <formula>$C$39=""</formula>
    </cfRule>
  </conditionalFormatting>
  <conditionalFormatting sqref="C40">
    <cfRule type="expression" dxfId="13" priority="5">
      <formula>$C$40=""</formula>
    </cfRule>
  </conditionalFormatting>
  <conditionalFormatting sqref="C41">
    <cfRule type="expression" dxfId="12" priority="4">
      <formula>$C$41=""</formula>
    </cfRule>
  </conditionalFormatting>
  <conditionalFormatting sqref="D16">
    <cfRule type="expression" dxfId="11" priority="21">
      <formula>$D$16=""</formula>
    </cfRule>
  </conditionalFormatting>
  <conditionalFormatting sqref="D17">
    <cfRule type="expression" dxfId="10" priority="19">
      <formula>$D$17=""</formula>
    </cfRule>
  </conditionalFormatting>
  <conditionalFormatting sqref="D24">
    <cfRule type="expression" dxfId="9" priority="14">
      <formula>$D$24=""</formula>
    </cfRule>
  </conditionalFormatting>
  <conditionalFormatting sqref="D25">
    <cfRule type="expression" dxfId="8" priority="13">
      <formula>$D$25=""</formula>
    </cfRule>
  </conditionalFormatting>
  <conditionalFormatting sqref="D31">
    <cfRule type="expression" dxfId="7" priority="9">
      <formula>$D$31=""</formula>
    </cfRule>
  </conditionalFormatting>
  <conditionalFormatting sqref="D32">
    <cfRule type="expression" dxfId="6" priority="8">
      <formula>$D$32=""</formula>
    </cfRule>
  </conditionalFormatting>
  <conditionalFormatting sqref="D33">
    <cfRule type="expression" dxfId="5" priority="7">
      <formula>$D$33=""</formula>
    </cfRule>
  </conditionalFormatting>
  <conditionalFormatting sqref="D39">
    <cfRule type="expression" dxfId="4" priority="3">
      <formula>$D$39=""</formula>
    </cfRule>
  </conditionalFormatting>
  <conditionalFormatting sqref="D40">
    <cfRule type="expression" dxfId="3" priority="2">
      <formula>$D$40=""</formula>
    </cfRule>
  </conditionalFormatting>
  <conditionalFormatting sqref="D41">
    <cfRule type="expression" dxfId="2" priority="1">
      <formula>$D$41=""</formula>
    </cfRule>
  </conditionalFormatting>
  <conditionalFormatting sqref="E15">
    <cfRule type="expression" dxfId="1" priority="24">
      <formula>$E$15=""</formula>
    </cfRule>
  </conditionalFormatting>
  <conditionalFormatting sqref="E23">
    <cfRule type="expression" dxfId="0" priority="18">
      <formula>$E$23=""</formula>
    </cfRule>
  </conditionalFormatting>
  <dataValidations count="1">
    <dataValidation type="list" allowBlank="1" showInputMessage="1" showErrorMessage="1" sqref="D6" xr:uid="{00000000-0002-0000-0900-000000000000}">
      <formula1>members</formula1>
    </dataValidation>
  </dataValidation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456"/>
  <sheetViews>
    <sheetView workbookViewId="0">
      <selection activeCell="B60" sqref="B60:B64"/>
    </sheetView>
  </sheetViews>
  <sheetFormatPr defaultRowHeight="14.4" x14ac:dyDescent="0.3"/>
  <sheetData>
    <row r="1" spans="1:2" x14ac:dyDescent="0.3">
      <c r="A1" t="s">
        <v>254</v>
      </c>
      <c r="B1" t="s">
        <v>669</v>
      </c>
    </row>
    <row r="2" spans="1:2" x14ac:dyDescent="0.3">
      <c r="A2" t="s">
        <v>183</v>
      </c>
      <c r="B2" t="s">
        <v>669</v>
      </c>
    </row>
    <row r="3" spans="1:2" x14ac:dyDescent="0.3">
      <c r="A3" t="s">
        <v>337</v>
      </c>
      <c r="B3" t="s">
        <v>669</v>
      </c>
    </row>
    <row r="4" spans="1:2" x14ac:dyDescent="0.3">
      <c r="A4" t="s">
        <v>309</v>
      </c>
      <c r="B4" t="s">
        <v>669</v>
      </c>
    </row>
    <row r="5" spans="1:2" x14ac:dyDescent="0.3">
      <c r="A5" t="s">
        <v>667</v>
      </c>
      <c r="B5" t="s">
        <v>669</v>
      </c>
    </row>
    <row r="6" spans="1:2" x14ac:dyDescent="0.3">
      <c r="A6" t="s">
        <v>120</v>
      </c>
      <c r="B6" t="s">
        <v>669</v>
      </c>
    </row>
    <row r="7" spans="1:2" x14ac:dyDescent="0.3">
      <c r="A7" t="s">
        <v>264</v>
      </c>
      <c r="B7" t="s">
        <v>669</v>
      </c>
    </row>
    <row r="8" spans="1:2" x14ac:dyDescent="0.3">
      <c r="A8" t="s">
        <v>431</v>
      </c>
      <c r="B8" t="s">
        <v>669</v>
      </c>
    </row>
    <row r="9" spans="1:2" x14ac:dyDescent="0.3">
      <c r="A9" t="s">
        <v>218</v>
      </c>
      <c r="B9" t="s">
        <v>669</v>
      </c>
    </row>
    <row r="10" spans="1:2" x14ac:dyDescent="0.3">
      <c r="A10" t="s">
        <v>303</v>
      </c>
      <c r="B10" t="s">
        <v>669</v>
      </c>
    </row>
    <row r="11" spans="1:2" x14ac:dyDescent="0.3">
      <c r="A11" t="s">
        <v>200</v>
      </c>
      <c r="B11" t="s">
        <v>669</v>
      </c>
    </row>
    <row r="12" spans="1:2" x14ac:dyDescent="0.3">
      <c r="A12" t="s">
        <v>35</v>
      </c>
      <c r="B12" t="s">
        <v>669</v>
      </c>
    </row>
    <row r="13" spans="1:2" x14ac:dyDescent="0.3">
      <c r="A13" t="s">
        <v>244</v>
      </c>
      <c r="B13" t="s">
        <v>669</v>
      </c>
    </row>
    <row r="14" spans="1:2" x14ac:dyDescent="0.3">
      <c r="A14" t="s">
        <v>113</v>
      </c>
      <c r="B14" t="s">
        <v>669</v>
      </c>
    </row>
    <row r="15" spans="1:2" x14ac:dyDescent="0.3">
      <c r="A15" t="s">
        <v>54</v>
      </c>
      <c r="B15" t="s">
        <v>669</v>
      </c>
    </row>
    <row r="16" spans="1:2" x14ac:dyDescent="0.3">
      <c r="A16" t="s">
        <v>279</v>
      </c>
      <c r="B16" t="s">
        <v>669</v>
      </c>
    </row>
    <row r="17" spans="1:2" x14ac:dyDescent="0.3">
      <c r="A17" t="s">
        <v>143</v>
      </c>
      <c r="B17" t="s">
        <v>669</v>
      </c>
    </row>
    <row r="18" spans="1:2" x14ac:dyDescent="0.3">
      <c r="A18" t="s">
        <v>17</v>
      </c>
      <c r="B18" t="s">
        <v>669</v>
      </c>
    </row>
    <row r="19" spans="1:2" x14ac:dyDescent="0.3">
      <c r="A19" t="s">
        <v>433</v>
      </c>
      <c r="B19" t="s">
        <v>669</v>
      </c>
    </row>
    <row r="20" spans="1:2" x14ac:dyDescent="0.3">
      <c r="A20" t="s">
        <v>379</v>
      </c>
      <c r="B20" t="s">
        <v>669</v>
      </c>
    </row>
    <row r="21" spans="1:2" x14ac:dyDescent="0.3">
      <c r="A21" t="s">
        <v>5</v>
      </c>
      <c r="B21" t="s">
        <v>669</v>
      </c>
    </row>
    <row r="22" spans="1:2" x14ac:dyDescent="0.3">
      <c r="A22" t="s">
        <v>432</v>
      </c>
      <c r="B22" t="s">
        <v>669</v>
      </c>
    </row>
    <row r="23" spans="1:2" x14ac:dyDescent="0.3">
      <c r="A23" t="s">
        <v>194</v>
      </c>
      <c r="B23" t="s">
        <v>669</v>
      </c>
    </row>
    <row r="24" spans="1:2" x14ac:dyDescent="0.3">
      <c r="A24" t="s">
        <v>310</v>
      </c>
      <c r="B24" t="s">
        <v>669</v>
      </c>
    </row>
    <row r="25" spans="1:2" x14ac:dyDescent="0.3">
      <c r="A25" t="s">
        <v>118</v>
      </c>
      <c r="B25" t="s">
        <v>669</v>
      </c>
    </row>
    <row r="26" spans="1:2" x14ac:dyDescent="0.3">
      <c r="A26" t="s">
        <v>190</v>
      </c>
      <c r="B26" t="s">
        <v>669</v>
      </c>
    </row>
    <row r="27" spans="1:2" x14ac:dyDescent="0.3">
      <c r="A27" t="s">
        <v>293</v>
      </c>
      <c r="B27" t="s">
        <v>669</v>
      </c>
    </row>
    <row r="28" spans="1:2" x14ac:dyDescent="0.3">
      <c r="A28" t="s">
        <v>82</v>
      </c>
      <c r="B28" t="s">
        <v>669</v>
      </c>
    </row>
    <row r="29" spans="1:2" x14ac:dyDescent="0.3">
      <c r="A29" t="s">
        <v>260</v>
      </c>
      <c r="B29" t="s">
        <v>669</v>
      </c>
    </row>
    <row r="30" spans="1:2" x14ac:dyDescent="0.3">
      <c r="A30" t="s">
        <v>165</v>
      </c>
      <c r="B30" t="s">
        <v>669</v>
      </c>
    </row>
    <row r="31" spans="1:2" x14ac:dyDescent="0.3">
      <c r="A31" t="s">
        <v>276</v>
      </c>
      <c r="B31" t="s">
        <v>669</v>
      </c>
    </row>
    <row r="32" spans="1:2" x14ac:dyDescent="0.3">
      <c r="A32" t="s">
        <v>39</v>
      </c>
      <c r="B32" t="s">
        <v>669</v>
      </c>
    </row>
    <row r="33" spans="1:2" x14ac:dyDescent="0.3">
      <c r="A33" t="s">
        <v>114</v>
      </c>
      <c r="B33" t="s">
        <v>669</v>
      </c>
    </row>
    <row r="34" spans="1:2" x14ac:dyDescent="0.3">
      <c r="A34" t="s">
        <v>44</v>
      </c>
      <c r="B34" t="s">
        <v>669</v>
      </c>
    </row>
    <row r="35" spans="1:2" x14ac:dyDescent="0.3">
      <c r="A35" t="s">
        <v>69</v>
      </c>
      <c r="B35" t="s">
        <v>669</v>
      </c>
    </row>
    <row r="36" spans="1:2" x14ac:dyDescent="0.3">
      <c r="A36" t="s">
        <v>162</v>
      </c>
      <c r="B36" t="s">
        <v>669</v>
      </c>
    </row>
    <row r="37" spans="1:2" x14ac:dyDescent="0.3">
      <c r="A37" t="s">
        <v>226</v>
      </c>
      <c r="B37" t="s">
        <v>669</v>
      </c>
    </row>
    <row r="38" spans="1:2" x14ac:dyDescent="0.3">
      <c r="A38" t="s">
        <v>376</v>
      </c>
      <c r="B38" t="s">
        <v>669</v>
      </c>
    </row>
    <row r="39" spans="1:2" x14ac:dyDescent="0.3">
      <c r="A39" t="s">
        <v>49</v>
      </c>
      <c r="B39" t="s">
        <v>669</v>
      </c>
    </row>
    <row r="40" spans="1:2" x14ac:dyDescent="0.3">
      <c r="A40" t="s">
        <v>215</v>
      </c>
      <c r="B40" t="s">
        <v>669</v>
      </c>
    </row>
    <row r="41" spans="1:2" x14ac:dyDescent="0.3">
      <c r="A41" t="s">
        <v>256</v>
      </c>
      <c r="B41" t="s">
        <v>669</v>
      </c>
    </row>
    <row r="42" spans="1:2" x14ac:dyDescent="0.3">
      <c r="A42" t="s">
        <v>284</v>
      </c>
      <c r="B42" t="s">
        <v>669</v>
      </c>
    </row>
    <row r="43" spans="1:2" x14ac:dyDescent="0.3">
      <c r="A43" t="s">
        <v>168</v>
      </c>
      <c r="B43" t="s">
        <v>669</v>
      </c>
    </row>
    <row r="44" spans="1:2" x14ac:dyDescent="0.3">
      <c r="A44" t="s">
        <v>665</v>
      </c>
      <c r="B44" t="s">
        <v>669</v>
      </c>
    </row>
    <row r="45" spans="1:2" x14ac:dyDescent="0.3">
      <c r="A45" t="s">
        <v>29</v>
      </c>
      <c r="B45" t="s">
        <v>669</v>
      </c>
    </row>
    <row r="46" spans="1:2" x14ac:dyDescent="0.3">
      <c r="A46" t="s">
        <v>220</v>
      </c>
      <c r="B46" t="s">
        <v>669</v>
      </c>
    </row>
    <row r="47" spans="1:2" x14ac:dyDescent="0.3">
      <c r="A47" t="s">
        <v>228</v>
      </c>
      <c r="B47" t="s">
        <v>669</v>
      </c>
    </row>
    <row r="48" spans="1:2" x14ac:dyDescent="0.3">
      <c r="A48" t="s">
        <v>160</v>
      </c>
      <c r="B48" t="s">
        <v>669</v>
      </c>
    </row>
    <row r="49" spans="1:2" x14ac:dyDescent="0.3">
      <c r="A49" t="s">
        <v>172</v>
      </c>
      <c r="B49" t="s">
        <v>669</v>
      </c>
    </row>
    <row r="50" spans="1:2" x14ac:dyDescent="0.3">
      <c r="A50" t="s">
        <v>150</v>
      </c>
      <c r="B50" t="s">
        <v>669</v>
      </c>
    </row>
    <row r="51" spans="1:2" x14ac:dyDescent="0.3">
      <c r="A51" t="s">
        <v>21</v>
      </c>
      <c r="B51" t="s">
        <v>669</v>
      </c>
    </row>
    <row r="52" spans="1:2" x14ac:dyDescent="0.3">
      <c r="A52" t="s">
        <v>197</v>
      </c>
      <c r="B52" t="s">
        <v>669</v>
      </c>
    </row>
    <row r="53" spans="1:2" x14ac:dyDescent="0.3">
      <c r="A53" t="s">
        <v>116</v>
      </c>
      <c r="B53" t="s">
        <v>669</v>
      </c>
    </row>
    <row r="54" spans="1:2" x14ac:dyDescent="0.3">
      <c r="A54" t="s">
        <v>258</v>
      </c>
      <c r="B54" t="s">
        <v>669</v>
      </c>
    </row>
    <row r="55" spans="1:2" x14ac:dyDescent="0.3">
      <c r="A55" t="s">
        <v>272</v>
      </c>
      <c r="B55" t="s">
        <v>669</v>
      </c>
    </row>
    <row r="56" spans="1:2" x14ac:dyDescent="0.3">
      <c r="A56" t="s">
        <v>232</v>
      </c>
      <c r="B56" t="s">
        <v>669</v>
      </c>
    </row>
    <row r="57" spans="1:2" x14ac:dyDescent="0.3">
      <c r="A57" t="s">
        <v>741</v>
      </c>
      <c r="B57" t="s">
        <v>669</v>
      </c>
    </row>
    <row r="58" spans="1:2" x14ac:dyDescent="0.3">
      <c r="A58" t="s">
        <v>744</v>
      </c>
      <c r="B58" t="s">
        <v>669</v>
      </c>
    </row>
    <row r="59" spans="1:2" x14ac:dyDescent="0.3">
      <c r="A59" t="s">
        <v>743</v>
      </c>
      <c r="B59" t="s">
        <v>669</v>
      </c>
    </row>
    <row r="60" spans="1:2" x14ac:dyDescent="0.3">
      <c r="A60" t="s">
        <v>742</v>
      </c>
      <c r="B60" t="s">
        <v>669</v>
      </c>
    </row>
    <row r="61" spans="1:2" x14ac:dyDescent="0.3">
      <c r="A61" t="s">
        <v>807</v>
      </c>
      <c r="B61" t="s">
        <v>669</v>
      </c>
    </row>
    <row r="62" spans="1:2" x14ac:dyDescent="0.3">
      <c r="A62" t="s">
        <v>808</v>
      </c>
      <c r="B62" t="s">
        <v>669</v>
      </c>
    </row>
    <row r="63" spans="1:2" x14ac:dyDescent="0.3">
      <c r="A63" t="s">
        <v>805</v>
      </c>
      <c r="B63" t="s">
        <v>669</v>
      </c>
    </row>
    <row r="64" spans="1:2" x14ac:dyDescent="0.3">
      <c r="A64" t="s">
        <v>806</v>
      </c>
      <c r="B64" t="s">
        <v>669</v>
      </c>
    </row>
    <row r="65" spans="1:2" x14ac:dyDescent="0.3">
      <c r="A65" t="s">
        <v>20</v>
      </c>
      <c r="B65" t="s">
        <v>670</v>
      </c>
    </row>
    <row r="66" spans="1:2" x14ac:dyDescent="0.3">
      <c r="A66" t="s">
        <v>128</v>
      </c>
      <c r="B66" t="s">
        <v>670</v>
      </c>
    </row>
    <row r="67" spans="1:2" x14ac:dyDescent="0.3">
      <c r="A67" t="s">
        <v>205</v>
      </c>
      <c r="B67" t="s">
        <v>670</v>
      </c>
    </row>
    <row r="68" spans="1:2" x14ac:dyDescent="0.3">
      <c r="A68" t="s">
        <v>301</v>
      </c>
      <c r="B68" t="s">
        <v>670</v>
      </c>
    </row>
    <row r="69" spans="1:2" x14ac:dyDescent="0.3">
      <c r="A69" t="s">
        <v>306</v>
      </c>
      <c r="B69" t="s">
        <v>670</v>
      </c>
    </row>
    <row r="70" spans="1:2" x14ac:dyDescent="0.3">
      <c r="A70" t="s">
        <v>338</v>
      </c>
      <c r="B70" t="s">
        <v>670</v>
      </c>
    </row>
    <row r="71" spans="1:2" x14ac:dyDescent="0.3">
      <c r="A71" t="s">
        <v>318</v>
      </c>
      <c r="B71" t="s">
        <v>670</v>
      </c>
    </row>
    <row r="72" spans="1:2" x14ac:dyDescent="0.3">
      <c r="A72" t="s">
        <v>195</v>
      </c>
      <c r="B72" t="s">
        <v>670</v>
      </c>
    </row>
    <row r="73" spans="1:2" x14ac:dyDescent="0.3">
      <c r="A73" t="s">
        <v>297</v>
      </c>
      <c r="B73" t="s">
        <v>670</v>
      </c>
    </row>
    <row r="74" spans="1:2" x14ac:dyDescent="0.3">
      <c r="A74" t="s">
        <v>243</v>
      </c>
      <c r="B74" t="s">
        <v>670</v>
      </c>
    </row>
    <row r="75" spans="1:2" x14ac:dyDescent="0.3">
      <c r="A75" t="s">
        <v>48</v>
      </c>
      <c r="B75" t="s">
        <v>670</v>
      </c>
    </row>
    <row r="76" spans="1:2" x14ac:dyDescent="0.3">
      <c r="A76" t="s">
        <v>271</v>
      </c>
      <c r="B76" t="s">
        <v>670</v>
      </c>
    </row>
    <row r="77" spans="1:2" x14ac:dyDescent="0.3">
      <c r="A77" t="s">
        <v>236</v>
      </c>
      <c r="B77" t="s">
        <v>670</v>
      </c>
    </row>
    <row r="78" spans="1:2" x14ac:dyDescent="0.3">
      <c r="A78" t="s">
        <v>13</v>
      </c>
      <c r="B78" t="s">
        <v>670</v>
      </c>
    </row>
    <row r="79" spans="1:2" x14ac:dyDescent="0.3">
      <c r="A79" t="s">
        <v>77</v>
      </c>
      <c r="B79" t="s">
        <v>670</v>
      </c>
    </row>
    <row r="80" spans="1:2" x14ac:dyDescent="0.3">
      <c r="A80" t="s">
        <v>93</v>
      </c>
      <c r="B80" t="s">
        <v>670</v>
      </c>
    </row>
    <row r="81" spans="1:2" x14ac:dyDescent="0.3">
      <c r="A81" t="s">
        <v>32</v>
      </c>
      <c r="B81" t="s">
        <v>670</v>
      </c>
    </row>
    <row r="82" spans="1:2" x14ac:dyDescent="0.3">
      <c r="A82" t="s">
        <v>285</v>
      </c>
      <c r="B82" t="s">
        <v>670</v>
      </c>
    </row>
    <row r="83" spans="1:2" x14ac:dyDescent="0.3">
      <c r="A83" t="s">
        <v>108</v>
      </c>
      <c r="B83" t="s">
        <v>670</v>
      </c>
    </row>
    <row r="84" spans="1:2" x14ac:dyDescent="0.3">
      <c r="A84" t="s">
        <v>64</v>
      </c>
      <c r="B84" t="s">
        <v>670</v>
      </c>
    </row>
    <row r="85" spans="1:2" x14ac:dyDescent="0.3">
      <c r="A85" t="s">
        <v>14</v>
      </c>
      <c r="B85" t="s">
        <v>670</v>
      </c>
    </row>
    <row r="86" spans="1:2" x14ac:dyDescent="0.3">
      <c r="A86" t="s">
        <v>62</v>
      </c>
      <c r="B86" t="s">
        <v>670</v>
      </c>
    </row>
    <row r="87" spans="1:2" x14ac:dyDescent="0.3">
      <c r="A87" t="s">
        <v>40</v>
      </c>
      <c r="B87" t="s">
        <v>670</v>
      </c>
    </row>
    <row r="88" spans="1:2" x14ac:dyDescent="0.3">
      <c r="A88" t="s">
        <v>339</v>
      </c>
      <c r="B88" t="s">
        <v>670</v>
      </c>
    </row>
    <row r="89" spans="1:2" x14ac:dyDescent="0.3">
      <c r="A89" t="s">
        <v>68</v>
      </c>
      <c r="B89" t="s">
        <v>670</v>
      </c>
    </row>
    <row r="90" spans="1:2" x14ac:dyDescent="0.3">
      <c r="A90" t="s">
        <v>149</v>
      </c>
      <c r="B90" t="s">
        <v>670</v>
      </c>
    </row>
    <row r="91" spans="1:2" x14ac:dyDescent="0.3">
      <c r="A91" t="s">
        <v>286</v>
      </c>
      <c r="B91" t="s">
        <v>670</v>
      </c>
    </row>
    <row r="92" spans="1:2" x14ac:dyDescent="0.3">
      <c r="A92" t="s">
        <v>110</v>
      </c>
      <c r="B92" t="s">
        <v>670</v>
      </c>
    </row>
    <row r="93" spans="1:2" x14ac:dyDescent="0.3">
      <c r="A93" t="s">
        <v>98</v>
      </c>
      <c r="B93" t="s">
        <v>670</v>
      </c>
    </row>
    <row r="94" spans="1:2" x14ac:dyDescent="0.3">
      <c r="A94" t="s">
        <v>184</v>
      </c>
      <c r="B94" t="s">
        <v>670</v>
      </c>
    </row>
    <row r="95" spans="1:2" x14ac:dyDescent="0.3">
      <c r="A95" t="s">
        <v>43</v>
      </c>
      <c r="B95" t="s">
        <v>670</v>
      </c>
    </row>
    <row r="96" spans="1:2" x14ac:dyDescent="0.3">
      <c r="A96" t="s">
        <v>314</v>
      </c>
      <c r="B96" t="s">
        <v>670</v>
      </c>
    </row>
    <row r="97" spans="1:2" x14ac:dyDescent="0.3">
      <c r="A97" t="s">
        <v>158</v>
      </c>
      <c r="B97" t="s">
        <v>670</v>
      </c>
    </row>
    <row r="102" spans="1:2" x14ac:dyDescent="0.3">
      <c r="A102" t="s">
        <v>141</v>
      </c>
      <c r="B102" t="s">
        <v>671</v>
      </c>
    </row>
    <row r="103" spans="1:2" x14ac:dyDescent="0.3">
      <c r="A103" t="s">
        <v>8</v>
      </c>
      <c r="B103" t="s">
        <v>671</v>
      </c>
    </row>
    <row r="104" spans="1:2" x14ac:dyDescent="0.3">
      <c r="A104" t="s">
        <v>187</v>
      </c>
      <c r="B104" t="s">
        <v>671</v>
      </c>
    </row>
    <row r="105" spans="1:2" x14ac:dyDescent="0.3">
      <c r="A105" t="s">
        <v>147</v>
      </c>
      <c r="B105" t="s">
        <v>671</v>
      </c>
    </row>
    <row r="106" spans="1:2" x14ac:dyDescent="0.3">
      <c r="A106" t="s">
        <v>41</v>
      </c>
      <c r="B106" t="s">
        <v>671</v>
      </c>
    </row>
    <row r="107" spans="1:2" x14ac:dyDescent="0.3">
      <c r="A107" t="s">
        <v>50</v>
      </c>
      <c r="B107" t="s">
        <v>671</v>
      </c>
    </row>
    <row r="108" spans="1:2" x14ac:dyDescent="0.3">
      <c r="A108" t="s">
        <v>283</v>
      </c>
      <c r="B108" t="s">
        <v>671</v>
      </c>
    </row>
    <row r="109" spans="1:2" x14ac:dyDescent="0.3">
      <c r="A109" t="s">
        <v>340</v>
      </c>
      <c r="B109" t="s">
        <v>671</v>
      </c>
    </row>
    <row r="110" spans="1:2" x14ac:dyDescent="0.3">
      <c r="A110" t="s">
        <v>90</v>
      </c>
      <c r="B110" t="s">
        <v>671</v>
      </c>
    </row>
    <row r="111" spans="1:2" x14ac:dyDescent="0.3">
      <c r="A111" t="s">
        <v>177</v>
      </c>
      <c r="B111" t="s">
        <v>671</v>
      </c>
    </row>
    <row r="114" spans="1:2" x14ac:dyDescent="0.3">
      <c r="A114" t="s">
        <v>146</v>
      </c>
      <c r="B114" t="s">
        <v>671</v>
      </c>
    </row>
    <row r="115" spans="1:2" x14ac:dyDescent="0.3">
      <c r="A115" t="s">
        <v>291</v>
      </c>
      <c r="B115" t="s">
        <v>671</v>
      </c>
    </row>
    <row r="116" spans="1:2" x14ac:dyDescent="0.3">
      <c r="A116" t="s">
        <v>325</v>
      </c>
      <c r="B116" t="s">
        <v>671</v>
      </c>
    </row>
    <row r="117" spans="1:2" x14ac:dyDescent="0.3">
      <c r="A117" t="s">
        <v>666</v>
      </c>
      <c r="B117" t="s">
        <v>671</v>
      </c>
    </row>
    <row r="118" spans="1:2" x14ac:dyDescent="0.3">
      <c r="A118" t="s">
        <v>179</v>
      </c>
      <c r="B118" t="s">
        <v>671</v>
      </c>
    </row>
    <row r="121" spans="1:2" x14ac:dyDescent="0.3">
      <c r="A121" t="s">
        <v>81</v>
      </c>
      <c r="B121" t="s">
        <v>671</v>
      </c>
    </row>
    <row r="122" spans="1:2" x14ac:dyDescent="0.3">
      <c r="A122" t="s">
        <v>115</v>
      </c>
      <c r="B122" t="s">
        <v>671</v>
      </c>
    </row>
    <row r="123" spans="1:2" x14ac:dyDescent="0.3">
      <c r="A123" t="s">
        <v>11</v>
      </c>
      <c r="B123" t="s">
        <v>671</v>
      </c>
    </row>
    <row r="124" spans="1:2" x14ac:dyDescent="0.3">
      <c r="A124" t="s">
        <v>107</v>
      </c>
      <c r="B124" t="s">
        <v>671</v>
      </c>
    </row>
    <row r="127" spans="1:2" x14ac:dyDescent="0.3">
      <c r="A127" t="s">
        <v>30</v>
      </c>
      <c r="B127" t="s">
        <v>671</v>
      </c>
    </row>
    <row r="128" spans="1:2" x14ac:dyDescent="0.3">
      <c r="A128" t="s">
        <v>103</v>
      </c>
      <c r="B128" t="s">
        <v>671</v>
      </c>
    </row>
    <row r="129" spans="1:2" x14ac:dyDescent="0.3">
      <c r="A129" t="s">
        <v>185</v>
      </c>
      <c r="B129" t="s">
        <v>671</v>
      </c>
    </row>
    <row r="130" spans="1:2" x14ac:dyDescent="0.3">
      <c r="A130" t="s">
        <v>99</v>
      </c>
      <c r="B130" t="s">
        <v>671</v>
      </c>
    </row>
    <row r="131" spans="1:2" x14ac:dyDescent="0.3">
      <c r="A131" t="s">
        <v>106</v>
      </c>
      <c r="B131" t="s">
        <v>671</v>
      </c>
    </row>
    <row r="134" spans="1:2" x14ac:dyDescent="0.3">
      <c r="A134" t="s">
        <v>74</v>
      </c>
      <c r="B134" t="s">
        <v>671</v>
      </c>
    </row>
    <row r="135" spans="1:2" x14ac:dyDescent="0.3">
      <c r="A135" t="s">
        <v>9</v>
      </c>
      <c r="B135" t="s">
        <v>671</v>
      </c>
    </row>
    <row r="136" spans="1:2" x14ac:dyDescent="0.3">
      <c r="A136" t="s">
        <v>83</v>
      </c>
      <c r="B136" t="s">
        <v>671</v>
      </c>
    </row>
    <row r="137" spans="1:2" x14ac:dyDescent="0.3">
      <c r="A137" t="s">
        <v>144</v>
      </c>
      <c r="B137" t="s">
        <v>671</v>
      </c>
    </row>
    <row r="138" spans="1:2" x14ac:dyDescent="0.3">
      <c r="A138" t="s">
        <v>182</v>
      </c>
      <c r="B138" t="s">
        <v>671</v>
      </c>
    </row>
    <row r="139" spans="1:2" x14ac:dyDescent="0.3">
      <c r="A139" t="s">
        <v>57</v>
      </c>
      <c r="B139" t="s">
        <v>671</v>
      </c>
    </row>
    <row r="140" spans="1:2" x14ac:dyDescent="0.3">
      <c r="A140" t="s">
        <v>198</v>
      </c>
      <c r="B140" t="s">
        <v>671</v>
      </c>
    </row>
    <row r="143" spans="1:2" x14ac:dyDescent="0.3">
      <c r="A143" t="s">
        <v>96</v>
      </c>
      <c r="B143" t="s">
        <v>671</v>
      </c>
    </row>
    <row r="144" spans="1:2" x14ac:dyDescent="0.3">
      <c r="A144" t="s">
        <v>104</v>
      </c>
      <c r="B144" t="s">
        <v>671</v>
      </c>
    </row>
    <row r="145" spans="1:2" x14ac:dyDescent="0.3">
      <c r="A145" t="s">
        <v>111</v>
      </c>
      <c r="B145" t="s">
        <v>671</v>
      </c>
    </row>
    <row r="146" spans="1:2" x14ac:dyDescent="0.3">
      <c r="A146" t="s">
        <v>33</v>
      </c>
      <c r="B146" t="s">
        <v>671</v>
      </c>
    </row>
    <row r="147" spans="1:2" x14ac:dyDescent="0.3">
      <c r="A147" t="s">
        <v>262</v>
      </c>
      <c r="B147" t="s">
        <v>671</v>
      </c>
    </row>
    <row r="156" spans="1:2" x14ac:dyDescent="0.3">
      <c r="A156" t="s">
        <v>727</v>
      </c>
      <c r="B156" t="s">
        <v>672</v>
      </c>
    </row>
    <row r="157" spans="1:2" x14ac:dyDescent="0.3">
      <c r="A157" t="s">
        <v>280</v>
      </c>
      <c r="B157" t="s">
        <v>673</v>
      </c>
    </row>
    <row r="158" spans="1:2" x14ac:dyDescent="0.3">
      <c r="A158" t="s">
        <v>16</v>
      </c>
      <c r="B158" t="s">
        <v>673</v>
      </c>
    </row>
    <row r="159" spans="1:2" x14ac:dyDescent="0.3">
      <c r="A159" t="s">
        <v>42</v>
      </c>
      <c r="B159" t="s">
        <v>673</v>
      </c>
    </row>
    <row r="160" spans="1:2" x14ac:dyDescent="0.3">
      <c r="A160" t="s">
        <v>248</v>
      </c>
      <c r="B160" t="s">
        <v>673</v>
      </c>
    </row>
    <row r="162" spans="1:2" x14ac:dyDescent="0.3">
      <c r="A162" t="s">
        <v>385</v>
      </c>
      <c r="B162" t="s">
        <v>672</v>
      </c>
    </row>
    <row r="163" spans="1:2" x14ac:dyDescent="0.3">
      <c r="A163" t="s">
        <v>38</v>
      </c>
      <c r="B163" t="s">
        <v>673</v>
      </c>
    </row>
    <row r="164" spans="1:2" x14ac:dyDescent="0.3">
      <c r="A164" t="s">
        <v>173</v>
      </c>
      <c r="B164" t="s">
        <v>673</v>
      </c>
    </row>
    <row r="165" spans="1:2" x14ac:dyDescent="0.3">
      <c r="A165" t="s">
        <v>129</v>
      </c>
      <c r="B165" t="s">
        <v>673</v>
      </c>
    </row>
    <row r="166" spans="1:2" x14ac:dyDescent="0.3">
      <c r="A166" t="s">
        <v>287</v>
      </c>
      <c r="B166" t="s">
        <v>673</v>
      </c>
    </row>
    <row r="167" spans="1:2" x14ac:dyDescent="0.3">
      <c r="A167" t="s">
        <v>328</v>
      </c>
      <c r="B167" t="s">
        <v>673</v>
      </c>
    </row>
    <row r="170" spans="1:2" x14ac:dyDescent="0.3">
      <c r="A170" t="s">
        <v>728</v>
      </c>
      <c r="B170" t="s">
        <v>672</v>
      </c>
    </row>
    <row r="186" spans="1:2" x14ac:dyDescent="0.3">
      <c r="A186" t="s">
        <v>349</v>
      </c>
      <c r="B186" t="s">
        <v>672</v>
      </c>
    </row>
    <row r="187" spans="1:2" x14ac:dyDescent="0.3">
      <c r="A187" t="s">
        <v>234</v>
      </c>
      <c r="B187" t="s">
        <v>673</v>
      </c>
    </row>
    <row r="188" spans="1:2" x14ac:dyDescent="0.3">
      <c r="A188" t="s">
        <v>266</v>
      </c>
      <c r="B188" t="s">
        <v>673</v>
      </c>
    </row>
    <row r="189" spans="1:2" x14ac:dyDescent="0.3">
      <c r="A189" t="s">
        <v>326</v>
      </c>
      <c r="B189" t="s">
        <v>673</v>
      </c>
    </row>
    <row r="190" spans="1:2" x14ac:dyDescent="0.3">
      <c r="A190" t="s">
        <v>317</v>
      </c>
      <c r="B190" t="s">
        <v>673</v>
      </c>
    </row>
    <row r="191" spans="1:2" x14ac:dyDescent="0.3">
      <c r="A191" t="s">
        <v>138</v>
      </c>
      <c r="B191" t="s">
        <v>673</v>
      </c>
    </row>
    <row r="192" spans="1:2" x14ac:dyDescent="0.3">
      <c r="A192" t="s">
        <v>170</v>
      </c>
      <c r="B192" t="s">
        <v>673</v>
      </c>
    </row>
    <row r="194" spans="1:2" x14ac:dyDescent="0.3">
      <c r="A194" t="s">
        <v>355</v>
      </c>
      <c r="B194" t="s">
        <v>672</v>
      </c>
    </row>
    <row r="195" spans="1:2" x14ac:dyDescent="0.3">
      <c r="A195" t="s">
        <v>253</v>
      </c>
      <c r="B195" t="s">
        <v>673</v>
      </c>
    </row>
    <row r="196" spans="1:2" x14ac:dyDescent="0.3">
      <c r="A196" t="s">
        <v>155</v>
      </c>
      <c r="B196" t="s">
        <v>673</v>
      </c>
    </row>
    <row r="197" spans="1:2" x14ac:dyDescent="0.3">
      <c r="A197" t="s">
        <v>193</v>
      </c>
      <c r="B197" t="s">
        <v>673</v>
      </c>
    </row>
    <row r="198" spans="1:2" x14ac:dyDescent="0.3">
      <c r="A198" t="s">
        <v>174</v>
      </c>
      <c r="B198" t="s">
        <v>673</v>
      </c>
    </row>
    <row r="199" spans="1:2" x14ac:dyDescent="0.3">
      <c r="A199" t="s">
        <v>56</v>
      </c>
      <c r="B199" t="s">
        <v>673</v>
      </c>
    </row>
    <row r="200" spans="1:2" x14ac:dyDescent="0.3">
      <c r="A200" t="s">
        <v>219</v>
      </c>
      <c r="B200" t="s">
        <v>673</v>
      </c>
    </row>
    <row r="201" spans="1:2" x14ac:dyDescent="0.3">
      <c r="A201" t="s">
        <v>178</v>
      </c>
      <c r="B201" t="s">
        <v>673</v>
      </c>
    </row>
    <row r="202" spans="1:2" x14ac:dyDescent="0.3">
      <c r="A202" t="s">
        <v>92</v>
      </c>
      <c r="B202" t="s">
        <v>673</v>
      </c>
    </row>
    <row r="204" spans="1:2" x14ac:dyDescent="0.3">
      <c r="A204" t="s">
        <v>348</v>
      </c>
      <c r="B204" t="s">
        <v>672</v>
      </c>
    </row>
    <row r="205" spans="1:2" x14ac:dyDescent="0.3">
      <c r="A205" t="s">
        <v>313</v>
      </c>
      <c r="B205" t="s">
        <v>673</v>
      </c>
    </row>
    <row r="206" spans="1:2" x14ac:dyDescent="0.3">
      <c r="A206" t="s">
        <v>289</v>
      </c>
      <c r="B206" t="s">
        <v>673</v>
      </c>
    </row>
    <row r="207" spans="1:2" x14ac:dyDescent="0.3">
      <c r="A207" t="s">
        <v>151</v>
      </c>
      <c r="B207" t="s">
        <v>673</v>
      </c>
    </row>
    <row r="208" spans="1:2" x14ac:dyDescent="0.3">
      <c r="A208" t="s">
        <v>153</v>
      </c>
      <c r="B208" t="s">
        <v>673</v>
      </c>
    </row>
    <row r="209" spans="1:2" x14ac:dyDescent="0.3">
      <c r="A209" t="s">
        <v>60</v>
      </c>
      <c r="B209" t="s">
        <v>673</v>
      </c>
    </row>
    <row r="210" spans="1:2" x14ac:dyDescent="0.3">
      <c r="A210" t="s">
        <v>133</v>
      </c>
      <c r="B210" t="s">
        <v>673</v>
      </c>
    </row>
    <row r="211" spans="1:2" x14ac:dyDescent="0.3">
      <c r="A211" t="s">
        <v>167</v>
      </c>
      <c r="B211" t="s">
        <v>673</v>
      </c>
    </row>
    <row r="212" spans="1:2" x14ac:dyDescent="0.3">
      <c r="A212" t="s">
        <v>101</v>
      </c>
      <c r="B212" t="s">
        <v>673</v>
      </c>
    </row>
    <row r="231" spans="1:2" x14ac:dyDescent="0.3">
      <c r="A231" t="s">
        <v>354</v>
      </c>
      <c r="B231" t="s">
        <v>672</v>
      </c>
    </row>
    <row r="232" spans="1:2" x14ac:dyDescent="0.3">
      <c r="A232" t="s">
        <v>191</v>
      </c>
      <c r="B232" t="s">
        <v>673</v>
      </c>
    </row>
    <row r="233" spans="1:2" x14ac:dyDescent="0.3">
      <c r="A233" t="s">
        <v>58</v>
      </c>
      <c r="B233" t="s">
        <v>673</v>
      </c>
    </row>
    <row r="234" spans="1:2" x14ac:dyDescent="0.3">
      <c r="A234" t="s">
        <v>261</v>
      </c>
      <c r="B234" t="s">
        <v>673</v>
      </c>
    </row>
    <row r="235" spans="1:2" x14ac:dyDescent="0.3">
      <c r="A235" t="s">
        <v>378</v>
      </c>
      <c r="B235" t="s">
        <v>673</v>
      </c>
    </row>
    <row r="236" spans="1:2" x14ac:dyDescent="0.3">
      <c r="A236" t="s">
        <v>45</v>
      </c>
      <c r="B236" t="s">
        <v>673</v>
      </c>
    </row>
    <row r="238" spans="1:2" x14ac:dyDescent="0.3">
      <c r="A238" t="s">
        <v>357</v>
      </c>
      <c r="B238" t="s">
        <v>672</v>
      </c>
    </row>
    <row r="239" spans="1:2" x14ac:dyDescent="0.3">
      <c r="A239" t="s">
        <v>322</v>
      </c>
      <c r="B239" t="s">
        <v>673</v>
      </c>
    </row>
    <row r="240" spans="1:2" x14ac:dyDescent="0.3">
      <c r="A240" t="s">
        <v>250</v>
      </c>
      <c r="B240" t="s">
        <v>673</v>
      </c>
    </row>
    <row r="241" spans="1:2" x14ac:dyDescent="0.3">
      <c r="A241" t="s">
        <v>229</v>
      </c>
      <c r="B241" t="s">
        <v>673</v>
      </c>
    </row>
    <row r="242" spans="1:2" x14ac:dyDescent="0.3">
      <c r="A242" t="s">
        <v>213</v>
      </c>
      <c r="B242" t="s">
        <v>673</v>
      </c>
    </row>
    <row r="243" spans="1:2" x14ac:dyDescent="0.3">
      <c r="A243" t="s">
        <v>123</v>
      </c>
      <c r="B243" t="s">
        <v>673</v>
      </c>
    </row>
    <row r="244" spans="1:2" x14ac:dyDescent="0.3">
      <c r="A244" t="s">
        <v>100</v>
      </c>
      <c r="B244" t="s">
        <v>673</v>
      </c>
    </row>
    <row r="245" spans="1:2" x14ac:dyDescent="0.3">
      <c r="A245" t="s">
        <v>15</v>
      </c>
      <c r="B245" t="s">
        <v>673</v>
      </c>
    </row>
    <row r="246" spans="1:2" x14ac:dyDescent="0.3">
      <c r="A246" t="s">
        <v>127</v>
      </c>
      <c r="B246" t="s">
        <v>673</v>
      </c>
    </row>
    <row r="247" spans="1:2" x14ac:dyDescent="0.3">
      <c r="A247" t="s">
        <v>199</v>
      </c>
      <c r="B247" t="s">
        <v>673</v>
      </c>
    </row>
    <row r="248" spans="1:2" x14ac:dyDescent="0.3">
      <c r="A248" t="s">
        <v>209</v>
      </c>
      <c r="B248" t="s">
        <v>673</v>
      </c>
    </row>
    <row r="249" spans="1:2" x14ac:dyDescent="0.3">
      <c r="A249" t="s">
        <v>249</v>
      </c>
      <c r="B249" t="s">
        <v>673</v>
      </c>
    </row>
    <row r="250" spans="1:2" x14ac:dyDescent="0.3">
      <c r="A250" t="s">
        <v>304</v>
      </c>
      <c r="B250" t="s">
        <v>673</v>
      </c>
    </row>
    <row r="252" spans="1:2" x14ac:dyDescent="0.3">
      <c r="A252" t="s">
        <v>352</v>
      </c>
      <c r="B252" t="s">
        <v>672</v>
      </c>
    </row>
    <row r="253" spans="1:2" x14ac:dyDescent="0.3">
      <c r="A253" t="s">
        <v>373</v>
      </c>
      <c r="B253" t="s">
        <v>673</v>
      </c>
    </row>
    <row r="254" spans="1:2" x14ac:dyDescent="0.3">
      <c r="A254" t="s">
        <v>80</v>
      </c>
      <c r="B254" t="s">
        <v>673</v>
      </c>
    </row>
    <row r="255" spans="1:2" x14ac:dyDescent="0.3">
      <c r="A255" t="s">
        <v>201</v>
      </c>
      <c r="B255" t="s">
        <v>673</v>
      </c>
    </row>
    <row r="256" spans="1:2" x14ac:dyDescent="0.3">
      <c r="A256" t="s">
        <v>377</v>
      </c>
      <c r="B256" t="s">
        <v>673</v>
      </c>
    </row>
    <row r="257" spans="1:2" x14ac:dyDescent="0.3">
      <c r="A257" t="s">
        <v>323</v>
      </c>
      <c r="B257" t="s">
        <v>673</v>
      </c>
    </row>
    <row r="258" spans="1:2" x14ac:dyDescent="0.3">
      <c r="A258" t="s">
        <v>233</v>
      </c>
      <c r="B258" t="s">
        <v>673</v>
      </c>
    </row>
    <row r="260" spans="1:2" x14ac:dyDescent="0.3">
      <c r="A260" t="s">
        <v>361</v>
      </c>
      <c r="B260" t="s">
        <v>672</v>
      </c>
    </row>
    <row r="261" spans="1:2" x14ac:dyDescent="0.3">
      <c r="A261" t="s">
        <v>224</v>
      </c>
      <c r="B261" t="s">
        <v>673</v>
      </c>
    </row>
    <row r="262" spans="1:2" x14ac:dyDescent="0.3">
      <c r="A262" t="s">
        <v>241</v>
      </c>
      <c r="B262" t="s">
        <v>673</v>
      </c>
    </row>
    <row r="263" spans="1:2" x14ac:dyDescent="0.3">
      <c r="A263" t="s">
        <v>63</v>
      </c>
      <c r="B263" t="s">
        <v>673</v>
      </c>
    </row>
    <row r="264" spans="1:2" x14ac:dyDescent="0.3">
      <c r="A264" t="s">
        <v>382</v>
      </c>
      <c r="B264" t="s">
        <v>673</v>
      </c>
    </row>
    <row r="265" spans="1:2" x14ac:dyDescent="0.3">
      <c r="A265" t="s">
        <v>159</v>
      </c>
      <c r="B265" t="s">
        <v>673</v>
      </c>
    </row>
    <row r="266" spans="1:2" x14ac:dyDescent="0.3">
      <c r="A266" t="s">
        <v>212</v>
      </c>
      <c r="B266" t="s">
        <v>673</v>
      </c>
    </row>
    <row r="267" spans="1:2" x14ac:dyDescent="0.3">
      <c r="A267" t="s">
        <v>109</v>
      </c>
      <c r="B267" t="s">
        <v>673</v>
      </c>
    </row>
    <row r="268" spans="1:2" x14ac:dyDescent="0.3">
      <c r="A268" t="s">
        <v>239</v>
      </c>
      <c r="B268" t="s">
        <v>673</v>
      </c>
    </row>
    <row r="269" spans="1:2" x14ac:dyDescent="0.3">
      <c r="A269" t="s">
        <v>67</v>
      </c>
      <c r="B269" t="s">
        <v>673</v>
      </c>
    </row>
    <row r="270" spans="1:2" x14ac:dyDescent="0.3">
      <c r="A270" t="s">
        <v>316</v>
      </c>
      <c r="B270" t="s">
        <v>673</v>
      </c>
    </row>
    <row r="271" spans="1:2" x14ac:dyDescent="0.3">
      <c r="A271" t="s">
        <v>152</v>
      </c>
      <c r="B271" t="s">
        <v>673</v>
      </c>
    </row>
    <row r="273" spans="1:2" x14ac:dyDescent="0.3">
      <c r="A273" t="s">
        <v>341</v>
      </c>
      <c r="B273" t="s">
        <v>672</v>
      </c>
    </row>
    <row r="274" spans="1:2" x14ac:dyDescent="0.3">
      <c r="A274" t="s">
        <v>267</v>
      </c>
      <c r="B274" t="s">
        <v>673</v>
      </c>
    </row>
    <row r="275" spans="1:2" x14ac:dyDescent="0.3">
      <c r="A275" t="s">
        <v>202</v>
      </c>
      <c r="B275" t="s">
        <v>673</v>
      </c>
    </row>
    <row r="276" spans="1:2" x14ac:dyDescent="0.3">
      <c r="A276" t="s">
        <v>230</v>
      </c>
      <c r="B276" t="s">
        <v>673</v>
      </c>
    </row>
    <row r="277" spans="1:2" x14ac:dyDescent="0.3">
      <c r="A277" t="s">
        <v>277</v>
      </c>
      <c r="B277" t="s">
        <v>673</v>
      </c>
    </row>
    <row r="278" spans="1:2" x14ac:dyDescent="0.3">
      <c r="A278" t="s">
        <v>221</v>
      </c>
      <c r="B278" t="s">
        <v>673</v>
      </c>
    </row>
    <row r="279" spans="1:2" x14ac:dyDescent="0.3">
      <c r="A279" t="s">
        <v>292</v>
      </c>
      <c r="B279" t="s">
        <v>673</v>
      </c>
    </row>
    <row r="280" spans="1:2" x14ac:dyDescent="0.3">
      <c r="A280" t="s">
        <v>24</v>
      </c>
      <c r="B280" t="s">
        <v>673</v>
      </c>
    </row>
    <row r="281" spans="1:2" x14ac:dyDescent="0.3">
      <c r="A281" t="s">
        <v>7</v>
      </c>
      <c r="B281" t="s">
        <v>673</v>
      </c>
    </row>
    <row r="282" spans="1:2" x14ac:dyDescent="0.3">
      <c r="A282" t="s">
        <v>102</v>
      </c>
      <c r="B282" t="s">
        <v>673</v>
      </c>
    </row>
    <row r="283" spans="1:2" x14ac:dyDescent="0.3">
      <c r="A283" t="s">
        <v>132</v>
      </c>
      <c r="B283" t="s">
        <v>673</v>
      </c>
    </row>
    <row r="285" spans="1:2" x14ac:dyDescent="0.3">
      <c r="A285" t="s">
        <v>342</v>
      </c>
      <c r="B285" t="s">
        <v>672</v>
      </c>
    </row>
    <row r="286" spans="1:2" x14ac:dyDescent="0.3">
      <c r="A286" t="s">
        <v>312</v>
      </c>
      <c r="B286" t="s">
        <v>673</v>
      </c>
    </row>
    <row r="287" spans="1:2" x14ac:dyDescent="0.3">
      <c r="A287" t="s">
        <v>78</v>
      </c>
      <c r="B287" t="s">
        <v>673</v>
      </c>
    </row>
    <row r="288" spans="1:2" x14ac:dyDescent="0.3">
      <c r="A288" t="s">
        <v>242</v>
      </c>
      <c r="B288" t="s">
        <v>673</v>
      </c>
    </row>
    <row r="289" spans="1:2" x14ac:dyDescent="0.3">
      <c r="A289" t="s">
        <v>255</v>
      </c>
      <c r="B289" t="s">
        <v>673</v>
      </c>
    </row>
    <row r="290" spans="1:2" x14ac:dyDescent="0.3">
      <c r="A290" t="s">
        <v>130</v>
      </c>
      <c r="B290" t="s">
        <v>673</v>
      </c>
    </row>
    <row r="291" spans="1:2" x14ac:dyDescent="0.3">
      <c r="A291" t="s">
        <v>188</v>
      </c>
      <c r="B291" t="s">
        <v>673</v>
      </c>
    </row>
    <row r="292" spans="1:2" x14ac:dyDescent="0.3">
      <c r="A292" t="s">
        <v>53</v>
      </c>
      <c r="B292" t="s">
        <v>673</v>
      </c>
    </row>
    <row r="293" spans="1:2" x14ac:dyDescent="0.3">
      <c r="A293" t="s">
        <v>581</v>
      </c>
      <c r="B293" t="s">
        <v>673</v>
      </c>
    </row>
    <row r="294" spans="1:2" x14ac:dyDescent="0.3">
      <c r="A294" t="s">
        <v>180</v>
      </c>
      <c r="B294" t="s">
        <v>673</v>
      </c>
    </row>
    <row r="295" spans="1:2" x14ac:dyDescent="0.3">
      <c r="A295" t="s">
        <v>246</v>
      </c>
      <c r="B295" t="s">
        <v>673</v>
      </c>
    </row>
    <row r="296" spans="1:2" x14ac:dyDescent="0.3">
      <c r="A296" t="s">
        <v>87</v>
      </c>
      <c r="B296" t="s">
        <v>673</v>
      </c>
    </row>
    <row r="297" spans="1:2" x14ac:dyDescent="0.3">
      <c r="A297" t="s">
        <v>76</v>
      </c>
      <c r="B297" t="s">
        <v>673</v>
      </c>
    </row>
    <row r="299" spans="1:2" x14ac:dyDescent="0.3">
      <c r="A299" t="s">
        <v>346</v>
      </c>
      <c r="B299" t="s">
        <v>672</v>
      </c>
    </row>
    <row r="300" spans="1:2" x14ac:dyDescent="0.3">
      <c r="A300" t="s">
        <v>227</v>
      </c>
      <c r="B300" t="s">
        <v>673</v>
      </c>
    </row>
    <row r="301" spans="1:2" x14ac:dyDescent="0.3">
      <c r="A301" t="s">
        <v>181</v>
      </c>
      <c r="B301" t="s">
        <v>673</v>
      </c>
    </row>
    <row r="302" spans="1:2" x14ac:dyDescent="0.3">
      <c r="A302" t="s">
        <v>225</v>
      </c>
      <c r="B302" t="s">
        <v>673</v>
      </c>
    </row>
    <row r="303" spans="1:2" x14ac:dyDescent="0.3">
      <c r="A303" t="s">
        <v>204</v>
      </c>
      <c r="B303" t="s">
        <v>673</v>
      </c>
    </row>
    <row r="304" spans="1:2" x14ac:dyDescent="0.3">
      <c r="A304" t="s">
        <v>171</v>
      </c>
      <c r="B304" t="s">
        <v>673</v>
      </c>
    </row>
    <row r="305" spans="1:2" x14ac:dyDescent="0.3">
      <c r="A305" t="s">
        <v>238</v>
      </c>
      <c r="B305" t="s">
        <v>673</v>
      </c>
    </row>
    <row r="306" spans="1:2" x14ac:dyDescent="0.3">
      <c r="A306" t="s">
        <v>223</v>
      </c>
      <c r="B306" t="s">
        <v>673</v>
      </c>
    </row>
    <row r="307" spans="1:2" x14ac:dyDescent="0.3">
      <c r="A307" t="s">
        <v>203</v>
      </c>
      <c r="B307" t="s">
        <v>673</v>
      </c>
    </row>
    <row r="308" spans="1:2" x14ac:dyDescent="0.3">
      <c r="A308" t="s">
        <v>315</v>
      </c>
      <c r="B308" t="s">
        <v>673</v>
      </c>
    </row>
    <row r="309" spans="1:2" x14ac:dyDescent="0.3">
      <c r="A309" t="s">
        <v>206</v>
      </c>
      <c r="B309" t="s">
        <v>673</v>
      </c>
    </row>
    <row r="310" spans="1:2" x14ac:dyDescent="0.3">
      <c r="A310" t="s">
        <v>126</v>
      </c>
      <c r="B310" t="s">
        <v>673</v>
      </c>
    </row>
    <row r="311" spans="1:2" x14ac:dyDescent="0.3">
      <c r="A311" t="s">
        <v>294</v>
      </c>
      <c r="B311" t="s">
        <v>673</v>
      </c>
    </row>
    <row r="313" spans="1:2" x14ac:dyDescent="0.3">
      <c r="A313" t="s">
        <v>345</v>
      </c>
      <c r="B313" t="s">
        <v>672</v>
      </c>
    </row>
    <row r="314" spans="1:2" x14ac:dyDescent="0.3">
      <c r="A314" t="s">
        <v>75</v>
      </c>
      <c r="B314" t="s">
        <v>673</v>
      </c>
    </row>
    <row r="315" spans="1:2" x14ac:dyDescent="0.3">
      <c r="A315" t="s">
        <v>216</v>
      </c>
      <c r="B315" t="s">
        <v>673</v>
      </c>
    </row>
    <row r="316" spans="1:2" x14ac:dyDescent="0.3">
      <c r="A316" t="s">
        <v>131</v>
      </c>
      <c r="B316" t="s">
        <v>673</v>
      </c>
    </row>
    <row r="317" spans="1:2" x14ac:dyDescent="0.3">
      <c r="A317" t="s">
        <v>208</v>
      </c>
      <c r="B317" t="s">
        <v>673</v>
      </c>
    </row>
    <row r="318" spans="1:2" x14ac:dyDescent="0.3">
      <c r="A318" t="s">
        <v>327</v>
      </c>
      <c r="B318" t="s">
        <v>673</v>
      </c>
    </row>
    <row r="319" spans="1:2" x14ac:dyDescent="0.3">
      <c r="A319" t="s">
        <v>117</v>
      </c>
      <c r="B319" t="s">
        <v>673</v>
      </c>
    </row>
    <row r="320" spans="1:2" x14ac:dyDescent="0.3">
      <c r="A320" t="s">
        <v>34</v>
      </c>
      <c r="B320" t="s">
        <v>673</v>
      </c>
    </row>
    <row r="322" spans="1:2" x14ac:dyDescent="0.3">
      <c r="A322" t="s">
        <v>356</v>
      </c>
      <c r="B322" t="s">
        <v>672</v>
      </c>
    </row>
    <row r="323" spans="1:2" x14ac:dyDescent="0.3">
      <c r="A323" t="s">
        <v>296</v>
      </c>
      <c r="B323" t="s">
        <v>673</v>
      </c>
    </row>
    <row r="324" spans="1:2" x14ac:dyDescent="0.3">
      <c r="A324" t="s">
        <v>320</v>
      </c>
      <c r="B324" t="s">
        <v>673</v>
      </c>
    </row>
    <row r="325" spans="1:2" x14ac:dyDescent="0.3">
      <c r="A325" t="s">
        <v>211</v>
      </c>
      <c r="B325" t="s">
        <v>673</v>
      </c>
    </row>
    <row r="326" spans="1:2" x14ac:dyDescent="0.3">
      <c r="A326" t="s">
        <v>237</v>
      </c>
      <c r="B326" t="s">
        <v>673</v>
      </c>
    </row>
    <row r="327" spans="1:2" x14ac:dyDescent="0.3">
      <c r="A327" t="s">
        <v>235</v>
      </c>
      <c r="B327" t="s">
        <v>673</v>
      </c>
    </row>
    <row r="328" spans="1:2" x14ac:dyDescent="0.3">
      <c r="A328" t="s">
        <v>51</v>
      </c>
      <c r="B328" t="s">
        <v>673</v>
      </c>
    </row>
    <row r="329" spans="1:2" x14ac:dyDescent="0.3">
      <c r="A329" t="s">
        <v>319</v>
      </c>
      <c r="B329" t="s">
        <v>673</v>
      </c>
    </row>
    <row r="331" spans="1:2" x14ac:dyDescent="0.3">
      <c r="A331" t="s">
        <v>365</v>
      </c>
      <c r="B331" t="s">
        <v>672</v>
      </c>
    </row>
    <row r="332" spans="1:2" x14ac:dyDescent="0.3">
      <c r="A332" t="s">
        <v>186</v>
      </c>
      <c r="B332" t="s">
        <v>673</v>
      </c>
    </row>
    <row r="333" spans="1:2" x14ac:dyDescent="0.3">
      <c r="A333" t="s">
        <v>119</v>
      </c>
      <c r="B333" t="s">
        <v>673</v>
      </c>
    </row>
    <row r="334" spans="1:2" x14ac:dyDescent="0.3">
      <c r="A334" t="s">
        <v>79</v>
      </c>
      <c r="B334" t="s">
        <v>673</v>
      </c>
    </row>
    <row r="335" spans="1:2" x14ac:dyDescent="0.3">
      <c r="A335" t="s">
        <v>139</v>
      </c>
      <c r="B335" t="s">
        <v>673</v>
      </c>
    </row>
    <row r="336" spans="1:2" x14ac:dyDescent="0.3">
      <c r="A336" t="s">
        <v>145</v>
      </c>
      <c r="B336" t="s">
        <v>673</v>
      </c>
    </row>
    <row r="337" spans="1:2" x14ac:dyDescent="0.3">
      <c r="A337" t="s">
        <v>27</v>
      </c>
      <c r="B337" t="s">
        <v>673</v>
      </c>
    </row>
    <row r="338" spans="1:2" x14ac:dyDescent="0.3">
      <c r="A338" t="s">
        <v>18</v>
      </c>
      <c r="B338" t="s">
        <v>673</v>
      </c>
    </row>
    <row r="340" spans="1:2" x14ac:dyDescent="0.3">
      <c r="A340" t="s">
        <v>351</v>
      </c>
      <c r="B340" t="s">
        <v>672</v>
      </c>
    </row>
    <row r="341" spans="1:2" x14ac:dyDescent="0.3">
      <c r="A341" t="s">
        <v>265</v>
      </c>
      <c r="B341" t="s">
        <v>673</v>
      </c>
    </row>
    <row r="342" spans="1:2" x14ac:dyDescent="0.3">
      <c r="A342" t="s">
        <v>217</v>
      </c>
      <c r="B342" t="s">
        <v>673</v>
      </c>
    </row>
    <row r="343" spans="1:2" x14ac:dyDescent="0.3">
      <c r="A343" t="s">
        <v>105</v>
      </c>
      <c r="B343" t="s">
        <v>673</v>
      </c>
    </row>
    <row r="344" spans="1:2" x14ac:dyDescent="0.3">
      <c r="A344" t="s">
        <v>122</v>
      </c>
      <c r="B344" t="s">
        <v>673</v>
      </c>
    </row>
    <row r="345" spans="1:2" x14ac:dyDescent="0.3">
      <c r="A345" t="s">
        <v>91</v>
      </c>
      <c r="B345" t="s">
        <v>673</v>
      </c>
    </row>
    <row r="346" spans="1:2" x14ac:dyDescent="0.3">
      <c r="A346" t="s">
        <v>72</v>
      </c>
      <c r="B346" t="s">
        <v>673</v>
      </c>
    </row>
    <row r="347" spans="1:2" x14ac:dyDescent="0.3">
      <c r="A347" t="s">
        <v>321</v>
      </c>
      <c r="B347" t="s">
        <v>673</v>
      </c>
    </row>
    <row r="357" spans="1:2" x14ac:dyDescent="0.3">
      <c r="A357" t="s">
        <v>353</v>
      </c>
      <c r="B357" t="s">
        <v>672</v>
      </c>
    </row>
    <row r="358" spans="1:2" x14ac:dyDescent="0.3">
      <c r="A358" t="s">
        <v>148</v>
      </c>
      <c r="B358" t="s">
        <v>673</v>
      </c>
    </row>
    <row r="359" spans="1:2" x14ac:dyDescent="0.3">
      <c r="A359" t="s">
        <v>154</v>
      </c>
      <c r="B359" t="s">
        <v>673</v>
      </c>
    </row>
    <row r="360" spans="1:2" x14ac:dyDescent="0.3">
      <c r="A360" t="s">
        <v>192</v>
      </c>
      <c r="B360" t="s">
        <v>673</v>
      </c>
    </row>
    <row r="361" spans="1:2" x14ac:dyDescent="0.3">
      <c r="A361" t="s">
        <v>52</v>
      </c>
      <c r="B361" t="s">
        <v>673</v>
      </c>
    </row>
    <row r="362" spans="1:2" x14ac:dyDescent="0.3">
      <c r="A362" t="s">
        <v>380</v>
      </c>
      <c r="B362" t="s">
        <v>673</v>
      </c>
    </row>
    <row r="363" spans="1:2" x14ac:dyDescent="0.3">
      <c r="A363" t="s">
        <v>112</v>
      </c>
      <c r="B363" t="s">
        <v>673</v>
      </c>
    </row>
    <row r="364" spans="1:2" x14ac:dyDescent="0.3">
      <c r="A364" t="s">
        <v>273</v>
      </c>
      <c r="B364" t="s">
        <v>673</v>
      </c>
    </row>
    <row r="366" spans="1:2" x14ac:dyDescent="0.3">
      <c r="A366" t="s">
        <v>359</v>
      </c>
      <c r="B366" t="s">
        <v>672</v>
      </c>
    </row>
    <row r="367" spans="1:2" x14ac:dyDescent="0.3">
      <c r="A367" t="s">
        <v>295</v>
      </c>
      <c r="B367" t="s">
        <v>673</v>
      </c>
    </row>
    <row r="368" spans="1:2" x14ac:dyDescent="0.3">
      <c r="A368" t="s">
        <v>73</v>
      </c>
      <c r="B368" t="s">
        <v>673</v>
      </c>
    </row>
    <row r="369" spans="1:2" x14ac:dyDescent="0.3">
      <c r="A369" t="s">
        <v>298</v>
      </c>
      <c r="B369" t="s">
        <v>673</v>
      </c>
    </row>
    <row r="370" spans="1:2" x14ac:dyDescent="0.3">
      <c r="A370" t="s">
        <v>135</v>
      </c>
      <c r="B370" t="s">
        <v>673</v>
      </c>
    </row>
    <row r="371" spans="1:2" x14ac:dyDescent="0.3">
      <c r="A371" t="s">
        <v>31</v>
      </c>
      <c r="B371" t="s">
        <v>673</v>
      </c>
    </row>
    <row r="372" spans="1:2" x14ac:dyDescent="0.3">
      <c r="A372" t="s">
        <v>59</v>
      </c>
      <c r="B372" t="s">
        <v>673</v>
      </c>
    </row>
    <row r="373" spans="1:2" x14ac:dyDescent="0.3">
      <c r="A373" t="s">
        <v>300</v>
      </c>
      <c r="B373" t="s">
        <v>673</v>
      </c>
    </row>
    <row r="375" spans="1:2" x14ac:dyDescent="0.3">
      <c r="A375" t="s">
        <v>358</v>
      </c>
      <c r="B375" t="s">
        <v>672</v>
      </c>
    </row>
    <row r="376" spans="1:2" x14ac:dyDescent="0.3">
      <c r="A376" t="s">
        <v>47</v>
      </c>
      <c r="B376" t="s">
        <v>673</v>
      </c>
    </row>
    <row r="377" spans="1:2" x14ac:dyDescent="0.3">
      <c r="A377" t="s">
        <v>274</v>
      </c>
      <c r="B377" t="s">
        <v>673</v>
      </c>
    </row>
    <row r="378" spans="1:2" x14ac:dyDescent="0.3">
      <c r="A378" t="s">
        <v>164</v>
      </c>
      <c r="B378" t="s">
        <v>673</v>
      </c>
    </row>
    <row r="379" spans="1:2" x14ac:dyDescent="0.3">
      <c r="A379" t="s">
        <v>134</v>
      </c>
      <c r="B379" t="s">
        <v>673</v>
      </c>
    </row>
    <row r="380" spans="1:2" x14ac:dyDescent="0.3">
      <c r="A380" t="s">
        <v>259</v>
      </c>
      <c r="B380" t="s">
        <v>673</v>
      </c>
    </row>
    <row r="389" spans="1:2" x14ac:dyDescent="0.3">
      <c r="A389" t="s">
        <v>386</v>
      </c>
      <c r="B389" t="s">
        <v>672</v>
      </c>
    </row>
    <row r="390" spans="1:2" x14ac:dyDescent="0.3">
      <c r="A390" t="s">
        <v>176</v>
      </c>
      <c r="B390" t="s">
        <v>673</v>
      </c>
    </row>
    <row r="391" spans="1:2" x14ac:dyDescent="0.3">
      <c r="A391" t="s">
        <v>22</v>
      </c>
      <c r="B391" t="s">
        <v>673</v>
      </c>
    </row>
    <row r="392" spans="1:2" x14ac:dyDescent="0.3">
      <c r="A392" t="s">
        <v>247</v>
      </c>
      <c r="B392" t="s">
        <v>673</v>
      </c>
    </row>
    <row r="394" spans="1:2" x14ac:dyDescent="0.3">
      <c r="A394" t="s">
        <v>664</v>
      </c>
      <c r="B394" t="s">
        <v>673</v>
      </c>
    </row>
    <row r="396" spans="1:2" x14ac:dyDescent="0.3">
      <c r="A396" t="s">
        <v>344</v>
      </c>
      <c r="B396" t="s">
        <v>672</v>
      </c>
    </row>
    <row r="397" spans="1:2" x14ac:dyDescent="0.3">
      <c r="A397" t="s">
        <v>10</v>
      </c>
      <c r="B397" t="s">
        <v>673</v>
      </c>
    </row>
    <row r="398" spans="1:2" x14ac:dyDescent="0.3">
      <c r="A398" t="s">
        <v>85</v>
      </c>
      <c r="B398" t="s">
        <v>673</v>
      </c>
    </row>
    <row r="399" spans="1:2" x14ac:dyDescent="0.3">
      <c r="A399" t="s">
        <v>61</v>
      </c>
      <c r="B399" t="s">
        <v>673</v>
      </c>
    </row>
    <row r="400" spans="1:2" x14ac:dyDescent="0.3">
      <c r="A400" t="s">
        <v>166</v>
      </c>
      <c r="B400" t="s">
        <v>673</v>
      </c>
    </row>
    <row r="401" spans="1:2" x14ac:dyDescent="0.3">
      <c r="A401" t="s">
        <v>302</v>
      </c>
      <c r="B401" t="s">
        <v>673</v>
      </c>
    </row>
    <row r="402" spans="1:2" x14ac:dyDescent="0.3">
      <c r="A402" t="s">
        <v>275</v>
      </c>
      <c r="B402" t="s">
        <v>673</v>
      </c>
    </row>
    <row r="403" spans="1:2" x14ac:dyDescent="0.3">
      <c r="A403" t="s">
        <v>329</v>
      </c>
      <c r="B403" t="s">
        <v>673</v>
      </c>
    </row>
    <row r="404" spans="1:2" x14ac:dyDescent="0.3">
      <c r="A404" t="s">
        <v>124</v>
      </c>
      <c r="B404" t="s">
        <v>673</v>
      </c>
    </row>
    <row r="406" spans="1:2" x14ac:dyDescent="0.3">
      <c r="A406" t="s">
        <v>366</v>
      </c>
      <c r="B406" t="s">
        <v>672</v>
      </c>
    </row>
    <row r="407" spans="1:2" x14ac:dyDescent="0.3">
      <c r="A407" t="s">
        <v>268</v>
      </c>
      <c r="B407" t="s">
        <v>673</v>
      </c>
    </row>
    <row r="409" spans="1:2" x14ac:dyDescent="0.3">
      <c r="A409" t="s">
        <v>374</v>
      </c>
      <c r="B409" t="s">
        <v>673</v>
      </c>
    </row>
    <row r="410" spans="1:2" x14ac:dyDescent="0.3">
      <c r="A410" t="s">
        <v>290</v>
      </c>
      <c r="B410" t="s">
        <v>673</v>
      </c>
    </row>
    <row r="412" spans="1:2" x14ac:dyDescent="0.3">
      <c r="A412" t="s">
        <v>662</v>
      </c>
      <c r="B412" t="s">
        <v>673</v>
      </c>
    </row>
    <row r="413" spans="1:2" x14ac:dyDescent="0.3">
      <c r="A413" t="s">
        <v>663</v>
      </c>
      <c r="B413" t="s">
        <v>673</v>
      </c>
    </row>
    <row r="415" spans="1:2" x14ac:dyDescent="0.3">
      <c r="A415" t="s">
        <v>364</v>
      </c>
      <c r="B415" t="s">
        <v>672</v>
      </c>
    </row>
    <row r="416" spans="1:2" x14ac:dyDescent="0.3">
      <c r="A416" t="s">
        <v>142</v>
      </c>
      <c r="B416" t="s">
        <v>673</v>
      </c>
    </row>
    <row r="417" spans="1:2" x14ac:dyDescent="0.3">
      <c r="A417" t="s">
        <v>222</v>
      </c>
      <c r="B417" t="s">
        <v>673</v>
      </c>
    </row>
    <row r="418" spans="1:2" x14ac:dyDescent="0.3">
      <c r="A418" t="s">
        <v>121</v>
      </c>
      <c r="B418" t="s">
        <v>673</v>
      </c>
    </row>
    <row r="419" spans="1:2" x14ac:dyDescent="0.3">
      <c r="A419" t="s">
        <v>97</v>
      </c>
      <c r="B419" t="s">
        <v>673</v>
      </c>
    </row>
    <row r="420" spans="1:2" x14ac:dyDescent="0.3">
      <c r="A420" t="s">
        <v>245</v>
      </c>
      <c r="B420" t="s">
        <v>673</v>
      </c>
    </row>
    <row r="421" spans="1:2" x14ac:dyDescent="0.3">
      <c r="A421" t="s">
        <v>84</v>
      </c>
      <c r="B421" t="s">
        <v>673</v>
      </c>
    </row>
    <row r="422" spans="1:2" x14ac:dyDescent="0.3">
      <c r="A422" t="s">
        <v>89</v>
      </c>
      <c r="B422" t="s">
        <v>673</v>
      </c>
    </row>
    <row r="423" spans="1:2" x14ac:dyDescent="0.3">
      <c r="A423" t="s">
        <v>36</v>
      </c>
      <c r="B423" t="s">
        <v>673</v>
      </c>
    </row>
    <row r="424" spans="1:2" x14ac:dyDescent="0.3">
      <c r="A424" t="s">
        <v>12</v>
      </c>
      <c r="B424" t="s">
        <v>673</v>
      </c>
    </row>
    <row r="425" spans="1:2" x14ac:dyDescent="0.3">
      <c r="A425" t="s">
        <v>28</v>
      </c>
      <c r="B425" t="s">
        <v>673</v>
      </c>
    </row>
    <row r="426" spans="1:2" x14ac:dyDescent="0.3">
      <c r="A426" t="s">
        <v>257</v>
      </c>
      <c r="B426" t="s">
        <v>673</v>
      </c>
    </row>
    <row r="428" spans="1:2" x14ac:dyDescent="0.3">
      <c r="A428" t="s">
        <v>367</v>
      </c>
      <c r="B428" t="s">
        <v>672</v>
      </c>
    </row>
    <row r="429" spans="1:2" x14ac:dyDescent="0.3">
      <c r="A429" t="s">
        <v>37</v>
      </c>
      <c r="B429" t="s">
        <v>673</v>
      </c>
    </row>
    <row r="430" spans="1:2" x14ac:dyDescent="0.3">
      <c r="A430" t="s">
        <v>196</v>
      </c>
      <c r="B430" t="s">
        <v>673</v>
      </c>
    </row>
    <row r="431" spans="1:2" x14ac:dyDescent="0.3">
      <c r="A431" t="s">
        <v>65</v>
      </c>
      <c r="B431" t="s">
        <v>673</v>
      </c>
    </row>
    <row r="432" spans="1:2" x14ac:dyDescent="0.3">
      <c r="A432" t="s">
        <v>140</v>
      </c>
      <c r="B432" t="s">
        <v>673</v>
      </c>
    </row>
    <row r="433" spans="1:2" x14ac:dyDescent="0.3">
      <c r="A433" t="s">
        <v>23</v>
      </c>
      <c r="B433" t="s">
        <v>673</v>
      </c>
    </row>
    <row r="435" spans="1:2" x14ac:dyDescent="0.3">
      <c r="A435" t="s">
        <v>350</v>
      </c>
      <c r="B435" t="s">
        <v>672</v>
      </c>
    </row>
    <row r="436" spans="1:2" x14ac:dyDescent="0.3">
      <c r="A436" t="s">
        <v>26</v>
      </c>
      <c r="B436" t="s">
        <v>673</v>
      </c>
    </row>
    <row r="437" spans="1:2" x14ac:dyDescent="0.3">
      <c r="A437" t="s">
        <v>305</v>
      </c>
      <c r="B437" t="s">
        <v>673</v>
      </c>
    </row>
    <row r="438" spans="1:2" x14ac:dyDescent="0.3">
      <c r="A438" t="s">
        <v>71</v>
      </c>
      <c r="B438" t="s">
        <v>673</v>
      </c>
    </row>
    <row r="439" spans="1:2" x14ac:dyDescent="0.3">
      <c r="A439" t="s">
        <v>311</v>
      </c>
      <c r="B439" t="s">
        <v>673</v>
      </c>
    </row>
    <row r="440" spans="1:2" x14ac:dyDescent="0.3">
      <c r="A440" t="s">
        <v>163</v>
      </c>
      <c r="B440" t="s">
        <v>673</v>
      </c>
    </row>
    <row r="441" spans="1:2" x14ac:dyDescent="0.3">
      <c r="A441" t="s">
        <v>86</v>
      </c>
      <c r="B441" t="s">
        <v>673</v>
      </c>
    </row>
    <row r="442" spans="1:2" x14ac:dyDescent="0.3">
      <c r="A442" t="s">
        <v>125</v>
      </c>
      <c r="B442" t="s">
        <v>673</v>
      </c>
    </row>
    <row r="450" spans="1:2" x14ac:dyDescent="0.3">
      <c r="A450" t="s">
        <v>347</v>
      </c>
      <c r="B450" t="s">
        <v>672</v>
      </c>
    </row>
    <row r="451" spans="1:2" x14ac:dyDescent="0.3">
      <c r="A451" t="s">
        <v>288</v>
      </c>
      <c r="B451" t="s">
        <v>673</v>
      </c>
    </row>
    <row r="452" spans="1:2" x14ac:dyDescent="0.3">
      <c r="A452" t="s">
        <v>137</v>
      </c>
      <c r="B452" t="s">
        <v>673</v>
      </c>
    </row>
    <row r="453" spans="1:2" x14ac:dyDescent="0.3">
      <c r="A453" t="s">
        <v>278</v>
      </c>
      <c r="B453" t="s">
        <v>673</v>
      </c>
    </row>
    <row r="454" spans="1:2" x14ac:dyDescent="0.3">
      <c r="A454" t="s">
        <v>66</v>
      </c>
      <c r="B454" t="s">
        <v>673</v>
      </c>
    </row>
    <row r="455" spans="1:2" x14ac:dyDescent="0.3">
      <c r="A455" t="s">
        <v>207</v>
      </c>
      <c r="B455" t="s">
        <v>673</v>
      </c>
    </row>
    <row r="456" spans="1:2" x14ac:dyDescent="0.3">
      <c r="A456" t="s">
        <v>161</v>
      </c>
      <c r="B456" t="s">
        <v>673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378"/>
  <sheetViews>
    <sheetView workbookViewId="0">
      <selection activeCell="A355" sqref="A355:B358"/>
    </sheetView>
  </sheetViews>
  <sheetFormatPr defaultRowHeight="14.4" x14ac:dyDescent="0.3"/>
  <cols>
    <col min="1" max="1" width="27.6640625" bestFit="1" customWidth="1"/>
    <col min="2" max="2" width="58" bestFit="1" customWidth="1"/>
  </cols>
  <sheetData>
    <row r="1" spans="1:2" x14ac:dyDescent="0.3">
      <c r="A1" t="s">
        <v>234</v>
      </c>
      <c r="B1" t="s">
        <v>394</v>
      </c>
    </row>
    <row r="2" spans="1:2" x14ac:dyDescent="0.3">
      <c r="A2" t="s">
        <v>280</v>
      </c>
      <c r="B2" t="s">
        <v>394</v>
      </c>
    </row>
    <row r="3" spans="1:2" x14ac:dyDescent="0.3">
      <c r="A3" t="s">
        <v>268</v>
      </c>
      <c r="B3" t="s">
        <v>394</v>
      </c>
    </row>
    <row r="4" spans="1:2" x14ac:dyDescent="0.3">
      <c r="A4" t="s">
        <v>73</v>
      </c>
      <c r="B4" t="s">
        <v>394</v>
      </c>
    </row>
    <row r="5" spans="1:2" x14ac:dyDescent="0.3">
      <c r="A5" t="s">
        <v>250</v>
      </c>
      <c r="B5" t="s">
        <v>394</v>
      </c>
    </row>
    <row r="6" spans="1:2" x14ac:dyDescent="0.3">
      <c r="A6" t="s">
        <v>186</v>
      </c>
      <c r="B6" t="s">
        <v>394</v>
      </c>
    </row>
    <row r="7" spans="1:2" x14ac:dyDescent="0.3">
      <c r="A7" s="8" t="s">
        <v>385</v>
      </c>
      <c r="B7" s="52" t="s">
        <v>394</v>
      </c>
    </row>
    <row r="8" spans="1:2" x14ac:dyDescent="0.3">
      <c r="A8" t="s">
        <v>218</v>
      </c>
      <c r="B8" t="s">
        <v>394</v>
      </c>
    </row>
    <row r="9" spans="1:2" x14ac:dyDescent="0.3">
      <c r="A9" t="s">
        <v>71</v>
      </c>
      <c r="B9" t="s">
        <v>394</v>
      </c>
    </row>
    <row r="10" spans="1:2" x14ac:dyDescent="0.3">
      <c r="A10" t="s">
        <v>317</v>
      </c>
      <c r="B10" t="s">
        <v>394</v>
      </c>
    </row>
    <row r="11" spans="1:2" x14ac:dyDescent="0.3">
      <c r="A11" t="s">
        <v>35</v>
      </c>
      <c r="B11" t="s">
        <v>394</v>
      </c>
    </row>
    <row r="12" spans="1:2" x14ac:dyDescent="0.3">
      <c r="A12" t="s">
        <v>80</v>
      </c>
      <c r="B12" t="s">
        <v>394</v>
      </c>
    </row>
    <row r="13" spans="1:2" x14ac:dyDescent="0.3">
      <c r="A13" t="s">
        <v>244</v>
      </c>
      <c r="B13" t="s">
        <v>394</v>
      </c>
    </row>
    <row r="14" spans="1:2" x14ac:dyDescent="0.3">
      <c r="A14" t="s">
        <v>148</v>
      </c>
      <c r="B14" t="s">
        <v>394</v>
      </c>
    </row>
    <row r="15" spans="1:2" x14ac:dyDescent="0.3">
      <c r="A15" t="s">
        <v>349</v>
      </c>
      <c r="B15" t="s">
        <v>394</v>
      </c>
    </row>
    <row r="16" spans="1:2" x14ac:dyDescent="0.3">
      <c r="A16" t="s">
        <v>217</v>
      </c>
      <c r="B16" t="s">
        <v>394</v>
      </c>
    </row>
    <row r="17" spans="1:2" x14ac:dyDescent="0.3">
      <c r="A17" t="s">
        <v>174</v>
      </c>
      <c r="B17" t="s">
        <v>394</v>
      </c>
    </row>
    <row r="18" spans="1:2" x14ac:dyDescent="0.3">
      <c r="A18" s="8" t="s">
        <v>348</v>
      </c>
      <c r="B18" s="52" t="s">
        <v>394</v>
      </c>
    </row>
    <row r="19" spans="1:2" x14ac:dyDescent="0.3">
      <c r="A19" t="s">
        <v>741</v>
      </c>
      <c r="B19" t="s">
        <v>394</v>
      </c>
    </row>
    <row r="20" spans="1:2" x14ac:dyDescent="0.3">
      <c r="A20" t="s">
        <v>728</v>
      </c>
      <c r="B20" t="s">
        <v>394</v>
      </c>
    </row>
    <row r="21" spans="1:2" x14ac:dyDescent="0.3">
      <c r="A21" t="s">
        <v>173</v>
      </c>
      <c r="B21" t="s">
        <v>394</v>
      </c>
    </row>
    <row r="22" spans="1:2" x14ac:dyDescent="0.3">
      <c r="A22" t="s">
        <v>313</v>
      </c>
      <c r="B22" t="s">
        <v>394</v>
      </c>
    </row>
    <row r="23" spans="1:2" x14ac:dyDescent="0.3">
      <c r="A23" t="s">
        <v>241</v>
      </c>
      <c r="B23" t="s">
        <v>394</v>
      </c>
    </row>
    <row r="24" spans="1:2" x14ac:dyDescent="0.3">
      <c r="A24" t="s">
        <v>320</v>
      </c>
      <c r="B24" t="s">
        <v>394</v>
      </c>
    </row>
    <row r="25" spans="1:2" x14ac:dyDescent="0.3">
      <c r="A25" t="s">
        <v>105</v>
      </c>
      <c r="B25" t="s">
        <v>394</v>
      </c>
    </row>
    <row r="26" spans="1:2" x14ac:dyDescent="0.3">
      <c r="A26" t="s">
        <v>279</v>
      </c>
      <c r="B26" t="s">
        <v>394</v>
      </c>
    </row>
    <row r="27" spans="1:2" x14ac:dyDescent="0.3">
      <c r="A27" s="8" t="s">
        <v>663</v>
      </c>
      <c r="B27" s="52" t="s">
        <v>394</v>
      </c>
    </row>
    <row r="28" spans="1:2" x14ac:dyDescent="0.3">
      <c r="A28" t="s">
        <v>138</v>
      </c>
      <c r="B28" t="s">
        <v>394</v>
      </c>
    </row>
    <row r="29" spans="1:2" x14ac:dyDescent="0.3">
      <c r="A29" t="s">
        <v>129</v>
      </c>
      <c r="B29" t="s">
        <v>394</v>
      </c>
    </row>
    <row r="30" spans="1:2" x14ac:dyDescent="0.3">
      <c r="A30" t="s">
        <v>281</v>
      </c>
      <c r="B30" t="s">
        <v>394</v>
      </c>
    </row>
    <row r="31" spans="1:2" x14ac:dyDescent="0.3">
      <c r="A31" t="s">
        <v>201</v>
      </c>
      <c r="B31" t="s">
        <v>394</v>
      </c>
    </row>
    <row r="32" spans="1:2" x14ac:dyDescent="0.3">
      <c r="A32" t="s">
        <v>154</v>
      </c>
      <c r="B32" t="s">
        <v>394</v>
      </c>
    </row>
    <row r="33" spans="1:2" x14ac:dyDescent="0.3">
      <c r="A33" t="s">
        <v>131</v>
      </c>
      <c r="B33" t="s">
        <v>394</v>
      </c>
    </row>
    <row r="34" spans="1:2" x14ac:dyDescent="0.3">
      <c r="A34" t="s">
        <v>433</v>
      </c>
      <c r="B34" t="s">
        <v>394</v>
      </c>
    </row>
    <row r="35" spans="1:2" x14ac:dyDescent="0.3">
      <c r="A35" t="s">
        <v>219</v>
      </c>
      <c r="B35" t="s">
        <v>394</v>
      </c>
    </row>
    <row r="36" spans="1:2" x14ac:dyDescent="0.3">
      <c r="A36" t="s">
        <v>208</v>
      </c>
      <c r="B36" t="s">
        <v>394</v>
      </c>
    </row>
    <row r="37" spans="1:2" x14ac:dyDescent="0.3">
      <c r="A37" t="s">
        <v>163</v>
      </c>
      <c r="B37" t="s">
        <v>394</v>
      </c>
    </row>
    <row r="38" spans="1:2" x14ac:dyDescent="0.3">
      <c r="A38" t="s">
        <v>287</v>
      </c>
      <c r="B38" t="s">
        <v>394</v>
      </c>
    </row>
    <row r="39" spans="1:2" x14ac:dyDescent="0.3">
      <c r="A39" t="s">
        <v>379</v>
      </c>
      <c r="B39" t="s">
        <v>394</v>
      </c>
    </row>
    <row r="40" spans="1:2" x14ac:dyDescent="0.3">
      <c r="A40" t="s">
        <v>5</v>
      </c>
      <c r="B40" t="s">
        <v>394</v>
      </c>
    </row>
    <row r="41" spans="1:2" x14ac:dyDescent="0.3">
      <c r="A41" t="s">
        <v>139</v>
      </c>
      <c r="B41" t="s">
        <v>394</v>
      </c>
    </row>
    <row r="42" spans="1:2" x14ac:dyDescent="0.3">
      <c r="A42" s="8" t="s">
        <v>356</v>
      </c>
      <c r="B42" s="52" t="s">
        <v>394</v>
      </c>
    </row>
    <row r="43" spans="1:2" x14ac:dyDescent="0.3">
      <c r="A43" t="s">
        <v>199</v>
      </c>
      <c r="B43" t="s">
        <v>394</v>
      </c>
    </row>
    <row r="44" spans="1:2" x14ac:dyDescent="0.3">
      <c r="A44" t="s">
        <v>137</v>
      </c>
      <c r="B44" t="s">
        <v>394</v>
      </c>
    </row>
    <row r="45" spans="1:2" x14ac:dyDescent="0.3">
      <c r="A45" t="s">
        <v>327</v>
      </c>
      <c r="B45" t="s">
        <v>394</v>
      </c>
    </row>
    <row r="46" spans="1:2" x14ac:dyDescent="0.3">
      <c r="A46" t="s">
        <v>176</v>
      </c>
      <c r="B46" t="s">
        <v>394</v>
      </c>
    </row>
    <row r="47" spans="1:2" x14ac:dyDescent="0.3">
      <c r="A47" t="s">
        <v>151</v>
      </c>
      <c r="B47" t="s">
        <v>394</v>
      </c>
    </row>
    <row r="48" spans="1:2" x14ac:dyDescent="0.3">
      <c r="A48" t="s">
        <v>290</v>
      </c>
      <c r="B48" t="s">
        <v>394</v>
      </c>
    </row>
    <row r="49" spans="1:2" x14ac:dyDescent="0.3">
      <c r="A49" t="s">
        <v>59</v>
      </c>
      <c r="B49" t="s">
        <v>394</v>
      </c>
    </row>
    <row r="50" spans="1:2" x14ac:dyDescent="0.3">
      <c r="A50" s="8" t="s">
        <v>365</v>
      </c>
      <c r="B50" s="52" t="s">
        <v>394</v>
      </c>
    </row>
    <row r="51" spans="1:2" x14ac:dyDescent="0.3">
      <c r="A51" t="s">
        <v>153</v>
      </c>
      <c r="B51" t="s">
        <v>394</v>
      </c>
    </row>
    <row r="52" spans="1:2" x14ac:dyDescent="0.3">
      <c r="A52" t="s">
        <v>237</v>
      </c>
      <c r="B52" t="s">
        <v>394</v>
      </c>
    </row>
    <row r="53" spans="1:2" x14ac:dyDescent="0.3">
      <c r="A53" t="s">
        <v>145</v>
      </c>
      <c r="B53" t="s">
        <v>394</v>
      </c>
    </row>
    <row r="54" spans="1:2" x14ac:dyDescent="0.3">
      <c r="A54" t="s">
        <v>37</v>
      </c>
      <c r="B54" t="s">
        <v>394</v>
      </c>
    </row>
    <row r="55" spans="1:2" x14ac:dyDescent="0.3">
      <c r="A55" t="s">
        <v>117</v>
      </c>
      <c r="B55" t="s">
        <v>394</v>
      </c>
    </row>
    <row r="56" spans="1:2" x14ac:dyDescent="0.3">
      <c r="A56" s="8" t="s">
        <v>353</v>
      </c>
      <c r="B56" s="52" t="s">
        <v>394</v>
      </c>
    </row>
    <row r="57" spans="1:2" x14ac:dyDescent="0.3">
      <c r="A57" t="s">
        <v>276</v>
      </c>
      <c r="B57" t="s">
        <v>394</v>
      </c>
    </row>
    <row r="58" spans="1:2" x14ac:dyDescent="0.3">
      <c r="A58" s="8" t="s">
        <v>358</v>
      </c>
      <c r="B58" s="52" t="s">
        <v>394</v>
      </c>
    </row>
    <row r="59" spans="1:2" x14ac:dyDescent="0.3">
      <c r="A59" t="s">
        <v>203</v>
      </c>
      <c r="B59" t="s">
        <v>394</v>
      </c>
    </row>
    <row r="60" spans="1:2" x14ac:dyDescent="0.3">
      <c r="A60" t="s">
        <v>52</v>
      </c>
      <c r="B60" t="s">
        <v>394</v>
      </c>
    </row>
    <row r="61" spans="1:2" x14ac:dyDescent="0.3">
      <c r="A61" t="s">
        <v>378</v>
      </c>
      <c r="B61" t="s">
        <v>394</v>
      </c>
    </row>
    <row r="62" spans="1:2" x14ac:dyDescent="0.3">
      <c r="A62" t="s">
        <v>300</v>
      </c>
      <c r="B62" t="s">
        <v>394</v>
      </c>
    </row>
    <row r="63" spans="1:2" x14ac:dyDescent="0.3">
      <c r="A63" t="s">
        <v>49</v>
      </c>
      <c r="B63" t="s">
        <v>394</v>
      </c>
    </row>
    <row r="64" spans="1:2" x14ac:dyDescent="0.3">
      <c r="A64" t="s">
        <v>380</v>
      </c>
      <c r="B64" t="s">
        <v>394</v>
      </c>
    </row>
    <row r="65" spans="1:2" x14ac:dyDescent="0.3">
      <c r="A65" t="s">
        <v>22</v>
      </c>
      <c r="B65" t="s">
        <v>394</v>
      </c>
    </row>
    <row r="66" spans="1:2" x14ac:dyDescent="0.3">
      <c r="A66" t="s">
        <v>273</v>
      </c>
      <c r="B66" t="s">
        <v>394</v>
      </c>
    </row>
    <row r="67" spans="1:2" x14ac:dyDescent="0.3">
      <c r="A67" t="s">
        <v>53</v>
      </c>
      <c r="B67" t="s">
        <v>394</v>
      </c>
    </row>
    <row r="68" spans="1:2" x14ac:dyDescent="0.3">
      <c r="A68" t="s">
        <v>215</v>
      </c>
      <c r="B68" t="s">
        <v>394</v>
      </c>
    </row>
    <row r="69" spans="1:2" x14ac:dyDescent="0.3">
      <c r="A69" s="8" t="s">
        <v>386</v>
      </c>
      <c r="B69" s="52" t="s">
        <v>394</v>
      </c>
    </row>
    <row r="70" spans="1:2" x14ac:dyDescent="0.3">
      <c r="A70" s="8" t="s">
        <v>664</v>
      </c>
      <c r="B70" s="52" t="s">
        <v>394</v>
      </c>
    </row>
    <row r="71" spans="1:2" x14ac:dyDescent="0.3">
      <c r="A71" t="s">
        <v>328</v>
      </c>
      <c r="B71" t="s">
        <v>394</v>
      </c>
    </row>
    <row r="72" spans="1:2" x14ac:dyDescent="0.3">
      <c r="A72" t="s">
        <v>60</v>
      </c>
      <c r="B72" t="s">
        <v>394</v>
      </c>
    </row>
    <row r="73" spans="1:2" x14ac:dyDescent="0.3">
      <c r="A73" t="s">
        <v>235</v>
      </c>
      <c r="B73" t="s">
        <v>394</v>
      </c>
    </row>
    <row r="74" spans="1:2" x14ac:dyDescent="0.3">
      <c r="A74" t="s">
        <v>51</v>
      </c>
      <c r="B74" t="s">
        <v>394</v>
      </c>
    </row>
    <row r="75" spans="1:2" x14ac:dyDescent="0.3">
      <c r="A75" t="s">
        <v>170</v>
      </c>
      <c r="B75" t="s">
        <v>394</v>
      </c>
    </row>
    <row r="76" spans="1:2" x14ac:dyDescent="0.3">
      <c r="A76" t="s">
        <v>18</v>
      </c>
      <c r="B76" t="s">
        <v>394</v>
      </c>
    </row>
    <row r="77" spans="1:2" x14ac:dyDescent="0.3">
      <c r="A77" t="s">
        <v>72</v>
      </c>
      <c r="B77" t="s">
        <v>394</v>
      </c>
    </row>
    <row r="78" spans="1:2" x14ac:dyDescent="0.3">
      <c r="A78" t="s">
        <v>164</v>
      </c>
      <c r="B78" t="s">
        <v>394</v>
      </c>
    </row>
    <row r="79" spans="1:2" x14ac:dyDescent="0.3">
      <c r="A79" t="s">
        <v>247</v>
      </c>
      <c r="B79" t="s">
        <v>394</v>
      </c>
    </row>
    <row r="80" spans="1:2" x14ac:dyDescent="0.3">
      <c r="A80" t="s">
        <v>270</v>
      </c>
      <c r="B80" t="s">
        <v>394</v>
      </c>
    </row>
    <row r="81" spans="1:2" x14ac:dyDescent="0.3">
      <c r="A81" t="s">
        <v>329</v>
      </c>
      <c r="B81" t="s">
        <v>394</v>
      </c>
    </row>
    <row r="82" spans="1:2" x14ac:dyDescent="0.3">
      <c r="A82" t="s">
        <v>140</v>
      </c>
      <c r="B82" t="s">
        <v>394</v>
      </c>
    </row>
    <row r="83" spans="1:2" x14ac:dyDescent="0.3">
      <c r="A83" s="8" t="s">
        <v>366</v>
      </c>
      <c r="B83" s="52" t="s">
        <v>394</v>
      </c>
    </row>
    <row r="84" spans="1:2" x14ac:dyDescent="0.3">
      <c r="A84" t="s">
        <v>252</v>
      </c>
      <c r="B84" t="s">
        <v>394</v>
      </c>
    </row>
    <row r="85" spans="1:2" x14ac:dyDescent="0.3">
      <c r="A85" t="s">
        <v>180</v>
      </c>
      <c r="B85" t="s">
        <v>394</v>
      </c>
    </row>
    <row r="86" spans="1:2" x14ac:dyDescent="0.3">
      <c r="A86" t="s">
        <v>133</v>
      </c>
      <c r="B86" t="s">
        <v>394</v>
      </c>
    </row>
    <row r="87" spans="1:2" x14ac:dyDescent="0.3">
      <c r="A87" t="s">
        <v>249</v>
      </c>
      <c r="B87" t="s">
        <v>394</v>
      </c>
    </row>
    <row r="88" spans="1:2" x14ac:dyDescent="0.3">
      <c r="A88" t="s">
        <v>233</v>
      </c>
      <c r="B88" t="s">
        <v>394</v>
      </c>
    </row>
    <row r="89" spans="1:2" x14ac:dyDescent="0.3">
      <c r="A89" t="s">
        <v>167</v>
      </c>
      <c r="B89" t="s">
        <v>394</v>
      </c>
    </row>
    <row r="90" spans="1:2" x14ac:dyDescent="0.3">
      <c r="A90" t="s">
        <v>304</v>
      </c>
      <c r="B90" t="s">
        <v>394</v>
      </c>
    </row>
    <row r="91" spans="1:2" x14ac:dyDescent="0.3">
      <c r="A91" t="s">
        <v>134</v>
      </c>
      <c r="B91" t="s">
        <v>394</v>
      </c>
    </row>
    <row r="92" spans="1:2" x14ac:dyDescent="0.3">
      <c r="A92" t="s">
        <v>28</v>
      </c>
      <c r="B92" t="s">
        <v>394</v>
      </c>
    </row>
    <row r="93" spans="1:2" x14ac:dyDescent="0.3">
      <c r="A93" t="s">
        <v>45</v>
      </c>
      <c r="B93" t="s">
        <v>394</v>
      </c>
    </row>
    <row r="94" spans="1:2" x14ac:dyDescent="0.3">
      <c r="A94" t="s">
        <v>101</v>
      </c>
      <c r="B94" t="s">
        <v>394</v>
      </c>
    </row>
    <row r="95" spans="1:2" x14ac:dyDescent="0.3">
      <c r="A95" t="s">
        <v>319</v>
      </c>
      <c r="B95" t="s">
        <v>394</v>
      </c>
    </row>
    <row r="96" spans="1:2" x14ac:dyDescent="0.3">
      <c r="A96" t="s">
        <v>259</v>
      </c>
      <c r="B96" t="s">
        <v>394</v>
      </c>
    </row>
    <row r="97" spans="1:2" x14ac:dyDescent="0.3">
      <c r="A97" t="s">
        <v>662</v>
      </c>
      <c r="B97" t="s">
        <v>394</v>
      </c>
    </row>
    <row r="98" spans="1:2" x14ac:dyDescent="0.3">
      <c r="A98" t="s">
        <v>116</v>
      </c>
      <c r="B98" t="s">
        <v>394</v>
      </c>
    </row>
    <row r="99" spans="1:2" x14ac:dyDescent="0.3">
      <c r="A99" t="s">
        <v>152</v>
      </c>
      <c r="B99" t="s">
        <v>394</v>
      </c>
    </row>
    <row r="100" spans="1:2" x14ac:dyDescent="0.3">
      <c r="A100" t="s">
        <v>207</v>
      </c>
      <c r="B100" t="s">
        <v>394</v>
      </c>
    </row>
    <row r="101" spans="1:2" x14ac:dyDescent="0.3">
      <c r="A101" t="s">
        <v>294</v>
      </c>
      <c r="B101" t="s">
        <v>394</v>
      </c>
    </row>
    <row r="102" spans="1:2" x14ac:dyDescent="0.3">
      <c r="A102" t="s">
        <v>26</v>
      </c>
      <c r="B102" t="s">
        <v>395</v>
      </c>
    </row>
    <row r="103" spans="1:2" x14ac:dyDescent="0.3">
      <c r="A103" t="s">
        <v>253</v>
      </c>
      <c r="B103" t="s">
        <v>395</v>
      </c>
    </row>
    <row r="104" spans="1:2" x14ac:dyDescent="0.3">
      <c r="A104" t="s">
        <v>305</v>
      </c>
      <c r="B104" t="s">
        <v>395</v>
      </c>
    </row>
    <row r="105" spans="1:2" x14ac:dyDescent="0.3">
      <c r="A105" t="s">
        <v>295</v>
      </c>
      <c r="B105" t="s">
        <v>395</v>
      </c>
    </row>
    <row r="106" spans="1:2" x14ac:dyDescent="0.3">
      <c r="A106" t="s">
        <v>20</v>
      </c>
      <c r="B106" t="s">
        <v>395</v>
      </c>
    </row>
    <row r="107" spans="1:2" x14ac:dyDescent="0.3">
      <c r="A107" t="s">
        <v>128</v>
      </c>
      <c r="B107" t="s">
        <v>395</v>
      </c>
    </row>
    <row r="108" spans="1:2" x14ac:dyDescent="0.3">
      <c r="A108" t="s">
        <v>81</v>
      </c>
      <c r="B108" t="s">
        <v>395</v>
      </c>
    </row>
    <row r="109" spans="1:2" x14ac:dyDescent="0.3">
      <c r="A109" t="s">
        <v>322</v>
      </c>
      <c r="B109" t="s">
        <v>395</v>
      </c>
    </row>
    <row r="110" spans="1:2" x14ac:dyDescent="0.3">
      <c r="A110" t="s">
        <v>205</v>
      </c>
      <c r="B110" t="s">
        <v>395</v>
      </c>
    </row>
    <row r="111" spans="1:2" x14ac:dyDescent="0.3">
      <c r="A111" t="s">
        <v>74</v>
      </c>
      <c r="B111" t="s">
        <v>395</v>
      </c>
    </row>
    <row r="112" spans="1:2" x14ac:dyDescent="0.3">
      <c r="A112" t="s">
        <v>75</v>
      </c>
      <c r="B112" t="s">
        <v>395</v>
      </c>
    </row>
    <row r="113" spans="1:2" x14ac:dyDescent="0.3">
      <c r="A113" t="s">
        <v>337</v>
      </c>
      <c r="B113" t="s">
        <v>395</v>
      </c>
    </row>
    <row r="114" spans="1:2" x14ac:dyDescent="0.3">
      <c r="A114" t="s">
        <v>309</v>
      </c>
      <c r="B114" t="s">
        <v>395</v>
      </c>
    </row>
    <row r="115" spans="1:2" x14ac:dyDescent="0.3">
      <c r="A115" t="s">
        <v>141</v>
      </c>
      <c r="B115" t="s">
        <v>395</v>
      </c>
    </row>
    <row r="116" spans="1:2" x14ac:dyDescent="0.3">
      <c r="A116" t="s">
        <v>667</v>
      </c>
      <c r="B116" t="s">
        <v>395</v>
      </c>
    </row>
    <row r="117" spans="1:2" x14ac:dyDescent="0.3">
      <c r="A117" t="s">
        <v>94</v>
      </c>
      <c r="B117" t="s">
        <v>395</v>
      </c>
    </row>
    <row r="118" spans="1:2" x14ac:dyDescent="0.3">
      <c r="A118" t="s">
        <v>269</v>
      </c>
      <c r="B118" t="s">
        <v>395</v>
      </c>
    </row>
    <row r="119" spans="1:2" x14ac:dyDescent="0.3">
      <c r="A119" t="s">
        <v>69</v>
      </c>
      <c r="B119" t="s">
        <v>395</v>
      </c>
    </row>
    <row r="120" spans="1:2" x14ac:dyDescent="0.3">
      <c r="A120" t="s">
        <v>120</v>
      </c>
      <c r="B120" t="s">
        <v>395</v>
      </c>
    </row>
    <row r="121" spans="1:2" x14ac:dyDescent="0.3">
      <c r="A121" t="s">
        <v>96</v>
      </c>
      <c r="B121" t="s">
        <v>395</v>
      </c>
    </row>
    <row r="122" spans="1:2" x14ac:dyDescent="0.3">
      <c r="A122" t="s">
        <v>301</v>
      </c>
      <c r="B122" t="s">
        <v>395</v>
      </c>
    </row>
    <row r="123" spans="1:2" x14ac:dyDescent="0.3">
      <c r="A123" t="s">
        <v>264</v>
      </c>
      <c r="B123" t="s">
        <v>395</v>
      </c>
    </row>
    <row r="124" spans="1:2" x14ac:dyDescent="0.3">
      <c r="A124" t="s">
        <v>431</v>
      </c>
      <c r="B124" t="s">
        <v>395</v>
      </c>
    </row>
    <row r="125" spans="1:2" x14ac:dyDescent="0.3">
      <c r="A125" t="s">
        <v>306</v>
      </c>
      <c r="B125" t="s">
        <v>395</v>
      </c>
    </row>
    <row r="126" spans="1:2" x14ac:dyDescent="0.3">
      <c r="A126" t="s">
        <v>288</v>
      </c>
      <c r="B126" t="s">
        <v>395</v>
      </c>
    </row>
    <row r="127" spans="1:2" x14ac:dyDescent="0.3">
      <c r="A127" t="s">
        <v>267</v>
      </c>
      <c r="B127" t="s">
        <v>395</v>
      </c>
    </row>
    <row r="128" spans="1:2" x14ac:dyDescent="0.3">
      <c r="A128" t="s">
        <v>298</v>
      </c>
      <c r="B128" t="s">
        <v>395</v>
      </c>
    </row>
    <row r="129" spans="1:2" x14ac:dyDescent="0.3">
      <c r="A129" t="s">
        <v>227</v>
      </c>
      <c r="B129" t="s">
        <v>395</v>
      </c>
    </row>
    <row r="130" spans="1:2" x14ac:dyDescent="0.3">
      <c r="A130" t="s">
        <v>8</v>
      </c>
      <c r="B130" t="s">
        <v>395</v>
      </c>
    </row>
    <row r="131" spans="1:2" x14ac:dyDescent="0.3">
      <c r="A131" t="s">
        <v>104</v>
      </c>
      <c r="B131" t="s">
        <v>395</v>
      </c>
    </row>
    <row r="132" spans="1:2" x14ac:dyDescent="0.3">
      <c r="A132" t="s">
        <v>38</v>
      </c>
      <c r="B132" t="s">
        <v>395</v>
      </c>
    </row>
    <row r="133" spans="1:2" x14ac:dyDescent="0.3">
      <c r="A133" t="s">
        <v>338</v>
      </c>
      <c r="B133" t="s">
        <v>395</v>
      </c>
    </row>
    <row r="134" spans="1:2" x14ac:dyDescent="0.3">
      <c r="A134" t="s">
        <v>78</v>
      </c>
      <c r="B134" t="s">
        <v>395</v>
      </c>
    </row>
    <row r="135" spans="1:2" x14ac:dyDescent="0.3">
      <c r="A135" t="s">
        <v>213</v>
      </c>
      <c r="B135" t="s">
        <v>395</v>
      </c>
    </row>
    <row r="136" spans="1:2" x14ac:dyDescent="0.3">
      <c r="A136" t="s">
        <v>216</v>
      </c>
      <c r="B136" t="s">
        <v>395</v>
      </c>
    </row>
    <row r="137" spans="1:2" x14ac:dyDescent="0.3">
      <c r="A137" t="s">
        <v>123</v>
      </c>
      <c r="B137" t="s">
        <v>395</v>
      </c>
    </row>
    <row r="138" spans="1:2" x14ac:dyDescent="0.3">
      <c r="A138" t="s">
        <v>373</v>
      </c>
      <c r="B138" t="s">
        <v>395</v>
      </c>
    </row>
    <row r="139" spans="1:2" x14ac:dyDescent="0.3">
      <c r="A139" t="s">
        <v>193</v>
      </c>
      <c r="B139" t="s">
        <v>395</v>
      </c>
    </row>
    <row r="140" spans="1:2" x14ac:dyDescent="0.3">
      <c r="A140" t="s">
        <v>318</v>
      </c>
      <c r="B140" t="s">
        <v>395</v>
      </c>
    </row>
    <row r="141" spans="1:2" x14ac:dyDescent="0.3">
      <c r="A141" t="s">
        <v>265</v>
      </c>
      <c r="B141" t="s">
        <v>395</v>
      </c>
    </row>
    <row r="142" spans="1:2" x14ac:dyDescent="0.3">
      <c r="A142" t="s">
        <v>9</v>
      </c>
      <c r="B142" t="s">
        <v>395</v>
      </c>
    </row>
    <row r="143" spans="1:2" x14ac:dyDescent="0.3">
      <c r="A143" t="s">
        <v>311</v>
      </c>
      <c r="B143" t="s">
        <v>395</v>
      </c>
    </row>
    <row r="144" spans="1:2" x14ac:dyDescent="0.3">
      <c r="A144" t="s">
        <v>195</v>
      </c>
      <c r="B144" t="s">
        <v>395</v>
      </c>
    </row>
    <row r="145" spans="1:2" x14ac:dyDescent="0.3">
      <c r="A145" t="s">
        <v>113</v>
      </c>
      <c r="B145" t="s">
        <v>395</v>
      </c>
    </row>
    <row r="146" spans="1:2" x14ac:dyDescent="0.3">
      <c r="A146" t="s">
        <v>242</v>
      </c>
      <c r="B146" t="s">
        <v>395</v>
      </c>
    </row>
    <row r="147" spans="1:2" x14ac:dyDescent="0.3">
      <c r="A147" t="s">
        <v>54</v>
      </c>
      <c r="B147" t="s">
        <v>395</v>
      </c>
    </row>
    <row r="148" spans="1:2" x14ac:dyDescent="0.3">
      <c r="A148" t="s">
        <v>115</v>
      </c>
      <c r="B148" t="s">
        <v>395</v>
      </c>
    </row>
    <row r="149" spans="1:2" x14ac:dyDescent="0.3">
      <c r="A149" t="s">
        <v>83</v>
      </c>
      <c r="B149" t="s">
        <v>395</v>
      </c>
    </row>
    <row r="150" spans="1:2" x14ac:dyDescent="0.3">
      <c r="A150" t="s">
        <v>297</v>
      </c>
      <c r="B150" t="s">
        <v>395</v>
      </c>
    </row>
    <row r="151" spans="1:2" x14ac:dyDescent="0.3">
      <c r="A151" t="s">
        <v>191</v>
      </c>
      <c r="B151" t="s">
        <v>395</v>
      </c>
    </row>
    <row r="152" spans="1:2" x14ac:dyDescent="0.3">
      <c r="A152" t="s">
        <v>63</v>
      </c>
      <c r="B152" t="s">
        <v>395</v>
      </c>
    </row>
    <row r="153" spans="1:2" x14ac:dyDescent="0.3">
      <c r="A153" t="s">
        <v>142</v>
      </c>
      <c r="B153" t="s">
        <v>395</v>
      </c>
    </row>
    <row r="154" spans="1:2" x14ac:dyDescent="0.3">
      <c r="A154" t="s">
        <v>243</v>
      </c>
      <c r="B154" t="s">
        <v>395</v>
      </c>
    </row>
    <row r="155" spans="1:2" x14ac:dyDescent="0.3">
      <c r="A155" t="s">
        <v>222</v>
      </c>
      <c r="B155" t="s">
        <v>395</v>
      </c>
    </row>
    <row r="156" spans="1:2" x14ac:dyDescent="0.3">
      <c r="A156" t="s">
        <v>56</v>
      </c>
      <c r="B156" t="s">
        <v>395</v>
      </c>
    </row>
    <row r="157" spans="1:2" x14ac:dyDescent="0.3">
      <c r="A157" t="s">
        <v>289</v>
      </c>
      <c r="B157" t="s">
        <v>395</v>
      </c>
    </row>
    <row r="158" spans="1:2" x14ac:dyDescent="0.3">
      <c r="A158" t="s">
        <v>382</v>
      </c>
      <c r="B158" t="s">
        <v>395</v>
      </c>
    </row>
    <row r="159" spans="1:2" x14ac:dyDescent="0.3">
      <c r="A159" t="s">
        <v>225</v>
      </c>
      <c r="B159" t="s">
        <v>395</v>
      </c>
    </row>
    <row r="160" spans="1:2" x14ac:dyDescent="0.3">
      <c r="A160" t="s">
        <v>30</v>
      </c>
      <c r="B160" t="s">
        <v>395</v>
      </c>
    </row>
    <row r="161" spans="1:2" x14ac:dyDescent="0.3">
      <c r="A161" t="s">
        <v>135</v>
      </c>
      <c r="B161" t="s">
        <v>395</v>
      </c>
    </row>
    <row r="162" spans="1:2" x14ac:dyDescent="0.3">
      <c r="A162" t="s">
        <v>377</v>
      </c>
      <c r="B162" t="s">
        <v>395</v>
      </c>
    </row>
    <row r="163" spans="1:2" x14ac:dyDescent="0.3">
      <c r="A163" t="s">
        <v>159</v>
      </c>
      <c r="B163" t="s">
        <v>395</v>
      </c>
    </row>
    <row r="164" spans="1:2" x14ac:dyDescent="0.3">
      <c r="A164" t="s">
        <v>130</v>
      </c>
      <c r="B164" t="s">
        <v>395</v>
      </c>
    </row>
    <row r="165" spans="1:2" x14ac:dyDescent="0.3">
      <c r="A165" t="s">
        <v>48</v>
      </c>
      <c r="B165" t="s">
        <v>395</v>
      </c>
    </row>
    <row r="166" spans="1:2" x14ac:dyDescent="0.3">
      <c r="A166" t="s">
        <v>121</v>
      </c>
      <c r="B166" t="s">
        <v>395</v>
      </c>
    </row>
    <row r="167" spans="1:2" x14ac:dyDescent="0.3">
      <c r="A167" t="s">
        <v>271</v>
      </c>
      <c r="B167" t="s">
        <v>395</v>
      </c>
    </row>
    <row r="168" spans="1:2" x14ac:dyDescent="0.3">
      <c r="A168" t="s">
        <v>143</v>
      </c>
      <c r="B168" t="s">
        <v>395</v>
      </c>
    </row>
    <row r="169" spans="1:2" x14ac:dyDescent="0.3">
      <c r="A169" t="s">
        <v>236</v>
      </c>
      <c r="B169" t="s">
        <v>395</v>
      </c>
    </row>
    <row r="170" spans="1:2" x14ac:dyDescent="0.3">
      <c r="A170" t="s">
        <v>13</v>
      </c>
      <c r="B170" t="s">
        <v>395</v>
      </c>
    </row>
    <row r="171" spans="1:2" x14ac:dyDescent="0.3">
      <c r="A171" t="s">
        <v>127</v>
      </c>
      <c r="B171" t="s">
        <v>395</v>
      </c>
    </row>
    <row r="172" spans="1:2" x14ac:dyDescent="0.3">
      <c r="A172" t="s">
        <v>77</v>
      </c>
      <c r="B172" t="s">
        <v>395</v>
      </c>
    </row>
    <row r="173" spans="1:2" x14ac:dyDescent="0.3">
      <c r="A173" t="s">
        <v>17</v>
      </c>
      <c r="B173" t="s">
        <v>395</v>
      </c>
    </row>
    <row r="174" spans="1:2" x14ac:dyDescent="0.3">
      <c r="A174" t="s">
        <v>58</v>
      </c>
      <c r="B174" t="s">
        <v>395</v>
      </c>
    </row>
    <row r="175" spans="1:2" x14ac:dyDescent="0.3">
      <c r="A175" t="s">
        <v>109</v>
      </c>
      <c r="B175" t="s">
        <v>395</v>
      </c>
    </row>
    <row r="176" spans="1:2" x14ac:dyDescent="0.3">
      <c r="A176" t="s">
        <v>93</v>
      </c>
      <c r="B176" t="s">
        <v>395</v>
      </c>
    </row>
    <row r="177" spans="1:2" x14ac:dyDescent="0.3">
      <c r="A177" s="8" t="s">
        <v>341</v>
      </c>
      <c r="B177" s="52" t="s">
        <v>395</v>
      </c>
    </row>
    <row r="178" spans="1:2" x14ac:dyDescent="0.3">
      <c r="A178" t="s">
        <v>277</v>
      </c>
      <c r="B178" t="s">
        <v>395</v>
      </c>
    </row>
    <row r="179" spans="1:2" x14ac:dyDescent="0.3">
      <c r="A179" t="s">
        <v>32</v>
      </c>
      <c r="B179" t="s">
        <v>395</v>
      </c>
    </row>
    <row r="180" spans="1:2" x14ac:dyDescent="0.3">
      <c r="A180" t="s">
        <v>285</v>
      </c>
      <c r="B180" t="s">
        <v>395</v>
      </c>
    </row>
    <row r="181" spans="1:2" x14ac:dyDescent="0.3">
      <c r="A181" t="s">
        <v>204</v>
      </c>
      <c r="B181" t="s">
        <v>395</v>
      </c>
    </row>
    <row r="182" spans="1:2" x14ac:dyDescent="0.3">
      <c r="A182" t="s">
        <v>374</v>
      </c>
      <c r="B182" t="s">
        <v>395</v>
      </c>
    </row>
    <row r="183" spans="1:2" x14ac:dyDescent="0.3">
      <c r="A183" t="s">
        <v>108</v>
      </c>
      <c r="B183" t="s">
        <v>395</v>
      </c>
    </row>
    <row r="184" spans="1:2" x14ac:dyDescent="0.3">
      <c r="A184" t="s">
        <v>64</v>
      </c>
      <c r="B184" t="s">
        <v>395</v>
      </c>
    </row>
    <row r="185" spans="1:2" x14ac:dyDescent="0.3">
      <c r="A185" t="s">
        <v>122</v>
      </c>
      <c r="B185" t="s">
        <v>395</v>
      </c>
    </row>
    <row r="186" spans="1:2" x14ac:dyDescent="0.3">
      <c r="A186" t="s">
        <v>432</v>
      </c>
      <c r="B186" t="s">
        <v>395</v>
      </c>
    </row>
    <row r="187" spans="1:2" x14ac:dyDescent="0.3">
      <c r="A187" t="s">
        <v>14</v>
      </c>
      <c r="B187" t="s">
        <v>395</v>
      </c>
    </row>
    <row r="188" spans="1:2" x14ac:dyDescent="0.3">
      <c r="A188" t="s">
        <v>111</v>
      </c>
      <c r="B188" t="s">
        <v>395</v>
      </c>
    </row>
    <row r="189" spans="1:2" x14ac:dyDescent="0.3">
      <c r="A189" t="s">
        <v>146</v>
      </c>
      <c r="B189" t="s">
        <v>395</v>
      </c>
    </row>
    <row r="190" spans="1:2" x14ac:dyDescent="0.3">
      <c r="A190" t="s">
        <v>62</v>
      </c>
      <c r="B190" t="s">
        <v>395</v>
      </c>
    </row>
    <row r="191" spans="1:2" x14ac:dyDescent="0.3">
      <c r="A191" s="8" t="s">
        <v>346</v>
      </c>
      <c r="B191" s="52" t="s">
        <v>395</v>
      </c>
    </row>
    <row r="192" spans="1:2" x14ac:dyDescent="0.3">
      <c r="A192" t="s">
        <v>33</v>
      </c>
      <c r="B192" t="s">
        <v>395</v>
      </c>
    </row>
    <row r="193" spans="1:2" x14ac:dyDescent="0.3">
      <c r="A193" t="s">
        <v>194</v>
      </c>
      <c r="B193" t="s">
        <v>395</v>
      </c>
    </row>
    <row r="194" spans="1:2" x14ac:dyDescent="0.3">
      <c r="A194" t="s">
        <v>40</v>
      </c>
      <c r="B194" t="s">
        <v>395</v>
      </c>
    </row>
    <row r="195" spans="1:2" x14ac:dyDescent="0.3">
      <c r="A195" t="s">
        <v>211</v>
      </c>
      <c r="B195" t="s">
        <v>395</v>
      </c>
    </row>
    <row r="196" spans="1:2" x14ac:dyDescent="0.3">
      <c r="A196" t="s">
        <v>291</v>
      </c>
      <c r="B196" t="s">
        <v>395</v>
      </c>
    </row>
    <row r="197" spans="1:2" x14ac:dyDescent="0.3">
      <c r="A197" t="s">
        <v>310</v>
      </c>
      <c r="B197" t="s">
        <v>395</v>
      </c>
    </row>
    <row r="198" spans="1:2" x14ac:dyDescent="0.3">
      <c r="A198" t="s">
        <v>187</v>
      </c>
      <c r="B198" t="s">
        <v>395</v>
      </c>
    </row>
    <row r="199" spans="1:2" x14ac:dyDescent="0.3">
      <c r="A199" t="s">
        <v>31</v>
      </c>
      <c r="B199" t="s">
        <v>395</v>
      </c>
    </row>
    <row r="200" spans="1:2" x14ac:dyDescent="0.3">
      <c r="A200" t="s">
        <v>118</v>
      </c>
      <c r="B200" t="s">
        <v>395</v>
      </c>
    </row>
    <row r="201" spans="1:2" x14ac:dyDescent="0.3">
      <c r="A201" t="s">
        <v>339</v>
      </c>
      <c r="B201" t="s">
        <v>395</v>
      </c>
    </row>
    <row r="202" spans="1:2" x14ac:dyDescent="0.3">
      <c r="A202" t="s">
        <v>86</v>
      </c>
      <c r="B202" t="s">
        <v>395</v>
      </c>
    </row>
    <row r="203" spans="1:2" x14ac:dyDescent="0.3">
      <c r="A203" t="s">
        <v>190</v>
      </c>
      <c r="B203" t="s">
        <v>395</v>
      </c>
    </row>
    <row r="204" spans="1:2" x14ac:dyDescent="0.3">
      <c r="A204" t="s">
        <v>293</v>
      </c>
      <c r="B204" t="s">
        <v>395</v>
      </c>
    </row>
    <row r="205" spans="1:2" x14ac:dyDescent="0.3">
      <c r="A205" t="s">
        <v>103</v>
      </c>
      <c r="B205" t="s">
        <v>395</v>
      </c>
    </row>
    <row r="206" spans="1:2" x14ac:dyDescent="0.3">
      <c r="A206" t="s">
        <v>166</v>
      </c>
      <c r="B206" t="s">
        <v>395</v>
      </c>
    </row>
    <row r="207" spans="1:2" x14ac:dyDescent="0.3">
      <c r="A207" t="s">
        <v>68</v>
      </c>
      <c r="B207" t="s">
        <v>395</v>
      </c>
    </row>
    <row r="208" spans="1:2" x14ac:dyDescent="0.3">
      <c r="A208" t="s">
        <v>178</v>
      </c>
      <c r="B208" t="s">
        <v>395</v>
      </c>
    </row>
    <row r="209" spans="1:2" x14ac:dyDescent="0.3">
      <c r="A209" t="s">
        <v>82</v>
      </c>
      <c r="B209" t="s">
        <v>395</v>
      </c>
    </row>
    <row r="210" spans="1:2" x14ac:dyDescent="0.3">
      <c r="A210" t="s">
        <v>185</v>
      </c>
      <c r="B210" t="s">
        <v>395</v>
      </c>
    </row>
    <row r="211" spans="1:2" x14ac:dyDescent="0.3">
      <c r="A211" t="s">
        <v>91</v>
      </c>
      <c r="B211" t="s">
        <v>395</v>
      </c>
    </row>
    <row r="212" spans="1:2" x14ac:dyDescent="0.3">
      <c r="A212" t="s">
        <v>27</v>
      </c>
      <c r="B212" t="s">
        <v>395</v>
      </c>
    </row>
    <row r="213" spans="1:2" x14ac:dyDescent="0.3">
      <c r="A213" t="s">
        <v>39</v>
      </c>
      <c r="B213" t="s">
        <v>395</v>
      </c>
    </row>
    <row r="214" spans="1:2" x14ac:dyDescent="0.3">
      <c r="A214" t="s">
        <v>196</v>
      </c>
      <c r="B214" t="s">
        <v>395</v>
      </c>
    </row>
    <row r="215" spans="1:2" x14ac:dyDescent="0.3">
      <c r="A215" t="s">
        <v>34</v>
      </c>
      <c r="B215" t="s">
        <v>395</v>
      </c>
    </row>
    <row r="216" spans="1:2" x14ac:dyDescent="0.3">
      <c r="A216" t="s">
        <v>147</v>
      </c>
      <c r="B216" t="s">
        <v>395</v>
      </c>
    </row>
    <row r="217" spans="1:2" x14ac:dyDescent="0.3">
      <c r="A217" t="s">
        <v>274</v>
      </c>
      <c r="B217" t="s">
        <v>395</v>
      </c>
    </row>
    <row r="218" spans="1:2" x14ac:dyDescent="0.3">
      <c r="A218" t="s">
        <v>238</v>
      </c>
      <c r="B218" t="s">
        <v>395</v>
      </c>
    </row>
    <row r="219" spans="1:2" x14ac:dyDescent="0.3">
      <c r="A219" t="s">
        <v>114</v>
      </c>
      <c r="B219" t="s">
        <v>395</v>
      </c>
    </row>
    <row r="220" spans="1:2" x14ac:dyDescent="0.3">
      <c r="A220" t="s">
        <v>44</v>
      </c>
      <c r="B220" t="s">
        <v>395</v>
      </c>
    </row>
    <row r="221" spans="1:2" x14ac:dyDescent="0.3">
      <c r="A221" t="s">
        <v>162</v>
      </c>
      <c r="B221" t="s">
        <v>395</v>
      </c>
    </row>
    <row r="222" spans="1:2" x14ac:dyDescent="0.3">
      <c r="A222" t="s">
        <v>223</v>
      </c>
      <c r="B222" t="s">
        <v>395</v>
      </c>
    </row>
    <row r="223" spans="1:2" x14ac:dyDescent="0.3">
      <c r="A223" t="s">
        <v>226</v>
      </c>
      <c r="B223" t="s">
        <v>395</v>
      </c>
    </row>
    <row r="224" spans="1:2" x14ac:dyDescent="0.3">
      <c r="A224" t="s">
        <v>149</v>
      </c>
      <c r="B224" t="s">
        <v>395</v>
      </c>
    </row>
    <row r="225" spans="1:2" x14ac:dyDescent="0.3">
      <c r="A225" t="s">
        <v>278</v>
      </c>
      <c r="B225" t="s">
        <v>395</v>
      </c>
    </row>
    <row r="226" spans="1:2" x14ac:dyDescent="0.3">
      <c r="A226" t="s">
        <v>245</v>
      </c>
      <c r="B226" t="s">
        <v>395</v>
      </c>
    </row>
    <row r="227" spans="1:2" x14ac:dyDescent="0.3">
      <c r="A227" t="s">
        <v>286</v>
      </c>
      <c r="B227" t="s">
        <v>395</v>
      </c>
    </row>
    <row r="228" spans="1:2" x14ac:dyDescent="0.3">
      <c r="A228" t="s">
        <v>41</v>
      </c>
      <c r="B228" t="s">
        <v>395</v>
      </c>
    </row>
    <row r="229" spans="1:2" x14ac:dyDescent="0.3">
      <c r="A229" t="s">
        <v>209</v>
      </c>
      <c r="B229" t="s">
        <v>395</v>
      </c>
    </row>
    <row r="230" spans="1:2" x14ac:dyDescent="0.3">
      <c r="A230" t="s">
        <v>315</v>
      </c>
      <c r="B230" t="s">
        <v>395</v>
      </c>
    </row>
    <row r="231" spans="1:2" x14ac:dyDescent="0.3">
      <c r="A231" t="s">
        <v>11</v>
      </c>
      <c r="B231" t="s">
        <v>395</v>
      </c>
    </row>
    <row r="232" spans="1:2" x14ac:dyDescent="0.3">
      <c r="A232" t="s">
        <v>65</v>
      </c>
      <c r="B232" t="s">
        <v>395</v>
      </c>
    </row>
    <row r="233" spans="1:2" x14ac:dyDescent="0.3">
      <c r="A233" t="s">
        <v>84</v>
      </c>
      <c r="B233" t="s">
        <v>395</v>
      </c>
    </row>
    <row r="234" spans="1:2" x14ac:dyDescent="0.3">
      <c r="A234" t="s">
        <v>67</v>
      </c>
      <c r="B234" t="s">
        <v>395</v>
      </c>
    </row>
    <row r="235" spans="1:2" x14ac:dyDescent="0.3">
      <c r="A235" t="s">
        <v>50</v>
      </c>
      <c r="B235" t="s">
        <v>395</v>
      </c>
    </row>
    <row r="236" spans="1:2" x14ac:dyDescent="0.3">
      <c r="A236" t="s">
        <v>144</v>
      </c>
      <c r="B236" t="s">
        <v>395</v>
      </c>
    </row>
    <row r="237" spans="1:2" x14ac:dyDescent="0.3">
      <c r="A237" t="s">
        <v>325</v>
      </c>
      <c r="B237" t="s">
        <v>395</v>
      </c>
    </row>
    <row r="238" spans="1:2" x14ac:dyDescent="0.3">
      <c r="A238" t="s">
        <v>107</v>
      </c>
      <c r="B238" t="s">
        <v>395</v>
      </c>
    </row>
    <row r="239" spans="1:2" x14ac:dyDescent="0.3">
      <c r="A239" t="s">
        <v>256</v>
      </c>
      <c r="B239" t="s">
        <v>395</v>
      </c>
    </row>
    <row r="240" spans="1:2" x14ac:dyDescent="0.3">
      <c r="A240" t="s">
        <v>182</v>
      </c>
      <c r="B240" t="s">
        <v>395</v>
      </c>
    </row>
    <row r="241" spans="1:2" x14ac:dyDescent="0.3">
      <c r="A241" t="s">
        <v>284</v>
      </c>
      <c r="B241" t="s">
        <v>395</v>
      </c>
    </row>
    <row r="242" spans="1:2" x14ac:dyDescent="0.3">
      <c r="A242" t="s">
        <v>206</v>
      </c>
      <c r="B242" t="s">
        <v>395</v>
      </c>
    </row>
    <row r="243" spans="1:2" x14ac:dyDescent="0.3">
      <c r="A243" t="s">
        <v>99</v>
      </c>
      <c r="B243" t="s">
        <v>395</v>
      </c>
    </row>
    <row r="244" spans="1:2" x14ac:dyDescent="0.3">
      <c r="A244" t="s">
        <v>168</v>
      </c>
      <c r="B244" t="s">
        <v>395</v>
      </c>
    </row>
    <row r="245" spans="1:2" x14ac:dyDescent="0.3">
      <c r="A245" t="s">
        <v>665</v>
      </c>
      <c r="B245" t="s">
        <v>395</v>
      </c>
    </row>
    <row r="246" spans="1:2" x14ac:dyDescent="0.3">
      <c r="A246" t="s">
        <v>110</v>
      </c>
      <c r="B246" t="s">
        <v>395</v>
      </c>
    </row>
    <row r="247" spans="1:2" x14ac:dyDescent="0.3">
      <c r="A247" t="s">
        <v>89</v>
      </c>
      <c r="B247" t="s">
        <v>395</v>
      </c>
    </row>
    <row r="248" spans="1:2" x14ac:dyDescent="0.3">
      <c r="A248" t="s">
        <v>292</v>
      </c>
      <c r="B248" t="s">
        <v>395</v>
      </c>
    </row>
    <row r="249" spans="1:2" x14ac:dyDescent="0.3">
      <c r="A249" t="s">
        <v>666</v>
      </c>
      <c r="B249" t="s">
        <v>395</v>
      </c>
    </row>
    <row r="250" spans="1:2" x14ac:dyDescent="0.3">
      <c r="A250" t="s">
        <v>24</v>
      </c>
      <c r="B250" t="s">
        <v>395</v>
      </c>
    </row>
    <row r="251" spans="1:2" x14ac:dyDescent="0.3">
      <c r="A251" t="s">
        <v>283</v>
      </c>
      <c r="B251" t="s">
        <v>395</v>
      </c>
    </row>
    <row r="252" spans="1:2" x14ac:dyDescent="0.3">
      <c r="A252" t="s">
        <v>29</v>
      </c>
      <c r="B252" t="s">
        <v>395</v>
      </c>
    </row>
    <row r="253" spans="1:2" x14ac:dyDescent="0.3">
      <c r="A253" t="s">
        <v>220</v>
      </c>
      <c r="B253" t="s">
        <v>395</v>
      </c>
    </row>
    <row r="254" spans="1:2" x14ac:dyDescent="0.3">
      <c r="A254" t="s">
        <v>106</v>
      </c>
      <c r="B254" t="s">
        <v>395</v>
      </c>
    </row>
    <row r="255" spans="1:2" x14ac:dyDescent="0.3">
      <c r="A255" s="8" t="s">
        <v>364</v>
      </c>
      <c r="B255" s="52" t="s">
        <v>395</v>
      </c>
    </row>
    <row r="256" spans="1:2" x14ac:dyDescent="0.3">
      <c r="A256" t="s">
        <v>36</v>
      </c>
      <c r="B256" t="s">
        <v>395</v>
      </c>
    </row>
    <row r="257" spans="1:2" x14ac:dyDescent="0.3">
      <c r="A257" t="s">
        <v>98</v>
      </c>
      <c r="B257" t="s">
        <v>395</v>
      </c>
    </row>
    <row r="258" spans="1:2" x14ac:dyDescent="0.3">
      <c r="A258" t="s">
        <v>228</v>
      </c>
      <c r="B258" t="s">
        <v>395</v>
      </c>
    </row>
    <row r="259" spans="1:2" x14ac:dyDescent="0.3">
      <c r="A259" t="s">
        <v>340</v>
      </c>
      <c r="B259" t="s">
        <v>395</v>
      </c>
    </row>
    <row r="260" spans="1:2" x14ac:dyDescent="0.3">
      <c r="A260" t="s">
        <v>124</v>
      </c>
      <c r="B260" t="s">
        <v>395</v>
      </c>
    </row>
    <row r="261" spans="1:2" x14ac:dyDescent="0.3">
      <c r="A261" t="s">
        <v>160</v>
      </c>
      <c r="B261" t="s">
        <v>395</v>
      </c>
    </row>
    <row r="262" spans="1:2" x14ac:dyDescent="0.3">
      <c r="A262" t="s">
        <v>246</v>
      </c>
      <c r="B262" t="s">
        <v>395</v>
      </c>
    </row>
    <row r="263" spans="1:2" x14ac:dyDescent="0.3">
      <c r="A263" t="s">
        <v>7</v>
      </c>
      <c r="B263" t="s">
        <v>395</v>
      </c>
    </row>
    <row r="264" spans="1:2" x14ac:dyDescent="0.3">
      <c r="A264" t="s">
        <v>172</v>
      </c>
      <c r="B264" t="s">
        <v>395</v>
      </c>
    </row>
    <row r="265" spans="1:2" x14ac:dyDescent="0.3">
      <c r="A265" t="s">
        <v>150</v>
      </c>
      <c r="B265" t="s">
        <v>395</v>
      </c>
    </row>
    <row r="266" spans="1:2" x14ac:dyDescent="0.3">
      <c r="A266" t="s">
        <v>184</v>
      </c>
      <c r="B266" t="s">
        <v>395</v>
      </c>
    </row>
    <row r="267" spans="1:2" x14ac:dyDescent="0.3">
      <c r="A267" t="s">
        <v>90</v>
      </c>
      <c r="B267" t="s">
        <v>395</v>
      </c>
    </row>
    <row r="268" spans="1:2" x14ac:dyDescent="0.3">
      <c r="A268" t="s">
        <v>262</v>
      </c>
      <c r="B268" t="s">
        <v>395</v>
      </c>
    </row>
    <row r="269" spans="1:2" x14ac:dyDescent="0.3">
      <c r="A269" t="s">
        <v>57</v>
      </c>
      <c r="B269" t="s">
        <v>395</v>
      </c>
    </row>
    <row r="270" spans="1:2" x14ac:dyDescent="0.3">
      <c r="A270" t="s">
        <v>43</v>
      </c>
      <c r="B270" t="s">
        <v>395</v>
      </c>
    </row>
    <row r="271" spans="1:2" x14ac:dyDescent="0.3">
      <c r="A271" t="s">
        <v>314</v>
      </c>
      <c r="B271" t="s">
        <v>395</v>
      </c>
    </row>
    <row r="272" spans="1:2" x14ac:dyDescent="0.3">
      <c r="A272" t="s">
        <v>21</v>
      </c>
      <c r="B272" t="s">
        <v>395</v>
      </c>
    </row>
    <row r="273" spans="1:2" x14ac:dyDescent="0.3">
      <c r="A273" t="s">
        <v>23</v>
      </c>
      <c r="B273" t="s">
        <v>395</v>
      </c>
    </row>
    <row r="274" spans="1:2" x14ac:dyDescent="0.3">
      <c r="A274" t="s">
        <v>102</v>
      </c>
      <c r="B274" t="s">
        <v>395</v>
      </c>
    </row>
    <row r="275" spans="1:2" x14ac:dyDescent="0.3">
      <c r="A275" t="s">
        <v>132</v>
      </c>
      <c r="B275" t="s">
        <v>395</v>
      </c>
    </row>
    <row r="276" spans="1:2" x14ac:dyDescent="0.3">
      <c r="A276" s="8" t="s">
        <v>350</v>
      </c>
      <c r="B276" s="52" t="s">
        <v>395</v>
      </c>
    </row>
    <row r="277" spans="1:2" x14ac:dyDescent="0.3">
      <c r="A277" t="s">
        <v>158</v>
      </c>
      <c r="B277" t="s">
        <v>395</v>
      </c>
    </row>
    <row r="278" spans="1:2" x14ac:dyDescent="0.3">
      <c r="A278" t="s">
        <v>177</v>
      </c>
      <c r="B278" t="s">
        <v>395</v>
      </c>
    </row>
    <row r="279" spans="1:2" x14ac:dyDescent="0.3">
      <c r="A279" t="s">
        <v>258</v>
      </c>
      <c r="B279" t="s">
        <v>395</v>
      </c>
    </row>
    <row r="280" spans="1:2" x14ac:dyDescent="0.3">
      <c r="A280" t="s">
        <v>179</v>
      </c>
      <c r="B280" t="s">
        <v>395</v>
      </c>
    </row>
    <row r="281" spans="1:2" x14ac:dyDescent="0.3">
      <c r="A281" t="s">
        <v>257</v>
      </c>
      <c r="B281" t="s">
        <v>395</v>
      </c>
    </row>
    <row r="282" spans="1:2" x14ac:dyDescent="0.3">
      <c r="A282" t="s">
        <v>272</v>
      </c>
      <c r="B282" t="s">
        <v>395</v>
      </c>
    </row>
    <row r="283" spans="1:2" x14ac:dyDescent="0.3">
      <c r="A283" t="s">
        <v>198</v>
      </c>
      <c r="B283" t="s">
        <v>395</v>
      </c>
    </row>
    <row r="284" spans="1:2" x14ac:dyDescent="0.3">
      <c r="A284" t="s">
        <v>66</v>
      </c>
      <c r="B284" t="s">
        <v>395</v>
      </c>
    </row>
    <row r="285" spans="1:2" x14ac:dyDescent="0.3">
      <c r="A285" t="s">
        <v>125</v>
      </c>
      <c r="B285" t="s">
        <v>395</v>
      </c>
    </row>
    <row r="286" spans="1:2" x14ac:dyDescent="0.3">
      <c r="A286" t="s">
        <v>232</v>
      </c>
      <c r="B286" t="s">
        <v>395</v>
      </c>
    </row>
    <row r="287" spans="1:2" x14ac:dyDescent="0.3">
      <c r="A287" t="s">
        <v>312</v>
      </c>
      <c r="B287" t="s">
        <v>668</v>
      </c>
    </row>
    <row r="288" spans="1:2" x14ac:dyDescent="0.3">
      <c r="A288" t="s">
        <v>266</v>
      </c>
      <c r="B288" t="s">
        <v>668</v>
      </c>
    </row>
    <row r="289" spans="1:2" x14ac:dyDescent="0.3">
      <c r="A289" t="s">
        <v>224</v>
      </c>
      <c r="B289" t="s">
        <v>668</v>
      </c>
    </row>
    <row r="290" spans="1:2" x14ac:dyDescent="0.3">
      <c r="A290" t="s">
        <v>254</v>
      </c>
      <c r="B290" t="s">
        <v>668</v>
      </c>
    </row>
    <row r="291" spans="1:2" x14ac:dyDescent="0.3">
      <c r="A291" t="s">
        <v>183</v>
      </c>
      <c r="B291" t="s">
        <v>668</v>
      </c>
    </row>
    <row r="292" spans="1:2" x14ac:dyDescent="0.3">
      <c r="A292" t="s">
        <v>155</v>
      </c>
      <c r="B292" t="s">
        <v>668</v>
      </c>
    </row>
    <row r="293" spans="1:2" x14ac:dyDescent="0.3">
      <c r="A293" t="s">
        <v>296</v>
      </c>
      <c r="B293" t="s">
        <v>668</v>
      </c>
    </row>
    <row r="294" spans="1:2" x14ac:dyDescent="0.3">
      <c r="A294" t="s">
        <v>229</v>
      </c>
      <c r="B294" t="s">
        <v>668</v>
      </c>
    </row>
    <row r="295" spans="1:2" x14ac:dyDescent="0.3">
      <c r="A295" t="s">
        <v>119</v>
      </c>
      <c r="B295" t="s">
        <v>668</v>
      </c>
    </row>
    <row r="296" spans="1:2" x14ac:dyDescent="0.3">
      <c r="A296" s="8" t="s">
        <v>742</v>
      </c>
      <c r="B296" s="52" t="s">
        <v>668</v>
      </c>
    </row>
    <row r="297" spans="1:2" x14ac:dyDescent="0.3">
      <c r="A297" s="8" t="s">
        <v>727</v>
      </c>
      <c r="B297" s="52" t="s">
        <v>668</v>
      </c>
    </row>
    <row r="298" spans="1:2" x14ac:dyDescent="0.3">
      <c r="A298" t="s">
        <v>10</v>
      </c>
      <c r="B298" t="s">
        <v>668</v>
      </c>
    </row>
    <row r="299" spans="1:2" x14ac:dyDescent="0.3">
      <c r="A299" t="s">
        <v>326</v>
      </c>
      <c r="B299" t="s">
        <v>668</v>
      </c>
    </row>
    <row r="300" spans="1:2" x14ac:dyDescent="0.3">
      <c r="A300" t="s">
        <v>47</v>
      </c>
      <c r="B300" t="s">
        <v>668</v>
      </c>
    </row>
    <row r="301" spans="1:2" x14ac:dyDescent="0.3">
      <c r="A301" t="s">
        <v>303</v>
      </c>
      <c r="B301" t="s">
        <v>668</v>
      </c>
    </row>
    <row r="302" spans="1:2" x14ac:dyDescent="0.3">
      <c r="A302" t="s">
        <v>200</v>
      </c>
      <c r="B302" t="s">
        <v>668</v>
      </c>
    </row>
    <row r="303" spans="1:2" x14ac:dyDescent="0.3">
      <c r="A303" t="s">
        <v>16</v>
      </c>
      <c r="B303" t="s">
        <v>668</v>
      </c>
    </row>
    <row r="304" spans="1:2" x14ac:dyDescent="0.3">
      <c r="A304" t="s">
        <v>181</v>
      </c>
      <c r="B304" t="s">
        <v>668</v>
      </c>
    </row>
    <row r="305" spans="1:2" x14ac:dyDescent="0.3">
      <c r="A305" t="s">
        <v>100</v>
      </c>
      <c r="B305" t="s">
        <v>668</v>
      </c>
    </row>
    <row r="306" spans="1:2" x14ac:dyDescent="0.3">
      <c r="A306" t="s">
        <v>202</v>
      </c>
      <c r="B306" t="s">
        <v>668</v>
      </c>
    </row>
    <row r="307" spans="1:2" x14ac:dyDescent="0.3">
      <c r="A307" s="8" t="s">
        <v>355</v>
      </c>
      <c r="B307" s="52" t="s">
        <v>668</v>
      </c>
    </row>
    <row r="308" spans="1:2" x14ac:dyDescent="0.3">
      <c r="A308" t="s">
        <v>255</v>
      </c>
      <c r="B308" t="s">
        <v>668</v>
      </c>
    </row>
    <row r="309" spans="1:2" x14ac:dyDescent="0.3">
      <c r="A309" t="s">
        <v>230</v>
      </c>
      <c r="B309" t="s">
        <v>668</v>
      </c>
    </row>
    <row r="310" spans="1:2" x14ac:dyDescent="0.3">
      <c r="A310" t="s">
        <v>85</v>
      </c>
      <c r="B310" t="s">
        <v>668</v>
      </c>
    </row>
    <row r="311" spans="1:2" x14ac:dyDescent="0.3">
      <c r="A311" s="8" t="s">
        <v>354</v>
      </c>
      <c r="B311" s="52" t="s">
        <v>668</v>
      </c>
    </row>
    <row r="312" spans="1:2" x14ac:dyDescent="0.3">
      <c r="A312" t="s">
        <v>15</v>
      </c>
      <c r="B312" t="s">
        <v>668</v>
      </c>
    </row>
    <row r="313" spans="1:2" x14ac:dyDescent="0.3">
      <c r="A313" s="8" t="s">
        <v>357</v>
      </c>
      <c r="B313" s="52" t="s">
        <v>668</v>
      </c>
    </row>
    <row r="314" spans="1:2" x14ac:dyDescent="0.3">
      <c r="A314" t="s">
        <v>581</v>
      </c>
      <c r="B314" t="s">
        <v>668</v>
      </c>
    </row>
    <row r="315" spans="1:2" x14ac:dyDescent="0.3">
      <c r="A315" s="8" t="s">
        <v>352</v>
      </c>
      <c r="B315" s="52" t="s">
        <v>668</v>
      </c>
    </row>
    <row r="316" spans="1:2" x14ac:dyDescent="0.3">
      <c r="A316" t="s">
        <v>79</v>
      </c>
      <c r="B316" t="s">
        <v>668</v>
      </c>
    </row>
    <row r="317" spans="1:2" x14ac:dyDescent="0.3">
      <c r="A317" s="8" t="s">
        <v>361</v>
      </c>
      <c r="B317" s="52" t="s">
        <v>668</v>
      </c>
    </row>
    <row r="318" spans="1:2" x14ac:dyDescent="0.3">
      <c r="A318" t="s">
        <v>192</v>
      </c>
      <c r="B318" t="s">
        <v>668</v>
      </c>
    </row>
    <row r="319" spans="1:2" x14ac:dyDescent="0.3">
      <c r="A319" t="s">
        <v>212</v>
      </c>
      <c r="B319" t="s">
        <v>668</v>
      </c>
    </row>
    <row r="320" spans="1:2" x14ac:dyDescent="0.3">
      <c r="A320" s="8" t="s">
        <v>342</v>
      </c>
      <c r="B320" s="52" t="s">
        <v>668</v>
      </c>
    </row>
    <row r="321" spans="1:3" x14ac:dyDescent="0.3">
      <c r="A321" t="s">
        <v>171</v>
      </c>
      <c r="B321" t="s">
        <v>668</v>
      </c>
    </row>
    <row r="322" spans="1:3" x14ac:dyDescent="0.3">
      <c r="A322" s="8" t="s">
        <v>345</v>
      </c>
      <c r="B322" s="52" t="s">
        <v>668</v>
      </c>
    </row>
    <row r="323" spans="1:3" x14ac:dyDescent="0.3">
      <c r="A323" t="s">
        <v>261</v>
      </c>
      <c r="B323" t="s">
        <v>668</v>
      </c>
    </row>
    <row r="324" spans="1:3" x14ac:dyDescent="0.3">
      <c r="A324" t="s">
        <v>61</v>
      </c>
      <c r="B324" t="s">
        <v>668</v>
      </c>
    </row>
    <row r="325" spans="1:3" x14ac:dyDescent="0.3">
      <c r="A325" t="s">
        <v>188</v>
      </c>
      <c r="B325" t="s">
        <v>668</v>
      </c>
    </row>
    <row r="326" spans="1:3" x14ac:dyDescent="0.3">
      <c r="A326" t="s">
        <v>97</v>
      </c>
      <c r="B326" t="s">
        <v>668</v>
      </c>
    </row>
    <row r="327" spans="1:3" x14ac:dyDescent="0.3">
      <c r="A327" t="s">
        <v>239</v>
      </c>
      <c r="B327" t="s">
        <v>668</v>
      </c>
    </row>
    <row r="328" spans="1:3" x14ac:dyDescent="0.3">
      <c r="A328" t="s">
        <v>221</v>
      </c>
      <c r="B328" t="s">
        <v>668</v>
      </c>
    </row>
    <row r="329" spans="1:3" x14ac:dyDescent="0.3">
      <c r="A329" t="s">
        <v>260</v>
      </c>
      <c r="B329" t="s">
        <v>668</v>
      </c>
    </row>
    <row r="330" spans="1:3" x14ac:dyDescent="0.3">
      <c r="A330" t="s">
        <v>165</v>
      </c>
      <c r="B330" t="s">
        <v>668</v>
      </c>
    </row>
    <row r="331" spans="1:3" x14ac:dyDescent="0.3">
      <c r="A331" s="8" t="s">
        <v>351</v>
      </c>
      <c r="B331" s="52" t="s">
        <v>668</v>
      </c>
    </row>
    <row r="332" spans="1:3" x14ac:dyDescent="0.3">
      <c r="A332" s="8" t="s">
        <v>359</v>
      </c>
      <c r="B332" s="52" t="s">
        <v>668</v>
      </c>
    </row>
    <row r="333" spans="1:3" x14ac:dyDescent="0.3">
      <c r="A333" t="s">
        <v>376</v>
      </c>
      <c r="B333" t="s">
        <v>668</v>
      </c>
    </row>
    <row r="334" spans="1:3" x14ac:dyDescent="0.3">
      <c r="A334" t="s">
        <v>112</v>
      </c>
      <c r="B334" t="s">
        <v>668</v>
      </c>
    </row>
    <row r="335" spans="1:3" x14ac:dyDescent="0.3">
      <c r="A335" t="s">
        <v>42</v>
      </c>
      <c r="B335" t="s">
        <v>668</v>
      </c>
      <c r="C335" t="e">
        <f>VLOOKUP(A335,A$1:A$331,1,FALSE)</f>
        <v>#N/A</v>
      </c>
    </row>
    <row r="336" spans="1:3" x14ac:dyDescent="0.3">
      <c r="A336" t="s">
        <v>92</v>
      </c>
      <c r="B336" t="s">
        <v>668</v>
      </c>
      <c r="C336" t="e">
        <f t="shared" ref="C336" si="0">VLOOKUP(A336,A$1:A$331,1,FALSE)</f>
        <v>#N/A</v>
      </c>
    </row>
    <row r="337" spans="1:2" x14ac:dyDescent="0.3">
      <c r="A337" t="s">
        <v>302</v>
      </c>
      <c r="B337" t="s">
        <v>668</v>
      </c>
    </row>
    <row r="338" spans="1:2" x14ac:dyDescent="0.3">
      <c r="A338" t="s">
        <v>275</v>
      </c>
      <c r="B338" t="s">
        <v>668</v>
      </c>
    </row>
    <row r="339" spans="1:2" x14ac:dyDescent="0.3">
      <c r="A339" t="s">
        <v>344</v>
      </c>
      <c r="B339" t="s">
        <v>668</v>
      </c>
    </row>
    <row r="340" spans="1:2" x14ac:dyDescent="0.3">
      <c r="A340" t="s">
        <v>323</v>
      </c>
      <c r="B340" t="s">
        <v>668</v>
      </c>
    </row>
    <row r="341" spans="1:2" x14ac:dyDescent="0.3">
      <c r="A341" t="s">
        <v>12</v>
      </c>
      <c r="B341" t="s">
        <v>668</v>
      </c>
    </row>
    <row r="342" spans="1:2" x14ac:dyDescent="0.3">
      <c r="A342" t="s">
        <v>316</v>
      </c>
      <c r="B342" t="s">
        <v>668</v>
      </c>
    </row>
    <row r="343" spans="1:2" x14ac:dyDescent="0.3">
      <c r="A343" t="s">
        <v>87</v>
      </c>
      <c r="B343" t="s">
        <v>668</v>
      </c>
    </row>
    <row r="344" spans="1:2" x14ac:dyDescent="0.3">
      <c r="A344" t="s">
        <v>76</v>
      </c>
      <c r="B344" t="s">
        <v>668</v>
      </c>
    </row>
    <row r="345" spans="1:2" x14ac:dyDescent="0.3">
      <c r="A345" t="s">
        <v>367</v>
      </c>
      <c r="B345" t="s">
        <v>668</v>
      </c>
    </row>
    <row r="346" spans="1:2" x14ac:dyDescent="0.3">
      <c r="A346" t="s">
        <v>251</v>
      </c>
      <c r="B346" t="s">
        <v>668</v>
      </c>
    </row>
    <row r="347" spans="1:2" x14ac:dyDescent="0.3">
      <c r="A347" t="s">
        <v>321</v>
      </c>
      <c r="B347" t="s">
        <v>668</v>
      </c>
    </row>
    <row r="348" spans="1:2" x14ac:dyDescent="0.3">
      <c r="A348" t="s">
        <v>197</v>
      </c>
      <c r="B348" t="s">
        <v>668</v>
      </c>
    </row>
    <row r="349" spans="1:2" x14ac:dyDescent="0.3">
      <c r="A349" t="s">
        <v>126</v>
      </c>
      <c r="B349" t="s">
        <v>668</v>
      </c>
    </row>
    <row r="350" spans="1:2" x14ac:dyDescent="0.3">
      <c r="A350" s="8" t="s">
        <v>347</v>
      </c>
      <c r="B350" s="52" t="s">
        <v>668</v>
      </c>
    </row>
    <row r="351" spans="1:2" x14ac:dyDescent="0.3">
      <c r="A351" t="s">
        <v>248</v>
      </c>
      <c r="B351" t="s">
        <v>668</v>
      </c>
    </row>
    <row r="352" spans="1:2" x14ac:dyDescent="0.3">
      <c r="A352" t="s">
        <v>161</v>
      </c>
      <c r="B352" t="s">
        <v>668</v>
      </c>
    </row>
    <row r="353" spans="1:2" x14ac:dyDescent="0.3">
      <c r="A353" t="s">
        <v>743</v>
      </c>
      <c r="B353" t="s">
        <v>668</v>
      </c>
    </row>
    <row r="354" spans="1:2" x14ac:dyDescent="0.3">
      <c r="A354" t="s">
        <v>744</v>
      </c>
      <c r="B354" t="s">
        <v>668</v>
      </c>
    </row>
    <row r="355" spans="1:2" x14ac:dyDescent="0.3">
      <c r="A355" t="s">
        <v>805</v>
      </c>
      <c r="B355" t="s">
        <v>394</v>
      </c>
    </row>
    <row r="356" spans="1:2" x14ac:dyDescent="0.3">
      <c r="A356" t="s">
        <v>806</v>
      </c>
      <c r="B356" t="s">
        <v>394</v>
      </c>
    </row>
    <row r="357" spans="1:2" x14ac:dyDescent="0.3">
      <c r="A357" t="s">
        <v>807</v>
      </c>
      <c r="B357" t="s">
        <v>394</v>
      </c>
    </row>
    <row r="358" spans="1:2" x14ac:dyDescent="0.3">
      <c r="A358" t="s">
        <v>808</v>
      </c>
      <c r="B358" t="s">
        <v>394</v>
      </c>
    </row>
    <row r="363" spans="1:2" x14ac:dyDescent="0.3">
      <c r="A363" s="8"/>
      <c r="B363" s="52"/>
    </row>
    <row r="364" spans="1:2" x14ac:dyDescent="0.3">
      <c r="A364" s="8"/>
      <c r="B364" s="52"/>
    </row>
    <row r="365" spans="1:2" x14ac:dyDescent="0.3">
      <c r="A365" s="8"/>
      <c r="B365" s="52"/>
    </row>
    <row r="366" spans="1:2" x14ac:dyDescent="0.3">
      <c r="A366" s="8"/>
      <c r="B366" s="52"/>
    </row>
    <row r="367" spans="1:2" x14ac:dyDescent="0.3">
      <c r="A367" s="8"/>
      <c r="B367" s="52"/>
    </row>
    <row r="369" spans="1:2" x14ac:dyDescent="0.3">
      <c r="A369" s="8"/>
      <c r="B369" s="52"/>
    </row>
    <row r="375" spans="1:2" x14ac:dyDescent="0.3">
      <c r="A375" s="8"/>
      <c r="B375" s="52"/>
    </row>
    <row r="376" spans="1:2" x14ac:dyDescent="0.3">
      <c r="A376" s="8"/>
      <c r="B376" s="52"/>
    </row>
    <row r="377" spans="1:2" x14ac:dyDescent="0.3">
      <c r="A377" s="8"/>
      <c r="B377" s="52"/>
    </row>
    <row r="378" spans="1:2" x14ac:dyDescent="0.3">
      <c r="A378" s="8"/>
      <c r="B378" s="52"/>
    </row>
  </sheetData>
  <sortState xmlns:xlrd2="http://schemas.microsoft.com/office/spreadsheetml/2017/richdata2" ref="A1:B352">
    <sortCondition ref="B1:B352"/>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305"/>
  <sheetViews>
    <sheetView workbookViewId="0">
      <selection activeCell="D48" sqref="A48:D48"/>
    </sheetView>
  </sheetViews>
  <sheetFormatPr defaultRowHeight="14.4" x14ac:dyDescent="0.3"/>
  <cols>
    <col min="1" max="1" width="27.6640625" bestFit="1" customWidth="1"/>
  </cols>
  <sheetData>
    <row r="1" spans="1:14" x14ac:dyDescent="0.3">
      <c r="A1" t="s">
        <v>268</v>
      </c>
      <c r="B1" t="str">
        <f t="shared" ref="B1:B42" si="0">VLOOKUP(A1,M$1:M$109,1,FALSE)</f>
        <v>Babergh</v>
      </c>
      <c r="L1" t="s">
        <v>207</v>
      </c>
      <c r="M1" t="s">
        <v>207</v>
      </c>
      <c r="N1" t="str">
        <f>VLOOKUP(M1,A$1:A$68,1,FALSE)</f>
        <v>Wychavon</v>
      </c>
    </row>
    <row r="2" spans="1:14" x14ac:dyDescent="0.3">
      <c r="A2" t="s">
        <v>296</v>
      </c>
      <c r="B2" t="str">
        <f t="shared" si="0"/>
        <v>Boston</v>
      </c>
      <c r="L2" t="s">
        <v>806</v>
      </c>
      <c r="M2" t="s">
        <v>806</v>
      </c>
      <c r="N2" t="str">
        <f>VLOOKUP(M2,A$1:A$68,1,FALSE)</f>
        <v>Westmorland &amp; Furness</v>
      </c>
    </row>
    <row r="3" spans="1:14" x14ac:dyDescent="0.3">
      <c r="A3" t="s">
        <v>250</v>
      </c>
      <c r="B3" t="str">
        <f t="shared" si="0"/>
        <v>Braintree</v>
      </c>
      <c r="L3" t="s">
        <v>662</v>
      </c>
      <c r="M3" t="s">
        <v>662</v>
      </c>
      <c r="N3" t="str">
        <f>VLOOKUP(M3,A$1:A$68,1,FALSE)</f>
        <v>West Suffolk</v>
      </c>
    </row>
    <row r="4" spans="1:14" x14ac:dyDescent="0.3">
      <c r="A4" t="s">
        <v>303</v>
      </c>
      <c r="B4" t="str">
        <f t="shared" si="0"/>
        <v>Cheshire East</v>
      </c>
      <c r="L4" t="s">
        <v>259</v>
      </c>
      <c r="M4" t="s">
        <v>259</v>
      </c>
      <c r="N4" t="str">
        <f>VLOOKUP(M4,A$1:A$68,1,FALSE)</f>
        <v>West Oxfordshire</v>
      </c>
    </row>
    <row r="5" spans="1:14" x14ac:dyDescent="0.3">
      <c r="A5" t="s">
        <v>71</v>
      </c>
      <c r="B5" t="str">
        <f t="shared" si="0"/>
        <v>Chichester</v>
      </c>
      <c r="L5" t="s">
        <v>744</v>
      </c>
      <c r="M5" t="s">
        <v>744</v>
      </c>
      <c r="N5" t="str">
        <f>VLOOKUP(M5,A$1:A$68,1,FALSE)</f>
        <v>West Northamptonshire</v>
      </c>
    </row>
    <row r="6" spans="1:14" x14ac:dyDescent="0.3">
      <c r="A6" t="s">
        <v>35</v>
      </c>
      <c r="B6" t="str">
        <f t="shared" si="0"/>
        <v>Cornwall</v>
      </c>
      <c r="L6" t="s">
        <v>319</v>
      </c>
      <c r="M6" t="s">
        <v>319</v>
      </c>
      <c r="N6" t="str">
        <f>VLOOKUP(M6,A$1:A$68,1,FALSE)</f>
        <v>West Lindsey</v>
      </c>
    </row>
    <row r="7" spans="1:14" x14ac:dyDescent="0.3">
      <c r="A7" t="s">
        <v>80</v>
      </c>
      <c r="B7" t="str">
        <f t="shared" si="0"/>
        <v>Cotswold</v>
      </c>
      <c r="L7" t="s">
        <v>101</v>
      </c>
      <c r="M7" t="s">
        <v>101</v>
      </c>
      <c r="N7" t="str">
        <f>VLOOKUP(M7,A$1:A$68,1,FALSE)</f>
        <v>West Devon</v>
      </c>
    </row>
    <row r="8" spans="1:14" x14ac:dyDescent="0.3">
      <c r="A8" t="s">
        <v>244</v>
      </c>
      <c r="B8" t="str">
        <f t="shared" si="0"/>
        <v>County Durham</v>
      </c>
      <c r="L8" t="s">
        <v>45</v>
      </c>
      <c r="M8" t="s">
        <v>45</v>
      </c>
      <c r="N8" t="str">
        <f>VLOOKUP(M8,A$1:A$68,1,FALSE)</f>
        <v>Wealden</v>
      </c>
    </row>
    <row r="9" spans="1:14" x14ac:dyDescent="0.3">
      <c r="A9" t="s">
        <v>805</v>
      </c>
      <c r="B9" t="str">
        <f t="shared" si="0"/>
        <v>Cumberland</v>
      </c>
      <c r="L9" t="s">
        <v>134</v>
      </c>
      <c r="M9" t="s">
        <v>134</v>
      </c>
      <c r="N9" t="str">
        <f>VLOOKUP(M9,A$1:A$68,1,FALSE)</f>
        <v>Vale of White Horse</v>
      </c>
    </row>
    <row r="10" spans="1:14" x14ac:dyDescent="0.3">
      <c r="A10" t="s">
        <v>174</v>
      </c>
      <c r="B10" t="str">
        <f t="shared" si="0"/>
        <v>Derbyshire Dales</v>
      </c>
      <c r="L10" t="s">
        <v>304</v>
      </c>
      <c r="M10" t="s">
        <v>304</v>
      </c>
      <c r="N10" t="str">
        <f>VLOOKUP(M10,A$1:A$68,1,FALSE)</f>
        <v>Uttlesford</v>
      </c>
    </row>
    <row r="11" spans="1:14" x14ac:dyDescent="0.3">
      <c r="A11" s="53" t="s">
        <v>348</v>
      </c>
      <c r="B11" t="str">
        <f t="shared" si="0"/>
        <v>Devon</v>
      </c>
      <c r="L11" t="s">
        <v>167</v>
      </c>
      <c r="M11" t="s">
        <v>167</v>
      </c>
      <c r="N11" t="str">
        <f>VLOOKUP(M11,A$1:A$68,1,FALSE)</f>
        <v>Torridge</v>
      </c>
    </row>
    <row r="12" spans="1:14" x14ac:dyDescent="0.3">
      <c r="A12" t="s">
        <v>173</v>
      </c>
      <c r="B12" t="str">
        <f t="shared" si="0"/>
        <v>East Cambridgeshire</v>
      </c>
      <c r="L12" t="s">
        <v>233</v>
      </c>
      <c r="M12" t="s">
        <v>233</v>
      </c>
      <c r="N12" t="str">
        <f>VLOOKUP(M12,A$1:A$68,1,FALSE)</f>
        <v>Tewkesbury</v>
      </c>
    </row>
    <row r="13" spans="1:14" x14ac:dyDescent="0.3">
      <c r="A13" t="s">
        <v>313</v>
      </c>
      <c r="B13" t="str">
        <f t="shared" si="0"/>
        <v>East Devon</v>
      </c>
      <c r="L13" t="s">
        <v>133</v>
      </c>
      <c r="M13" t="s">
        <v>133</v>
      </c>
      <c r="N13" t="str">
        <f>VLOOKUP(M13,A$1:A$68,1,FALSE)</f>
        <v>Teignbridge</v>
      </c>
    </row>
    <row r="14" spans="1:14" x14ac:dyDescent="0.3">
      <c r="A14" t="s">
        <v>320</v>
      </c>
      <c r="B14" t="str">
        <f t="shared" si="0"/>
        <v>East Lindsey</v>
      </c>
      <c r="L14" t="s">
        <v>366</v>
      </c>
      <c r="M14" t="s">
        <v>323</v>
      </c>
      <c r="N14" t="str">
        <f>VLOOKUP(M14,A$1:A$68,1,FALSE)</f>
        <v>Stroud</v>
      </c>
    </row>
    <row r="15" spans="1:14" x14ac:dyDescent="0.3">
      <c r="A15" t="s">
        <v>279</v>
      </c>
      <c r="B15" t="str">
        <f t="shared" si="0"/>
        <v>East Riding of Yorkshire</v>
      </c>
      <c r="L15" t="s">
        <v>323</v>
      </c>
      <c r="M15" t="s">
        <v>140</v>
      </c>
      <c r="N15" t="str">
        <f>VLOOKUP(M15,A$1:A$68,1,FALSE)</f>
        <v>Stratford-on-Avon</v>
      </c>
    </row>
    <row r="16" spans="1:14" x14ac:dyDescent="0.3">
      <c r="A16" t="s">
        <v>663</v>
      </c>
      <c r="B16" t="str">
        <f t="shared" si="0"/>
        <v>East Suffolk</v>
      </c>
      <c r="L16" t="s">
        <v>140</v>
      </c>
      <c r="M16" t="s">
        <v>275</v>
      </c>
      <c r="N16" t="str">
        <f>VLOOKUP(M16,A$1:A$68,1,FALSE)</f>
        <v>Stafford</v>
      </c>
    </row>
    <row r="17" spans="1:14" x14ac:dyDescent="0.3">
      <c r="A17" t="s">
        <v>201</v>
      </c>
      <c r="B17" t="str">
        <f t="shared" si="0"/>
        <v>Forest of Dean</v>
      </c>
      <c r="L17" t="s">
        <v>344</v>
      </c>
      <c r="M17" t="s">
        <v>164</v>
      </c>
      <c r="N17" t="str">
        <f>VLOOKUP(M17,A$1:A$68,1,FALSE)</f>
        <v>South Oxfordshire</v>
      </c>
    </row>
    <row r="18" spans="1:14" x14ac:dyDescent="0.3">
      <c r="A18" t="s">
        <v>361</v>
      </c>
      <c r="B18" t="str">
        <f t="shared" si="0"/>
        <v>Hampshire</v>
      </c>
      <c r="L18" t="s">
        <v>275</v>
      </c>
      <c r="M18" t="s">
        <v>51</v>
      </c>
      <c r="N18" t="str">
        <f>VLOOKUP(M18,A$1:A$68,1,FALSE)</f>
        <v>South Kesteven</v>
      </c>
    </row>
    <row r="19" spans="1:14" x14ac:dyDescent="0.3">
      <c r="A19" t="s">
        <v>131</v>
      </c>
      <c r="B19" t="str">
        <f t="shared" si="0"/>
        <v>Harborough</v>
      </c>
      <c r="L19" t="s">
        <v>164</v>
      </c>
      <c r="M19" t="s">
        <v>235</v>
      </c>
      <c r="N19" t="str">
        <f>VLOOKUP(M19,A$1:A$68,1,FALSE)</f>
        <v>South Holland</v>
      </c>
    </row>
    <row r="20" spans="1:14" x14ac:dyDescent="0.3">
      <c r="A20" t="s">
        <v>433</v>
      </c>
      <c r="B20" t="str">
        <f t="shared" si="0"/>
        <v>Herefordshire</v>
      </c>
      <c r="L20" t="s">
        <v>18</v>
      </c>
      <c r="M20" t="s">
        <v>60</v>
      </c>
      <c r="N20" t="str">
        <f>VLOOKUP(M20,A$1:A$68,1,FALSE)</f>
        <v>South Hams</v>
      </c>
    </row>
    <row r="21" spans="1:14" x14ac:dyDescent="0.3">
      <c r="A21" t="s">
        <v>379</v>
      </c>
      <c r="B21" t="str">
        <f t="shared" si="0"/>
        <v>Isle of Wight</v>
      </c>
      <c r="L21" t="s">
        <v>51</v>
      </c>
      <c r="M21" t="s">
        <v>328</v>
      </c>
      <c r="N21" t="str">
        <f>VLOOKUP(M21,A$1:A$68,1,FALSE)</f>
        <v>South Cambridgeshire</v>
      </c>
    </row>
    <row r="22" spans="1:14" x14ac:dyDescent="0.3">
      <c r="A22" t="s">
        <v>139</v>
      </c>
      <c r="B22" t="str">
        <f t="shared" si="0"/>
        <v>King's Lynn and West Norfolk</v>
      </c>
      <c r="L22" t="s">
        <v>235</v>
      </c>
      <c r="M22" t="s">
        <v>215</v>
      </c>
      <c r="N22" t="str">
        <f>VLOOKUP(M22,A$1:A$68,1,FALSE)</f>
        <v>Shropshire</v>
      </c>
    </row>
    <row r="23" spans="1:14" x14ac:dyDescent="0.3">
      <c r="A23" t="s">
        <v>346</v>
      </c>
      <c r="B23" t="str">
        <f t="shared" si="0"/>
        <v>Lancashire</v>
      </c>
      <c r="L23" t="s">
        <v>60</v>
      </c>
      <c r="M23" t="s">
        <v>49</v>
      </c>
      <c r="N23" t="str">
        <f>VLOOKUP(M23,A$1:A$68,1,FALSE)</f>
        <v>Rutland</v>
      </c>
    </row>
    <row r="24" spans="1:14" x14ac:dyDescent="0.3">
      <c r="A24" t="s">
        <v>261</v>
      </c>
      <c r="B24" t="str">
        <f t="shared" si="0"/>
        <v>Lewes</v>
      </c>
      <c r="L24" t="s">
        <v>328</v>
      </c>
      <c r="M24" t="s">
        <v>65</v>
      </c>
      <c r="N24" t="str">
        <f>VLOOKUP(M24,A$1:A$68,1,FALSE)</f>
        <v>Rugby</v>
      </c>
    </row>
    <row r="25" spans="1:14" x14ac:dyDescent="0.3">
      <c r="A25" t="s">
        <v>61</v>
      </c>
      <c r="B25" t="str">
        <f t="shared" si="0"/>
        <v>Lichfield</v>
      </c>
      <c r="L25" t="s">
        <v>215</v>
      </c>
      <c r="M25" t="s">
        <v>378</v>
      </c>
      <c r="N25" t="str">
        <f>VLOOKUP(M25,A$1:A$68,1,FALSE)</f>
        <v>Rother</v>
      </c>
    </row>
    <row r="26" spans="1:14" x14ac:dyDescent="0.3">
      <c r="A26" t="s">
        <v>356</v>
      </c>
      <c r="B26" t="str">
        <f t="shared" si="0"/>
        <v>Lincolnshire</v>
      </c>
      <c r="L26" t="s">
        <v>49</v>
      </c>
      <c r="M26" t="s">
        <v>203</v>
      </c>
      <c r="N26" t="str">
        <f>VLOOKUP(M26,A$1:A$68,1,FALSE)</f>
        <v>Ribble Valley</v>
      </c>
    </row>
    <row r="27" spans="1:14" x14ac:dyDescent="0.3">
      <c r="A27" t="s">
        <v>137</v>
      </c>
      <c r="B27" t="str">
        <f t="shared" si="0"/>
        <v>Malvern Hills</v>
      </c>
      <c r="L27" t="s">
        <v>65</v>
      </c>
      <c r="M27" t="s">
        <v>276</v>
      </c>
      <c r="N27" t="str">
        <f>VLOOKUP(M27,A$1:A$68,1,FALSE)</f>
        <v>Northumberland</v>
      </c>
    </row>
    <row r="28" spans="1:14" x14ac:dyDescent="0.3">
      <c r="A28" t="s">
        <v>327</v>
      </c>
      <c r="B28" t="str">
        <f t="shared" si="0"/>
        <v>Melton</v>
      </c>
      <c r="L28" t="s">
        <v>378</v>
      </c>
      <c r="M28" t="s">
        <v>807</v>
      </c>
      <c r="N28" t="str">
        <f>VLOOKUP(M28,A$1:A$68,1,FALSE)</f>
        <v>North Yorkshire Council</v>
      </c>
    </row>
    <row r="29" spans="1:14" x14ac:dyDescent="0.3">
      <c r="A29" t="s">
        <v>151</v>
      </c>
      <c r="B29" t="str">
        <f t="shared" si="0"/>
        <v>Mid Devon</v>
      </c>
      <c r="L29" t="s">
        <v>203</v>
      </c>
      <c r="M29" t="s">
        <v>165</v>
      </c>
      <c r="N29" t="str">
        <f>VLOOKUP(M29,A$1:A$68,1,FALSE)</f>
        <v>North Somerset</v>
      </c>
    </row>
    <row r="30" spans="1:14" x14ac:dyDescent="0.3">
      <c r="A30" t="s">
        <v>290</v>
      </c>
      <c r="B30" t="str">
        <f t="shared" si="0"/>
        <v>Mid Suffolk</v>
      </c>
      <c r="L30" t="s">
        <v>359</v>
      </c>
      <c r="M30" t="s">
        <v>145</v>
      </c>
      <c r="N30" t="str">
        <f>VLOOKUP(M30,A$1:A$68,1,FALSE)</f>
        <v>North Norfolk</v>
      </c>
    </row>
    <row r="31" spans="1:14" x14ac:dyDescent="0.3">
      <c r="A31" t="s">
        <v>365</v>
      </c>
      <c r="B31" t="str">
        <f t="shared" si="0"/>
        <v>Norfolk</v>
      </c>
      <c r="L31" t="s">
        <v>276</v>
      </c>
      <c r="M31" t="s">
        <v>260</v>
      </c>
      <c r="N31" t="str">
        <f>VLOOKUP(M31,A$1:A$68,1,FALSE)</f>
        <v>North Lincolnshire</v>
      </c>
    </row>
    <row r="32" spans="1:14" x14ac:dyDescent="0.3">
      <c r="A32" t="s">
        <v>153</v>
      </c>
      <c r="B32" t="str">
        <f t="shared" si="0"/>
        <v>North Devon</v>
      </c>
      <c r="L32" t="s">
        <v>353</v>
      </c>
      <c r="M32" t="s">
        <v>237</v>
      </c>
      <c r="N32" t="str">
        <f>VLOOKUP(M32,A$1:A$68,1,FALSE)</f>
        <v>North Kesteven</v>
      </c>
    </row>
    <row r="33" spans="1:14" x14ac:dyDescent="0.3">
      <c r="A33" t="s">
        <v>237</v>
      </c>
      <c r="B33" t="str">
        <f t="shared" si="0"/>
        <v>North Kesteven</v>
      </c>
      <c r="L33" t="s">
        <v>165</v>
      </c>
      <c r="M33" t="s">
        <v>153</v>
      </c>
      <c r="N33" t="str">
        <f>VLOOKUP(M33,A$1:A$68,1,FALSE)</f>
        <v>North Devon</v>
      </c>
    </row>
    <row r="34" spans="1:14" x14ac:dyDescent="0.3">
      <c r="A34" t="s">
        <v>260</v>
      </c>
      <c r="B34" t="str">
        <f t="shared" si="0"/>
        <v>North Lincolnshire</v>
      </c>
      <c r="L34" t="s">
        <v>145</v>
      </c>
      <c r="M34" t="s">
        <v>290</v>
      </c>
      <c r="N34" t="str">
        <f>VLOOKUP(M34,A$1:A$68,1,FALSE)</f>
        <v>Mid Suffolk</v>
      </c>
    </row>
    <row r="35" spans="1:14" x14ac:dyDescent="0.3">
      <c r="A35" t="s">
        <v>145</v>
      </c>
      <c r="B35" t="str">
        <f t="shared" si="0"/>
        <v>North Norfolk</v>
      </c>
      <c r="L35" t="s">
        <v>260</v>
      </c>
      <c r="M35" t="s">
        <v>151</v>
      </c>
      <c r="N35" t="str">
        <f>VLOOKUP(M35,A$1:A$68,1,FALSE)</f>
        <v>Mid Devon</v>
      </c>
    </row>
    <row r="36" spans="1:14" x14ac:dyDescent="0.3">
      <c r="A36" t="s">
        <v>165</v>
      </c>
      <c r="B36" t="str">
        <f t="shared" si="0"/>
        <v>North Somerset</v>
      </c>
      <c r="L36" t="s">
        <v>237</v>
      </c>
      <c r="M36" t="s">
        <v>327</v>
      </c>
      <c r="N36" t="str">
        <f>VLOOKUP(M36,A$1:A$68,1,FALSE)</f>
        <v>Melton</v>
      </c>
    </row>
    <row r="37" spans="1:14" x14ac:dyDescent="0.3">
      <c r="A37" t="s">
        <v>807</v>
      </c>
      <c r="B37" t="str">
        <f t="shared" si="0"/>
        <v>North Yorkshire Council</v>
      </c>
      <c r="L37" t="s">
        <v>153</v>
      </c>
      <c r="M37" t="s">
        <v>137</v>
      </c>
      <c r="N37" t="str">
        <f>VLOOKUP(M37,A$1:A$68,1,FALSE)</f>
        <v>Malvern Hills</v>
      </c>
    </row>
    <row r="38" spans="1:14" x14ac:dyDescent="0.3">
      <c r="A38" t="s">
        <v>276</v>
      </c>
      <c r="B38" t="str">
        <f t="shared" si="0"/>
        <v>Northumberland</v>
      </c>
      <c r="L38" t="s">
        <v>365</v>
      </c>
      <c r="M38" t="s">
        <v>61</v>
      </c>
      <c r="N38" t="str">
        <f>VLOOKUP(M38,A$1:A$68,1,FALSE)</f>
        <v>Lichfield</v>
      </c>
    </row>
    <row r="39" spans="1:14" x14ac:dyDescent="0.3">
      <c r="A39" t="s">
        <v>203</v>
      </c>
      <c r="B39" t="str">
        <f t="shared" si="0"/>
        <v>Ribble Valley</v>
      </c>
      <c r="L39" t="s">
        <v>239</v>
      </c>
      <c r="M39" t="s">
        <v>261</v>
      </c>
      <c r="N39" t="str">
        <f>VLOOKUP(M39,A$1:A$68,1,FALSE)</f>
        <v>Lewes</v>
      </c>
    </row>
    <row r="40" spans="1:14" x14ac:dyDescent="0.3">
      <c r="A40" t="s">
        <v>378</v>
      </c>
      <c r="B40" t="str">
        <f t="shared" si="0"/>
        <v>Rother</v>
      </c>
      <c r="L40" t="s">
        <v>290</v>
      </c>
      <c r="M40" t="s">
        <v>139</v>
      </c>
      <c r="N40" t="str">
        <f>VLOOKUP(M40,A$1:A$68,1,FALSE)</f>
        <v>King's Lynn and West Norfolk</v>
      </c>
    </row>
    <row r="41" spans="1:14" x14ac:dyDescent="0.3">
      <c r="A41" t="s">
        <v>65</v>
      </c>
      <c r="B41" t="str">
        <f t="shared" si="0"/>
        <v>Rugby</v>
      </c>
      <c r="L41" t="s">
        <v>151</v>
      </c>
      <c r="M41" t="s">
        <v>379</v>
      </c>
      <c r="N41" t="str">
        <f>VLOOKUP(M41,A$1:A$68,1,FALSE)</f>
        <v>Isle of Wight</v>
      </c>
    </row>
    <row r="42" spans="1:14" x14ac:dyDescent="0.3">
      <c r="A42" t="s">
        <v>49</v>
      </c>
      <c r="B42" t="str">
        <f t="shared" si="0"/>
        <v>Rutland</v>
      </c>
      <c r="L42" t="s">
        <v>327</v>
      </c>
      <c r="M42" t="s">
        <v>433</v>
      </c>
      <c r="N42" t="str">
        <f>VLOOKUP(M42,A$1:A$68,1,FALSE)</f>
        <v>Herefordshire</v>
      </c>
    </row>
    <row r="43" spans="1:14" x14ac:dyDescent="0.3">
      <c r="A43" t="s">
        <v>215</v>
      </c>
      <c r="B43" t="str">
        <f t="shared" ref="B43:B74" si="1">VLOOKUP(A43,M$1:M$109,1,FALSE)</f>
        <v>Shropshire</v>
      </c>
      <c r="L43" t="s">
        <v>137</v>
      </c>
      <c r="M43" t="s">
        <v>131</v>
      </c>
      <c r="N43" t="str">
        <f>VLOOKUP(M43,A$1:A$68,1,FALSE)</f>
        <v>Harborough</v>
      </c>
    </row>
    <row r="44" spans="1:14" x14ac:dyDescent="0.3">
      <c r="A44" t="s">
        <v>328</v>
      </c>
      <c r="B44" t="str">
        <f t="shared" si="1"/>
        <v>South Cambridgeshire</v>
      </c>
      <c r="L44" t="s">
        <v>356</v>
      </c>
      <c r="M44" t="s">
        <v>201</v>
      </c>
      <c r="N44" t="str">
        <f>VLOOKUP(M44,A$1:A$68,1,FALSE)</f>
        <v>Forest of Dean</v>
      </c>
    </row>
    <row r="45" spans="1:14" x14ac:dyDescent="0.3">
      <c r="A45" t="s">
        <v>60</v>
      </c>
      <c r="B45" t="str">
        <f t="shared" si="1"/>
        <v>South Hams</v>
      </c>
      <c r="L45" t="s">
        <v>61</v>
      </c>
      <c r="M45" t="s">
        <v>663</v>
      </c>
      <c r="N45" t="str">
        <f>VLOOKUP(M45,A$1:A$68,1,FALSE)</f>
        <v>East Suffolk</v>
      </c>
    </row>
    <row r="46" spans="1:14" x14ac:dyDescent="0.3">
      <c r="A46" t="s">
        <v>235</v>
      </c>
      <c r="B46" t="str">
        <f t="shared" si="1"/>
        <v>South Holland</v>
      </c>
      <c r="L46" t="s">
        <v>261</v>
      </c>
      <c r="M46" t="s">
        <v>279</v>
      </c>
      <c r="N46" t="str">
        <f>VLOOKUP(M46,A$1:A$68,1,FALSE)</f>
        <v>East Riding of Yorkshire</v>
      </c>
    </row>
    <row r="47" spans="1:14" x14ac:dyDescent="0.3">
      <c r="A47" t="s">
        <v>51</v>
      </c>
      <c r="B47" t="str">
        <f t="shared" si="1"/>
        <v>South Kesteven</v>
      </c>
      <c r="L47" t="s">
        <v>346</v>
      </c>
      <c r="M47" t="s">
        <v>320</v>
      </c>
      <c r="N47" t="str">
        <f>VLOOKUP(M47,A$1:A$68,1,FALSE)</f>
        <v>East Lindsey</v>
      </c>
    </row>
    <row r="48" spans="1:14" x14ac:dyDescent="0.3">
      <c r="A48" t="s">
        <v>164</v>
      </c>
      <c r="B48" t="str">
        <f t="shared" si="1"/>
        <v>South Oxfordshire</v>
      </c>
      <c r="L48" t="s">
        <v>139</v>
      </c>
      <c r="M48" t="s">
        <v>313</v>
      </c>
      <c r="N48" t="str">
        <f>VLOOKUP(M48,A$1:A$68,1,FALSE)</f>
        <v>East Devon</v>
      </c>
    </row>
    <row r="49" spans="1:14" x14ac:dyDescent="0.3">
      <c r="A49" t="s">
        <v>275</v>
      </c>
      <c r="B49" t="str">
        <f t="shared" si="1"/>
        <v>Stafford</v>
      </c>
      <c r="L49" t="s">
        <v>379</v>
      </c>
      <c r="M49" t="s">
        <v>173</v>
      </c>
      <c r="N49" t="str">
        <f>VLOOKUP(M49,A$1:A$68,1,FALSE)</f>
        <v>East Cambridgeshire</v>
      </c>
    </row>
    <row r="50" spans="1:14" x14ac:dyDescent="0.3">
      <c r="A50" s="53" t="s">
        <v>344</v>
      </c>
      <c r="B50" t="str">
        <f t="shared" si="1"/>
        <v>Staffordshire</v>
      </c>
      <c r="L50" t="s">
        <v>299</v>
      </c>
      <c r="M50" t="s">
        <v>174</v>
      </c>
      <c r="N50" t="str">
        <f>VLOOKUP(M50,A$1:A$68,1,FALSE)</f>
        <v>Derbyshire Dales</v>
      </c>
    </row>
    <row r="51" spans="1:14" x14ac:dyDescent="0.3">
      <c r="A51" t="s">
        <v>140</v>
      </c>
      <c r="B51" t="str">
        <f t="shared" si="1"/>
        <v>Stratford-on-Avon</v>
      </c>
      <c r="L51" t="s">
        <v>131</v>
      </c>
      <c r="M51" t="s">
        <v>805</v>
      </c>
      <c r="N51" t="str">
        <f>VLOOKUP(M51,A$1:A$68,1,FALSE)</f>
        <v>Cumberland</v>
      </c>
    </row>
    <row r="52" spans="1:14" x14ac:dyDescent="0.3">
      <c r="A52" t="s">
        <v>323</v>
      </c>
      <c r="B52" t="str">
        <f t="shared" si="1"/>
        <v>Stroud</v>
      </c>
      <c r="L52" t="s">
        <v>361</v>
      </c>
      <c r="M52" t="s">
        <v>244</v>
      </c>
      <c r="N52" t="str">
        <f>VLOOKUP(M52,A$1:A$68,1,FALSE)</f>
        <v>County Durham</v>
      </c>
    </row>
    <row r="53" spans="1:14" x14ac:dyDescent="0.3">
      <c r="A53" t="s">
        <v>366</v>
      </c>
      <c r="B53" t="str">
        <f t="shared" si="1"/>
        <v>Suffolk</v>
      </c>
      <c r="L53" t="s">
        <v>201</v>
      </c>
      <c r="M53" t="s">
        <v>80</v>
      </c>
      <c r="N53" t="str">
        <f>VLOOKUP(M53,A$1:A$68,1,FALSE)</f>
        <v>Cotswold</v>
      </c>
    </row>
    <row r="54" spans="1:14" x14ac:dyDescent="0.3">
      <c r="A54" t="s">
        <v>133</v>
      </c>
      <c r="B54" t="str">
        <f t="shared" si="1"/>
        <v>Teignbridge</v>
      </c>
      <c r="L54" t="s">
        <v>663</v>
      </c>
      <c r="M54" t="s">
        <v>35</v>
      </c>
      <c r="N54" t="str">
        <f>VLOOKUP(M54,A$1:A$68,1,FALSE)</f>
        <v>Cornwall</v>
      </c>
    </row>
    <row r="55" spans="1:14" x14ac:dyDescent="0.3">
      <c r="A55" t="s">
        <v>233</v>
      </c>
      <c r="B55" t="str">
        <f t="shared" si="1"/>
        <v>Tewkesbury</v>
      </c>
      <c r="L55" t="s">
        <v>279</v>
      </c>
      <c r="M55" t="s">
        <v>71</v>
      </c>
      <c r="N55" t="str">
        <f>VLOOKUP(M55,A$1:A$68,1,FALSE)</f>
        <v>Chichester</v>
      </c>
    </row>
    <row r="56" spans="1:14" x14ac:dyDescent="0.3">
      <c r="A56" t="s">
        <v>167</v>
      </c>
      <c r="B56" t="str">
        <f t="shared" si="1"/>
        <v>Torridge</v>
      </c>
      <c r="L56" t="s">
        <v>320</v>
      </c>
      <c r="M56" t="s">
        <v>303</v>
      </c>
      <c r="N56" t="str">
        <f>VLOOKUP(M56,A$1:A$68,1,FALSE)</f>
        <v>Cheshire East</v>
      </c>
    </row>
    <row r="57" spans="1:14" x14ac:dyDescent="0.3">
      <c r="A57" t="s">
        <v>304</v>
      </c>
      <c r="B57" t="str">
        <f t="shared" si="1"/>
        <v>Uttlesford</v>
      </c>
      <c r="L57" t="s">
        <v>313</v>
      </c>
      <c r="M57" t="s">
        <v>250</v>
      </c>
      <c r="N57" t="str">
        <f>VLOOKUP(M57,A$1:A$68,1,FALSE)</f>
        <v>Braintree</v>
      </c>
    </row>
    <row r="58" spans="1:14" x14ac:dyDescent="0.3">
      <c r="A58" t="s">
        <v>134</v>
      </c>
      <c r="B58" t="str">
        <f t="shared" si="1"/>
        <v>Vale of White Horse</v>
      </c>
      <c r="L58" t="s">
        <v>173</v>
      </c>
      <c r="M58" t="s">
        <v>296</v>
      </c>
      <c r="N58" t="str">
        <f>VLOOKUP(M58,A$1:A$68,1,FALSE)</f>
        <v>Boston</v>
      </c>
    </row>
    <row r="59" spans="1:14" x14ac:dyDescent="0.3">
      <c r="A59" t="s">
        <v>45</v>
      </c>
      <c r="B59" t="str">
        <f t="shared" si="1"/>
        <v>Wealden</v>
      </c>
      <c r="L59" t="s">
        <v>348</v>
      </c>
      <c r="M59" t="s">
        <v>268</v>
      </c>
      <c r="N59" t="str">
        <f>VLOOKUP(M59,A$1:A$68,1,FALSE)</f>
        <v>Babergh</v>
      </c>
    </row>
    <row r="60" spans="1:14" x14ac:dyDescent="0.3">
      <c r="A60" t="s">
        <v>101</v>
      </c>
      <c r="B60" t="str">
        <f t="shared" si="1"/>
        <v>West Devon</v>
      </c>
      <c r="L60" t="s">
        <v>174</v>
      </c>
      <c r="M60" t="s">
        <v>366</v>
      </c>
      <c r="N60" t="str">
        <f>VLOOKUP(M60,A$1:A$68,1,FALSE)</f>
        <v>Suffolk</v>
      </c>
    </row>
    <row r="61" spans="1:14" x14ac:dyDescent="0.3">
      <c r="A61" t="s">
        <v>319</v>
      </c>
      <c r="B61" t="str">
        <f t="shared" si="1"/>
        <v>West Lindsey</v>
      </c>
      <c r="L61" t="s">
        <v>805</v>
      </c>
      <c r="M61" t="s">
        <v>344</v>
      </c>
      <c r="N61" t="str">
        <f>VLOOKUP(M61,A$1:A$68,1,FALSE)</f>
        <v>Staffordshire</v>
      </c>
    </row>
    <row r="62" spans="1:14" x14ac:dyDescent="0.3">
      <c r="A62" t="s">
        <v>744</v>
      </c>
      <c r="B62" t="str">
        <f t="shared" si="1"/>
        <v>West Northamptonshire</v>
      </c>
      <c r="L62" t="s">
        <v>244</v>
      </c>
      <c r="M62" t="s">
        <v>365</v>
      </c>
      <c r="N62" t="str">
        <f>VLOOKUP(M62,A$1:A$68,1,FALSE)</f>
        <v>Norfolk</v>
      </c>
    </row>
    <row r="63" spans="1:14" x14ac:dyDescent="0.3">
      <c r="A63" t="s">
        <v>259</v>
      </c>
      <c r="B63" t="str">
        <f t="shared" si="1"/>
        <v>West Oxfordshire</v>
      </c>
      <c r="L63" t="s">
        <v>80</v>
      </c>
      <c r="M63" t="s">
        <v>356</v>
      </c>
      <c r="N63" t="str">
        <f>VLOOKUP(M63,A$1:A$68,1,FALSE)</f>
        <v>Lincolnshire</v>
      </c>
    </row>
    <row r="64" spans="1:14" x14ac:dyDescent="0.3">
      <c r="A64" t="s">
        <v>662</v>
      </c>
      <c r="B64" t="str">
        <f t="shared" si="1"/>
        <v>West Suffolk</v>
      </c>
      <c r="L64" t="s">
        <v>35</v>
      </c>
      <c r="M64" t="s">
        <v>346</v>
      </c>
      <c r="N64" t="str">
        <f>VLOOKUP(M64,A$1:A$68,1,FALSE)</f>
        <v>Lancashire</v>
      </c>
    </row>
    <row r="65" spans="1:14" x14ac:dyDescent="0.3">
      <c r="A65" t="s">
        <v>806</v>
      </c>
      <c r="B65" t="str">
        <f t="shared" si="1"/>
        <v>Westmorland &amp; Furness</v>
      </c>
      <c r="L65" t="s">
        <v>71</v>
      </c>
      <c r="M65" t="s">
        <v>361</v>
      </c>
      <c r="N65" t="str">
        <f>VLOOKUP(M65,A$1:A$68,1,FALSE)</f>
        <v>Hampshire</v>
      </c>
    </row>
    <row r="66" spans="1:14" x14ac:dyDescent="0.3">
      <c r="A66" t="s">
        <v>207</v>
      </c>
      <c r="B66" t="str">
        <f t="shared" si="1"/>
        <v>Wychavon</v>
      </c>
      <c r="L66" t="s">
        <v>303</v>
      </c>
      <c r="M66" t="s">
        <v>348</v>
      </c>
      <c r="N66" t="str">
        <f>VLOOKUP(M66,A$1:A$68,1,FALSE)</f>
        <v>Devon</v>
      </c>
    </row>
    <row r="67" spans="1:14" x14ac:dyDescent="0.3">
      <c r="B67" t="e">
        <f t="shared" si="1"/>
        <v>#N/A</v>
      </c>
      <c r="L67" t="s">
        <v>250</v>
      </c>
      <c r="M67" t="s">
        <v>563</v>
      </c>
      <c r="N67" t="e">
        <f>VLOOKUP(M67,A$1:A$68,1,FALSE)</f>
        <v>#N/A</v>
      </c>
    </row>
    <row r="68" spans="1:14" x14ac:dyDescent="0.3">
      <c r="B68" t="e">
        <f t="shared" si="1"/>
        <v>#N/A</v>
      </c>
      <c r="L68" t="s">
        <v>296</v>
      </c>
      <c r="M68" t="s">
        <v>563</v>
      </c>
      <c r="N68" t="e">
        <f>VLOOKUP(M68,A$1:A$68,1,FALSE)</f>
        <v>#N/A</v>
      </c>
    </row>
    <row r="69" spans="1:14" x14ac:dyDescent="0.3">
      <c r="B69" t="e">
        <f t="shared" si="1"/>
        <v>#N/A</v>
      </c>
      <c r="L69" t="s">
        <v>268</v>
      </c>
      <c r="M69" t="s">
        <v>563</v>
      </c>
      <c r="N69" t="e">
        <f>VLOOKUP(M69,A$1:A$68,1,FALSE)</f>
        <v>#N/A</v>
      </c>
    </row>
    <row r="70" spans="1:14" x14ac:dyDescent="0.3">
      <c r="B70" t="e">
        <f t="shared" si="1"/>
        <v>#N/A</v>
      </c>
      <c r="L70" t="s">
        <v>563</v>
      </c>
      <c r="M70" t="s">
        <v>563</v>
      </c>
      <c r="N70" t="e">
        <f>VLOOKUP(M70,A$1:A$68,1,FALSE)</f>
        <v>#N/A</v>
      </c>
    </row>
    <row r="71" spans="1:14" x14ac:dyDescent="0.3">
      <c r="B71" t="e">
        <f t="shared" si="1"/>
        <v>#N/A</v>
      </c>
      <c r="L71" t="s">
        <v>563</v>
      </c>
      <c r="M71" t="s">
        <v>563</v>
      </c>
      <c r="N71" t="e">
        <f>VLOOKUP(M71,A$1:A$68,1,FALSE)</f>
        <v>#N/A</v>
      </c>
    </row>
    <row r="72" spans="1:14" x14ac:dyDescent="0.3">
      <c r="B72" t="e">
        <f t="shared" si="1"/>
        <v>#N/A</v>
      </c>
      <c r="L72" t="s">
        <v>563</v>
      </c>
      <c r="M72" t="s">
        <v>563</v>
      </c>
      <c r="N72" t="e">
        <f>VLOOKUP(M72,A$1:A$68,1,FALSE)</f>
        <v>#N/A</v>
      </c>
    </row>
    <row r="73" spans="1:14" x14ac:dyDescent="0.3">
      <c r="B73" t="e">
        <f t="shared" si="1"/>
        <v>#N/A</v>
      </c>
      <c r="L73" t="s">
        <v>563</v>
      </c>
      <c r="M73" t="s">
        <v>563</v>
      </c>
      <c r="N73" t="e">
        <f>VLOOKUP(M73,A$1:A$68,1,FALSE)</f>
        <v>#N/A</v>
      </c>
    </row>
    <row r="74" spans="1:14" x14ac:dyDescent="0.3">
      <c r="B74" t="e">
        <f t="shared" si="1"/>
        <v>#N/A</v>
      </c>
      <c r="L74" t="s">
        <v>563</v>
      </c>
      <c r="M74" t="s">
        <v>563</v>
      </c>
      <c r="N74" t="e">
        <f>VLOOKUP(M74,A$1:A$68,1,FALSE)</f>
        <v>#N/A</v>
      </c>
    </row>
    <row r="75" spans="1:14" x14ac:dyDescent="0.3">
      <c r="B75" t="e">
        <f>VLOOKUP(A76,M$1:M$109,1,FALSE)</f>
        <v>#N/A</v>
      </c>
      <c r="L75" t="s">
        <v>563</v>
      </c>
      <c r="M75" t="s">
        <v>563</v>
      </c>
      <c r="N75" t="e">
        <f>VLOOKUP(M75,A$1:A$68,1,FALSE)</f>
        <v>#N/A</v>
      </c>
    </row>
    <row r="76" spans="1:14" x14ac:dyDescent="0.3">
      <c r="B76" t="e">
        <f>VLOOKUP(A77,M$1:M$109,1,FALSE)</f>
        <v>#N/A</v>
      </c>
      <c r="L76" t="s">
        <v>563</v>
      </c>
      <c r="M76" t="s">
        <v>563</v>
      </c>
      <c r="N76" t="e">
        <f>VLOOKUP(M76,A$1:A$68,1,FALSE)</f>
        <v>#N/A</v>
      </c>
    </row>
    <row r="77" spans="1:14" x14ac:dyDescent="0.3">
      <c r="B77" t="e">
        <f>VLOOKUP(A78,M$1:M$109,1,FALSE)</f>
        <v>#N/A</v>
      </c>
      <c r="L77" t="s">
        <v>563</v>
      </c>
      <c r="M77" t="s">
        <v>563</v>
      </c>
      <c r="N77" t="e">
        <f>VLOOKUP(M77,A$1:A$68,1,FALSE)</f>
        <v>#N/A</v>
      </c>
    </row>
    <row r="78" spans="1:14" x14ac:dyDescent="0.3">
      <c r="B78" t="e">
        <f>VLOOKUP(A79,M$1:M$109,1,FALSE)</f>
        <v>#N/A</v>
      </c>
      <c r="L78" t="s">
        <v>563</v>
      </c>
      <c r="M78" t="s">
        <v>563</v>
      </c>
      <c r="N78" t="e">
        <f>VLOOKUP(M78,A$1:A$68,1,FALSE)</f>
        <v>#N/A</v>
      </c>
    </row>
    <row r="79" spans="1:14" x14ac:dyDescent="0.3">
      <c r="B79" t="e">
        <f>VLOOKUP(A80,M$1:M$109,1,FALSE)</f>
        <v>#N/A</v>
      </c>
      <c r="L79" t="s">
        <v>563</v>
      </c>
      <c r="M79" t="s">
        <v>563</v>
      </c>
      <c r="N79" t="e">
        <f>VLOOKUP(M79,A$1:A$68,1,FALSE)</f>
        <v>#N/A</v>
      </c>
    </row>
    <row r="80" spans="1:14" x14ac:dyDescent="0.3">
      <c r="L80" t="s">
        <v>563</v>
      </c>
      <c r="M80" t="s">
        <v>563</v>
      </c>
      <c r="N80" t="e">
        <f>VLOOKUP(M80,A$1:A$68,1,FALSE)</f>
        <v>#N/A</v>
      </c>
    </row>
    <row r="81" spans="12:14" x14ac:dyDescent="0.3">
      <c r="L81" t="s">
        <v>563</v>
      </c>
      <c r="M81" t="s">
        <v>563</v>
      </c>
      <c r="N81" t="e">
        <f>VLOOKUP(M81,A$1:A$68,1,FALSE)</f>
        <v>#N/A</v>
      </c>
    </row>
    <row r="82" spans="12:14" x14ac:dyDescent="0.3">
      <c r="L82" t="s">
        <v>563</v>
      </c>
      <c r="M82" t="s">
        <v>563</v>
      </c>
      <c r="N82" t="e">
        <f>VLOOKUP(M82,A$1:A$68,1,FALSE)</f>
        <v>#N/A</v>
      </c>
    </row>
    <row r="83" spans="12:14" x14ac:dyDescent="0.3">
      <c r="L83" t="s">
        <v>563</v>
      </c>
      <c r="M83" t="s">
        <v>563</v>
      </c>
      <c r="N83" t="e">
        <f>VLOOKUP(M83,A$1:A$68,1,FALSE)</f>
        <v>#N/A</v>
      </c>
    </row>
    <row r="84" spans="12:14" x14ac:dyDescent="0.3">
      <c r="L84" t="s">
        <v>563</v>
      </c>
      <c r="M84" t="s">
        <v>563</v>
      </c>
      <c r="N84" t="e">
        <f>VLOOKUP(M84,A$1:A$68,1,FALSE)</f>
        <v>#N/A</v>
      </c>
    </row>
    <row r="85" spans="12:14" x14ac:dyDescent="0.3">
      <c r="L85" t="s">
        <v>563</v>
      </c>
      <c r="M85" t="s">
        <v>563</v>
      </c>
      <c r="N85" t="e">
        <f>VLOOKUP(M85,A$1:A$68,1,FALSE)</f>
        <v>#N/A</v>
      </c>
    </row>
    <row r="86" spans="12:14" x14ac:dyDescent="0.3">
      <c r="L86" t="s">
        <v>563</v>
      </c>
      <c r="M86" t="s">
        <v>563</v>
      </c>
      <c r="N86" t="e">
        <f>VLOOKUP(M86,A$1:A$68,1,FALSE)</f>
        <v>#N/A</v>
      </c>
    </row>
    <row r="87" spans="12:14" x14ac:dyDescent="0.3">
      <c r="L87" t="s">
        <v>563</v>
      </c>
      <c r="M87" t="s">
        <v>563</v>
      </c>
      <c r="N87" t="e">
        <f>VLOOKUP(M87,A$1:A$68,1,FALSE)</f>
        <v>#N/A</v>
      </c>
    </row>
    <row r="88" spans="12:14" x14ac:dyDescent="0.3">
      <c r="L88" t="s">
        <v>563</v>
      </c>
      <c r="M88" t="s">
        <v>563</v>
      </c>
      <c r="N88" t="e">
        <f>VLOOKUP(M88,A$1:A$68,1,FALSE)</f>
        <v>#N/A</v>
      </c>
    </row>
    <row r="89" spans="12:14" x14ac:dyDescent="0.3">
      <c r="L89" t="s">
        <v>563</v>
      </c>
      <c r="M89" t="s">
        <v>563</v>
      </c>
      <c r="N89" t="e">
        <f>VLOOKUP(M89,A$1:A$68,1,FALSE)</f>
        <v>#N/A</v>
      </c>
    </row>
    <row r="90" spans="12:14" x14ac:dyDescent="0.3">
      <c r="L90" t="s">
        <v>563</v>
      </c>
      <c r="M90" t="s">
        <v>563</v>
      </c>
      <c r="N90" t="e">
        <f>VLOOKUP(M90,A$1:A$68,1,FALSE)</f>
        <v>#N/A</v>
      </c>
    </row>
    <row r="91" spans="12:14" x14ac:dyDescent="0.3">
      <c r="L91" t="s">
        <v>563</v>
      </c>
      <c r="M91" t="s">
        <v>563</v>
      </c>
      <c r="N91" t="e">
        <f>VLOOKUP(M91,A$1:A$68,1,FALSE)</f>
        <v>#N/A</v>
      </c>
    </row>
    <row r="92" spans="12:14" x14ac:dyDescent="0.3">
      <c r="L92" t="s">
        <v>563</v>
      </c>
      <c r="M92" t="s">
        <v>563</v>
      </c>
      <c r="N92" t="e">
        <f>VLOOKUP(M92,A$1:A$68,1,FALSE)</f>
        <v>#N/A</v>
      </c>
    </row>
    <row r="93" spans="12:14" x14ac:dyDescent="0.3">
      <c r="L93" t="s">
        <v>563</v>
      </c>
      <c r="M93" t="s">
        <v>563</v>
      </c>
      <c r="N93" t="e">
        <f>VLOOKUP(M93,A$1:A$68,1,FALSE)</f>
        <v>#N/A</v>
      </c>
    </row>
    <row r="94" spans="12:14" x14ac:dyDescent="0.3">
      <c r="L94" t="s">
        <v>563</v>
      </c>
      <c r="M94" t="s">
        <v>563</v>
      </c>
      <c r="N94" t="e">
        <f>VLOOKUP(M94,A$1:A$68,1,FALSE)</f>
        <v>#N/A</v>
      </c>
    </row>
    <row r="95" spans="12:14" x14ac:dyDescent="0.3">
      <c r="L95" t="s">
        <v>563</v>
      </c>
      <c r="M95" t="s">
        <v>563</v>
      </c>
      <c r="N95" t="e">
        <f>VLOOKUP(M95,A$1:A$68,1,FALSE)</f>
        <v>#N/A</v>
      </c>
    </row>
    <row r="96" spans="12:14" x14ac:dyDescent="0.3">
      <c r="L96" t="s">
        <v>563</v>
      </c>
      <c r="M96" t="s">
        <v>563</v>
      </c>
      <c r="N96" t="e">
        <f>VLOOKUP(M96,A$1:A$68,1,FALSE)</f>
        <v>#N/A</v>
      </c>
    </row>
    <row r="97" spans="12:14" x14ac:dyDescent="0.3">
      <c r="L97" t="s">
        <v>563</v>
      </c>
      <c r="M97" t="s">
        <v>563</v>
      </c>
      <c r="N97" t="e">
        <f>VLOOKUP(M97,A$1:A$68,1,FALSE)</f>
        <v>#N/A</v>
      </c>
    </row>
    <row r="98" spans="12:14" x14ac:dyDescent="0.3">
      <c r="L98" t="s">
        <v>563</v>
      </c>
      <c r="M98" t="s">
        <v>563</v>
      </c>
      <c r="N98" t="e">
        <f>VLOOKUP(M98,A$1:A$68,1,FALSE)</f>
        <v>#N/A</v>
      </c>
    </row>
    <row r="99" spans="12:14" x14ac:dyDescent="0.3">
      <c r="L99" t="s">
        <v>563</v>
      </c>
      <c r="M99" t="s">
        <v>563</v>
      </c>
      <c r="N99" t="e">
        <f>VLOOKUP(M99,A$1:A$68,1,FALSE)</f>
        <v>#N/A</v>
      </c>
    </row>
    <row r="100" spans="12:14" x14ac:dyDescent="0.3">
      <c r="L100" t="s">
        <v>563</v>
      </c>
      <c r="M100" t="s">
        <v>563</v>
      </c>
      <c r="N100" t="e">
        <f>VLOOKUP(M100,A$1:A$68,1,FALSE)</f>
        <v>#N/A</v>
      </c>
    </row>
    <row r="101" spans="12:14" x14ac:dyDescent="0.3">
      <c r="L101" t="s">
        <v>563</v>
      </c>
      <c r="M101" t="s">
        <v>563</v>
      </c>
      <c r="N101" t="e">
        <f>VLOOKUP(M101,A$1:A$68,1,FALSE)</f>
        <v>#N/A</v>
      </c>
    </row>
    <row r="102" spans="12:14" x14ac:dyDescent="0.3">
      <c r="L102" t="s">
        <v>563</v>
      </c>
      <c r="M102" t="s">
        <v>563</v>
      </c>
      <c r="N102" t="e">
        <f>VLOOKUP(M102,A$1:A$68,1,FALSE)</f>
        <v>#N/A</v>
      </c>
    </row>
    <row r="103" spans="12:14" x14ac:dyDescent="0.3">
      <c r="L103" t="s">
        <v>563</v>
      </c>
      <c r="M103" t="s">
        <v>563</v>
      </c>
      <c r="N103" t="e">
        <f>VLOOKUP(M103,A$1:A$68,1,FALSE)</f>
        <v>#N/A</v>
      </c>
    </row>
    <row r="104" spans="12:14" x14ac:dyDescent="0.3">
      <c r="L104" t="s">
        <v>563</v>
      </c>
      <c r="M104" t="s">
        <v>563</v>
      </c>
      <c r="N104" t="e">
        <f>VLOOKUP(M104,A$1:A$68,1,FALSE)</f>
        <v>#N/A</v>
      </c>
    </row>
    <row r="105" spans="12:14" x14ac:dyDescent="0.3">
      <c r="L105" t="s">
        <v>563</v>
      </c>
      <c r="M105" t="s">
        <v>563</v>
      </c>
      <c r="N105" t="e">
        <f>VLOOKUP(M105,A$1:A$68,1,FALSE)</f>
        <v>#N/A</v>
      </c>
    </row>
    <row r="106" spans="12:14" x14ac:dyDescent="0.3">
      <c r="L106" t="s">
        <v>563</v>
      </c>
      <c r="M106" t="s">
        <v>563</v>
      </c>
      <c r="N106" t="e">
        <f>VLOOKUP(M106,A$1:A$68,1,FALSE)</f>
        <v>#N/A</v>
      </c>
    </row>
    <row r="107" spans="12:14" x14ac:dyDescent="0.3">
      <c r="L107" t="s">
        <v>563</v>
      </c>
      <c r="M107" t="s">
        <v>563</v>
      </c>
      <c r="N107" t="e">
        <f>VLOOKUP(M107,A$1:A$68,1,FALSE)</f>
        <v>#N/A</v>
      </c>
    </row>
    <row r="108" spans="12:14" x14ac:dyDescent="0.3">
      <c r="L108" t="s">
        <v>563</v>
      </c>
      <c r="M108" t="s">
        <v>563</v>
      </c>
      <c r="N108" t="e">
        <f>VLOOKUP(M108,A$1:A$68,1,FALSE)</f>
        <v>#N/A</v>
      </c>
    </row>
    <row r="109" spans="12:14" x14ac:dyDescent="0.3">
      <c r="L109" t="s">
        <v>563</v>
      </c>
      <c r="M109" t="s">
        <v>563</v>
      </c>
      <c r="N109" t="e">
        <f>VLOOKUP(M109,A$1:A$68,1,FALSE)</f>
        <v>#N/A</v>
      </c>
    </row>
    <row r="110" spans="12:14" x14ac:dyDescent="0.3">
      <c r="L110" t="s">
        <v>563</v>
      </c>
      <c r="M110" t="s">
        <v>563</v>
      </c>
      <c r="N110" t="e">
        <f>VLOOKUP(M110,A$1:A$68,1,FALSE)</f>
        <v>#N/A</v>
      </c>
    </row>
    <row r="111" spans="12:14" x14ac:dyDescent="0.3">
      <c r="L111" t="s">
        <v>563</v>
      </c>
      <c r="M111" t="s">
        <v>563</v>
      </c>
      <c r="N111" t="e">
        <f>VLOOKUP(M111,A$1:A$68,1,FALSE)</f>
        <v>#N/A</v>
      </c>
    </row>
    <row r="112" spans="12:14" x14ac:dyDescent="0.3">
      <c r="L112" t="s">
        <v>563</v>
      </c>
      <c r="M112" t="s">
        <v>563</v>
      </c>
      <c r="N112" t="e">
        <f>VLOOKUP(M112,A$1:A$68,1,FALSE)</f>
        <v>#N/A</v>
      </c>
    </row>
    <row r="113" spans="12:14" x14ac:dyDescent="0.3">
      <c r="L113" t="s">
        <v>563</v>
      </c>
      <c r="M113" t="s">
        <v>563</v>
      </c>
      <c r="N113" t="e">
        <f>VLOOKUP(M113,A$1:A$68,1,FALSE)</f>
        <v>#N/A</v>
      </c>
    </row>
    <row r="114" spans="12:14" x14ac:dyDescent="0.3">
      <c r="L114" t="s">
        <v>563</v>
      </c>
      <c r="M114" t="s">
        <v>563</v>
      </c>
      <c r="N114" t="e">
        <f>VLOOKUP(M114,A$1:A$68,1,FALSE)</f>
        <v>#N/A</v>
      </c>
    </row>
    <row r="115" spans="12:14" x14ac:dyDescent="0.3">
      <c r="L115" t="s">
        <v>563</v>
      </c>
      <c r="M115" t="s">
        <v>563</v>
      </c>
      <c r="N115" t="e">
        <f>VLOOKUP(M115,A$1:A$68,1,FALSE)</f>
        <v>#N/A</v>
      </c>
    </row>
    <row r="116" spans="12:14" x14ac:dyDescent="0.3">
      <c r="L116" t="s">
        <v>563</v>
      </c>
      <c r="M116" t="s">
        <v>563</v>
      </c>
      <c r="N116" t="e">
        <f>VLOOKUP(M116,A$1:A$68,1,FALSE)</f>
        <v>#N/A</v>
      </c>
    </row>
    <row r="117" spans="12:14" x14ac:dyDescent="0.3">
      <c r="L117" t="s">
        <v>563</v>
      </c>
      <c r="M117" t="s">
        <v>563</v>
      </c>
      <c r="N117" t="e">
        <f>VLOOKUP(M117,A$1:A$68,1,FALSE)</f>
        <v>#N/A</v>
      </c>
    </row>
    <row r="118" spans="12:14" x14ac:dyDescent="0.3">
      <c r="L118" t="s">
        <v>563</v>
      </c>
      <c r="M118" t="s">
        <v>563</v>
      </c>
      <c r="N118" t="e">
        <f>VLOOKUP(M118,A$1:A$68,1,FALSE)</f>
        <v>#N/A</v>
      </c>
    </row>
    <row r="119" spans="12:14" x14ac:dyDescent="0.3">
      <c r="L119" t="s">
        <v>563</v>
      </c>
      <c r="M119" t="s">
        <v>563</v>
      </c>
      <c r="N119" t="e">
        <f>VLOOKUP(M119,A$1:A$68,1,FALSE)</f>
        <v>#N/A</v>
      </c>
    </row>
    <row r="120" spans="12:14" x14ac:dyDescent="0.3">
      <c r="L120" t="s">
        <v>563</v>
      </c>
      <c r="M120" t="s">
        <v>563</v>
      </c>
      <c r="N120" t="e">
        <f>VLOOKUP(M120,A$1:A$68,1,FALSE)</f>
        <v>#N/A</v>
      </c>
    </row>
    <row r="121" spans="12:14" x14ac:dyDescent="0.3">
      <c r="L121" t="s">
        <v>563</v>
      </c>
      <c r="M121" t="s">
        <v>563</v>
      </c>
      <c r="N121" t="e">
        <f>VLOOKUP(M121,A$1:A$68,1,FALSE)</f>
        <v>#N/A</v>
      </c>
    </row>
    <row r="122" spans="12:14" x14ac:dyDescent="0.3">
      <c r="L122" t="s">
        <v>563</v>
      </c>
      <c r="M122" t="s">
        <v>563</v>
      </c>
      <c r="N122" t="e">
        <f>VLOOKUP(M122,A$1:A$68,1,FALSE)</f>
        <v>#N/A</v>
      </c>
    </row>
    <row r="123" spans="12:14" x14ac:dyDescent="0.3">
      <c r="L123" t="s">
        <v>563</v>
      </c>
      <c r="M123" t="s">
        <v>563</v>
      </c>
      <c r="N123" t="e">
        <f>VLOOKUP(M123,A$1:A$68,1,FALSE)</f>
        <v>#N/A</v>
      </c>
    </row>
    <row r="124" spans="12:14" x14ac:dyDescent="0.3">
      <c r="L124" t="s">
        <v>563</v>
      </c>
      <c r="M124" t="s">
        <v>563</v>
      </c>
      <c r="N124" t="e">
        <f>VLOOKUP(M124,A$1:A$68,1,FALSE)</f>
        <v>#N/A</v>
      </c>
    </row>
    <row r="125" spans="12:14" x14ac:dyDescent="0.3">
      <c r="L125" t="s">
        <v>563</v>
      </c>
      <c r="M125" t="s">
        <v>563</v>
      </c>
      <c r="N125" t="e">
        <f>VLOOKUP(M125,A$1:A$68,1,FALSE)</f>
        <v>#N/A</v>
      </c>
    </row>
    <row r="126" spans="12:14" x14ac:dyDescent="0.3">
      <c r="L126" t="s">
        <v>563</v>
      </c>
      <c r="M126" t="s">
        <v>563</v>
      </c>
      <c r="N126" t="e">
        <f>VLOOKUP(M126,A$1:A$68,1,FALSE)</f>
        <v>#N/A</v>
      </c>
    </row>
    <row r="127" spans="12:14" x14ac:dyDescent="0.3">
      <c r="L127" t="s">
        <v>563</v>
      </c>
      <c r="M127" t="s">
        <v>563</v>
      </c>
      <c r="N127" t="e">
        <f>VLOOKUP(M127,A$1:A$68,1,FALSE)</f>
        <v>#N/A</v>
      </c>
    </row>
    <row r="128" spans="12:14" x14ac:dyDescent="0.3">
      <c r="L128" t="s">
        <v>563</v>
      </c>
      <c r="M128" t="s">
        <v>563</v>
      </c>
      <c r="N128" t="e">
        <f>VLOOKUP(M128,A$1:A$68,1,FALSE)</f>
        <v>#N/A</v>
      </c>
    </row>
    <row r="129" spans="12:14" x14ac:dyDescent="0.3">
      <c r="L129" t="s">
        <v>563</v>
      </c>
      <c r="M129" t="s">
        <v>563</v>
      </c>
      <c r="N129" t="e">
        <f>VLOOKUP(M129,A$1:A$68,1,FALSE)</f>
        <v>#N/A</v>
      </c>
    </row>
    <row r="130" spans="12:14" x14ac:dyDescent="0.3">
      <c r="L130" t="s">
        <v>563</v>
      </c>
      <c r="M130" t="s">
        <v>563</v>
      </c>
      <c r="N130" t="e">
        <f>VLOOKUP(M130,A$1:A$68,1,FALSE)</f>
        <v>#N/A</v>
      </c>
    </row>
    <row r="131" spans="12:14" x14ac:dyDescent="0.3">
      <c r="L131" t="s">
        <v>563</v>
      </c>
      <c r="M131" t="s">
        <v>563</v>
      </c>
      <c r="N131" t="e">
        <f>VLOOKUP(M131,A$1:A$68,1,FALSE)</f>
        <v>#N/A</v>
      </c>
    </row>
    <row r="132" spans="12:14" x14ac:dyDescent="0.3">
      <c r="L132" t="s">
        <v>563</v>
      </c>
      <c r="M132" t="s">
        <v>563</v>
      </c>
      <c r="N132" t="e">
        <f>VLOOKUP(M132,A$1:A$68,1,FALSE)</f>
        <v>#N/A</v>
      </c>
    </row>
    <row r="133" spans="12:14" x14ac:dyDescent="0.3">
      <c r="L133" t="s">
        <v>563</v>
      </c>
      <c r="M133" t="s">
        <v>563</v>
      </c>
      <c r="N133" t="e">
        <f>VLOOKUP(M133,A$1:A$68,1,FALSE)</f>
        <v>#N/A</v>
      </c>
    </row>
    <row r="134" spans="12:14" x14ac:dyDescent="0.3">
      <c r="L134" t="s">
        <v>563</v>
      </c>
      <c r="M134" t="s">
        <v>563</v>
      </c>
      <c r="N134" t="e">
        <f>VLOOKUP(M134,A$1:A$68,1,FALSE)</f>
        <v>#N/A</v>
      </c>
    </row>
    <row r="135" spans="12:14" x14ac:dyDescent="0.3">
      <c r="L135" t="s">
        <v>563</v>
      </c>
      <c r="M135" t="s">
        <v>563</v>
      </c>
      <c r="N135" t="e">
        <f>VLOOKUP(M135,A$1:A$68,1,FALSE)</f>
        <v>#N/A</v>
      </c>
    </row>
    <row r="136" spans="12:14" x14ac:dyDescent="0.3">
      <c r="L136" t="s">
        <v>563</v>
      </c>
      <c r="M136" t="s">
        <v>563</v>
      </c>
      <c r="N136" t="e">
        <f>VLOOKUP(M136,A$1:A$68,1,FALSE)</f>
        <v>#N/A</v>
      </c>
    </row>
    <row r="137" spans="12:14" x14ac:dyDescent="0.3">
      <c r="L137" t="s">
        <v>563</v>
      </c>
      <c r="M137" t="s">
        <v>563</v>
      </c>
      <c r="N137" t="e">
        <f>VLOOKUP(M137,A$1:A$68,1,FALSE)</f>
        <v>#N/A</v>
      </c>
    </row>
    <row r="138" spans="12:14" x14ac:dyDescent="0.3">
      <c r="L138" t="s">
        <v>563</v>
      </c>
      <c r="M138" t="s">
        <v>563</v>
      </c>
      <c r="N138" t="e">
        <f>VLOOKUP(M138,A$1:A$68,1,FALSE)</f>
        <v>#N/A</v>
      </c>
    </row>
    <row r="139" spans="12:14" x14ac:dyDescent="0.3">
      <c r="L139" t="s">
        <v>563</v>
      </c>
      <c r="M139" t="s">
        <v>563</v>
      </c>
      <c r="N139" t="e">
        <f>VLOOKUP(M139,A$1:A$68,1,FALSE)</f>
        <v>#N/A</v>
      </c>
    </row>
    <row r="140" spans="12:14" x14ac:dyDescent="0.3">
      <c r="L140" t="s">
        <v>563</v>
      </c>
      <c r="M140" t="s">
        <v>563</v>
      </c>
      <c r="N140" t="e">
        <f>VLOOKUP(M140,A$1:A$68,1,FALSE)</f>
        <v>#N/A</v>
      </c>
    </row>
    <row r="141" spans="12:14" x14ac:dyDescent="0.3">
      <c r="L141" t="s">
        <v>563</v>
      </c>
      <c r="M141" t="s">
        <v>563</v>
      </c>
      <c r="N141" t="e">
        <f>VLOOKUP(M141,A$1:A$68,1,FALSE)</f>
        <v>#N/A</v>
      </c>
    </row>
    <row r="142" spans="12:14" x14ac:dyDescent="0.3">
      <c r="L142" t="s">
        <v>563</v>
      </c>
      <c r="M142" t="s">
        <v>563</v>
      </c>
      <c r="N142" t="e">
        <f>VLOOKUP(M142,A$1:A$68,1,FALSE)</f>
        <v>#N/A</v>
      </c>
    </row>
    <row r="143" spans="12:14" x14ac:dyDescent="0.3">
      <c r="L143" t="s">
        <v>563</v>
      </c>
      <c r="M143" t="s">
        <v>563</v>
      </c>
      <c r="N143" t="e">
        <f>VLOOKUP(M143,A$1:A$68,1,FALSE)</f>
        <v>#N/A</v>
      </c>
    </row>
    <row r="144" spans="12:14" x14ac:dyDescent="0.3">
      <c r="L144" t="s">
        <v>563</v>
      </c>
      <c r="M144" t="s">
        <v>563</v>
      </c>
      <c r="N144" t="e">
        <f>VLOOKUP(M144,A$1:A$68,1,FALSE)</f>
        <v>#N/A</v>
      </c>
    </row>
    <row r="145" spans="12:14" x14ac:dyDescent="0.3">
      <c r="L145" t="s">
        <v>563</v>
      </c>
      <c r="M145" t="s">
        <v>563</v>
      </c>
      <c r="N145" t="e">
        <f>VLOOKUP(M145,A$1:A$68,1,FALSE)</f>
        <v>#N/A</v>
      </c>
    </row>
    <row r="146" spans="12:14" x14ac:dyDescent="0.3">
      <c r="L146" t="s">
        <v>563</v>
      </c>
      <c r="M146" t="s">
        <v>563</v>
      </c>
      <c r="N146" t="e">
        <f>VLOOKUP(M146,A$1:A$68,1,FALSE)</f>
        <v>#N/A</v>
      </c>
    </row>
    <row r="147" spans="12:14" x14ac:dyDescent="0.3">
      <c r="L147" t="s">
        <v>563</v>
      </c>
      <c r="M147" t="s">
        <v>563</v>
      </c>
      <c r="N147" t="e">
        <f>VLOOKUP(M147,A$1:A$68,1,FALSE)</f>
        <v>#N/A</v>
      </c>
    </row>
    <row r="148" spans="12:14" x14ac:dyDescent="0.3">
      <c r="L148" t="s">
        <v>563</v>
      </c>
      <c r="M148" t="s">
        <v>563</v>
      </c>
      <c r="N148" t="e">
        <f>VLOOKUP(M148,A$1:A$68,1,FALSE)</f>
        <v>#N/A</v>
      </c>
    </row>
    <row r="149" spans="12:14" x14ac:dyDescent="0.3">
      <c r="L149" t="s">
        <v>563</v>
      </c>
      <c r="M149" t="s">
        <v>563</v>
      </c>
      <c r="N149" t="e">
        <f>VLOOKUP(M149,A$1:A$68,1,FALSE)</f>
        <v>#N/A</v>
      </c>
    </row>
    <row r="150" spans="12:14" x14ac:dyDescent="0.3">
      <c r="L150" t="s">
        <v>563</v>
      </c>
      <c r="M150" t="s">
        <v>563</v>
      </c>
      <c r="N150" t="e">
        <f>VLOOKUP(M150,A$1:A$68,1,FALSE)</f>
        <v>#N/A</v>
      </c>
    </row>
    <row r="151" spans="12:14" x14ac:dyDescent="0.3">
      <c r="L151" t="s">
        <v>563</v>
      </c>
      <c r="M151" t="s">
        <v>563</v>
      </c>
      <c r="N151" t="e">
        <f>VLOOKUP(M151,A$1:A$68,1,FALSE)</f>
        <v>#N/A</v>
      </c>
    </row>
    <row r="152" spans="12:14" x14ac:dyDescent="0.3">
      <c r="L152" t="s">
        <v>563</v>
      </c>
      <c r="M152" t="s">
        <v>563</v>
      </c>
      <c r="N152" t="e">
        <f>VLOOKUP(M152,A$1:A$68,1,FALSE)</f>
        <v>#N/A</v>
      </c>
    </row>
    <row r="153" spans="12:14" x14ac:dyDescent="0.3">
      <c r="L153" t="s">
        <v>563</v>
      </c>
      <c r="M153" t="s">
        <v>563</v>
      </c>
      <c r="N153" t="e">
        <f>VLOOKUP(M153,A$1:A$68,1,FALSE)</f>
        <v>#N/A</v>
      </c>
    </row>
    <row r="154" spans="12:14" x14ac:dyDescent="0.3">
      <c r="L154" t="s">
        <v>563</v>
      </c>
      <c r="M154" t="s">
        <v>563</v>
      </c>
      <c r="N154" t="e">
        <f>VLOOKUP(M154,A$1:A$68,1,FALSE)</f>
        <v>#N/A</v>
      </c>
    </row>
    <row r="155" spans="12:14" x14ac:dyDescent="0.3">
      <c r="L155" t="s">
        <v>563</v>
      </c>
      <c r="M155" t="s">
        <v>563</v>
      </c>
      <c r="N155" t="e">
        <f>VLOOKUP(M155,A$1:A$68,1,FALSE)</f>
        <v>#N/A</v>
      </c>
    </row>
    <row r="156" spans="12:14" x14ac:dyDescent="0.3">
      <c r="L156" t="s">
        <v>563</v>
      </c>
      <c r="M156" t="s">
        <v>563</v>
      </c>
      <c r="N156" t="e">
        <f>VLOOKUP(M156,A$1:A$68,1,FALSE)</f>
        <v>#N/A</v>
      </c>
    </row>
    <row r="157" spans="12:14" x14ac:dyDescent="0.3">
      <c r="L157" t="s">
        <v>563</v>
      </c>
      <c r="M157" t="s">
        <v>563</v>
      </c>
      <c r="N157" t="e">
        <f>VLOOKUP(M157,A$1:A$68,1,FALSE)</f>
        <v>#N/A</v>
      </c>
    </row>
    <row r="158" spans="12:14" x14ac:dyDescent="0.3">
      <c r="L158" t="s">
        <v>563</v>
      </c>
      <c r="M158" t="s">
        <v>563</v>
      </c>
      <c r="N158" t="e">
        <f>VLOOKUP(M158,A$1:A$68,1,FALSE)</f>
        <v>#N/A</v>
      </c>
    </row>
    <row r="159" spans="12:14" x14ac:dyDescent="0.3">
      <c r="L159" t="s">
        <v>563</v>
      </c>
      <c r="M159" t="s">
        <v>563</v>
      </c>
      <c r="N159" t="e">
        <f>VLOOKUP(M159,A$1:A$68,1,FALSE)</f>
        <v>#N/A</v>
      </c>
    </row>
    <row r="160" spans="12:14" x14ac:dyDescent="0.3">
      <c r="L160" t="s">
        <v>563</v>
      </c>
      <c r="M160" t="s">
        <v>563</v>
      </c>
      <c r="N160" t="e">
        <f>VLOOKUP(M160,A$1:A$68,1,FALSE)</f>
        <v>#N/A</v>
      </c>
    </row>
    <row r="161" spans="12:14" x14ac:dyDescent="0.3">
      <c r="L161" t="s">
        <v>563</v>
      </c>
      <c r="M161" t="s">
        <v>563</v>
      </c>
      <c r="N161" t="e">
        <f>VLOOKUP(M161,A$1:A$68,1,FALSE)</f>
        <v>#N/A</v>
      </c>
    </row>
    <row r="162" spans="12:14" x14ac:dyDescent="0.3">
      <c r="L162" t="s">
        <v>563</v>
      </c>
      <c r="M162" t="s">
        <v>563</v>
      </c>
      <c r="N162" t="e">
        <f>VLOOKUP(M162,A$1:A$68,1,FALSE)</f>
        <v>#N/A</v>
      </c>
    </row>
    <row r="163" spans="12:14" x14ac:dyDescent="0.3">
      <c r="L163" t="s">
        <v>563</v>
      </c>
      <c r="M163" t="s">
        <v>563</v>
      </c>
      <c r="N163" t="e">
        <f>VLOOKUP(M163,A$1:A$68,1,FALSE)</f>
        <v>#N/A</v>
      </c>
    </row>
    <row r="164" spans="12:14" x14ac:dyDescent="0.3">
      <c r="L164" t="s">
        <v>563</v>
      </c>
      <c r="M164" t="s">
        <v>563</v>
      </c>
      <c r="N164" t="e">
        <f>VLOOKUP(M164,A$1:A$68,1,FALSE)</f>
        <v>#N/A</v>
      </c>
    </row>
    <row r="165" spans="12:14" x14ac:dyDescent="0.3">
      <c r="L165" t="s">
        <v>563</v>
      </c>
      <c r="M165" t="s">
        <v>563</v>
      </c>
      <c r="N165" t="e">
        <f>VLOOKUP(M165,A$1:A$68,1,FALSE)</f>
        <v>#N/A</v>
      </c>
    </row>
    <row r="166" spans="12:14" x14ac:dyDescent="0.3">
      <c r="L166" t="s">
        <v>563</v>
      </c>
      <c r="M166" t="s">
        <v>563</v>
      </c>
      <c r="N166" t="e">
        <f>VLOOKUP(M166,A$1:A$68,1,FALSE)</f>
        <v>#N/A</v>
      </c>
    </row>
    <row r="167" spans="12:14" x14ac:dyDescent="0.3">
      <c r="L167" t="s">
        <v>563</v>
      </c>
      <c r="M167" t="s">
        <v>563</v>
      </c>
      <c r="N167" t="e">
        <f>VLOOKUP(M167,A$1:A$68,1,FALSE)</f>
        <v>#N/A</v>
      </c>
    </row>
    <row r="168" spans="12:14" x14ac:dyDescent="0.3">
      <c r="L168" t="s">
        <v>563</v>
      </c>
      <c r="M168" t="s">
        <v>563</v>
      </c>
      <c r="N168" t="e">
        <f>VLOOKUP(M168,A$1:A$68,1,FALSE)</f>
        <v>#N/A</v>
      </c>
    </row>
    <row r="169" spans="12:14" x14ac:dyDescent="0.3">
      <c r="L169" t="s">
        <v>563</v>
      </c>
      <c r="M169" t="s">
        <v>563</v>
      </c>
      <c r="N169" t="e">
        <f>VLOOKUP(M169,A$1:A$68,1,FALSE)</f>
        <v>#N/A</v>
      </c>
    </row>
    <row r="170" spans="12:14" x14ac:dyDescent="0.3">
      <c r="L170" t="s">
        <v>563</v>
      </c>
      <c r="M170" t="s">
        <v>563</v>
      </c>
      <c r="N170" t="e">
        <f>VLOOKUP(M170,A$1:A$68,1,FALSE)</f>
        <v>#N/A</v>
      </c>
    </row>
    <row r="171" spans="12:14" x14ac:dyDescent="0.3">
      <c r="L171" t="s">
        <v>563</v>
      </c>
      <c r="M171" t="s">
        <v>563</v>
      </c>
      <c r="N171" t="e">
        <f>VLOOKUP(M171,A$1:A$68,1,FALSE)</f>
        <v>#N/A</v>
      </c>
    </row>
    <row r="172" spans="12:14" x14ac:dyDescent="0.3">
      <c r="L172" t="s">
        <v>563</v>
      </c>
      <c r="M172" t="s">
        <v>563</v>
      </c>
      <c r="N172" t="e">
        <f>VLOOKUP(M172,A$1:A$68,1,FALSE)</f>
        <v>#N/A</v>
      </c>
    </row>
    <row r="173" spans="12:14" x14ac:dyDescent="0.3">
      <c r="L173" t="s">
        <v>563</v>
      </c>
      <c r="M173" t="s">
        <v>563</v>
      </c>
      <c r="N173" t="e">
        <f>VLOOKUP(M173,A$1:A$68,1,FALSE)</f>
        <v>#N/A</v>
      </c>
    </row>
    <row r="174" spans="12:14" x14ac:dyDescent="0.3">
      <c r="L174" t="s">
        <v>563</v>
      </c>
      <c r="M174" t="s">
        <v>563</v>
      </c>
      <c r="N174" t="e">
        <f>VLOOKUP(M174,A$1:A$68,1,FALSE)</f>
        <v>#N/A</v>
      </c>
    </row>
    <row r="175" spans="12:14" x14ac:dyDescent="0.3">
      <c r="L175" t="s">
        <v>563</v>
      </c>
      <c r="M175" t="s">
        <v>563</v>
      </c>
      <c r="N175" t="e">
        <f>VLOOKUP(M175,A$1:A$68,1,FALSE)</f>
        <v>#N/A</v>
      </c>
    </row>
    <row r="176" spans="12:14" x14ac:dyDescent="0.3">
      <c r="L176" t="s">
        <v>563</v>
      </c>
      <c r="M176" t="s">
        <v>563</v>
      </c>
      <c r="N176" t="e">
        <f>VLOOKUP(M176,A$1:A$68,1,FALSE)</f>
        <v>#N/A</v>
      </c>
    </row>
    <row r="177" spans="12:14" x14ac:dyDescent="0.3">
      <c r="L177" t="s">
        <v>563</v>
      </c>
      <c r="M177" t="s">
        <v>563</v>
      </c>
      <c r="N177" t="e">
        <f>VLOOKUP(M177,A$1:A$68,1,FALSE)</f>
        <v>#N/A</v>
      </c>
    </row>
    <row r="178" spans="12:14" x14ac:dyDescent="0.3">
      <c r="L178" t="s">
        <v>563</v>
      </c>
      <c r="M178" t="s">
        <v>563</v>
      </c>
      <c r="N178" t="e">
        <f>VLOOKUP(M178,A$1:A$68,1,FALSE)</f>
        <v>#N/A</v>
      </c>
    </row>
    <row r="179" spans="12:14" x14ac:dyDescent="0.3">
      <c r="L179" t="s">
        <v>563</v>
      </c>
      <c r="M179" t="s">
        <v>563</v>
      </c>
      <c r="N179" t="e">
        <f>VLOOKUP(M179,A$1:A$68,1,FALSE)</f>
        <v>#N/A</v>
      </c>
    </row>
    <row r="180" spans="12:14" x14ac:dyDescent="0.3">
      <c r="L180" t="s">
        <v>563</v>
      </c>
      <c r="M180" t="s">
        <v>563</v>
      </c>
      <c r="N180" t="e">
        <f>VLOOKUP(M180,A$1:A$68,1,FALSE)</f>
        <v>#N/A</v>
      </c>
    </row>
    <row r="181" spans="12:14" x14ac:dyDescent="0.3">
      <c r="L181" t="s">
        <v>563</v>
      </c>
      <c r="M181" t="s">
        <v>563</v>
      </c>
      <c r="N181" t="e">
        <f>VLOOKUP(M181,A$1:A$68,1,FALSE)</f>
        <v>#N/A</v>
      </c>
    </row>
    <row r="182" spans="12:14" x14ac:dyDescent="0.3">
      <c r="L182" t="s">
        <v>563</v>
      </c>
      <c r="M182" t="s">
        <v>563</v>
      </c>
      <c r="N182" t="e">
        <f>VLOOKUP(M182,A$1:A$68,1,FALSE)</f>
        <v>#N/A</v>
      </c>
    </row>
    <row r="183" spans="12:14" x14ac:dyDescent="0.3">
      <c r="L183" t="s">
        <v>563</v>
      </c>
      <c r="M183" t="s">
        <v>563</v>
      </c>
      <c r="N183" t="e">
        <f>VLOOKUP(M183,A$1:A$68,1,FALSE)</f>
        <v>#N/A</v>
      </c>
    </row>
    <row r="184" spans="12:14" x14ac:dyDescent="0.3">
      <c r="L184" t="s">
        <v>563</v>
      </c>
      <c r="M184" t="s">
        <v>563</v>
      </c>
      <c r="N184" t="e">
        <f>VLOOKUP(M184,A$1:A$68,1,FALSE)</f>
        <v>#N/A</v>
      </c>
    </row>
    <row r="185" spans="12:14" x14ac:dyDescent="0.3">
      <c r="L185" t="s">
        <v>563</v>
      </c>
      <c r="M185" t="s">
        <v>563</v>
      </c>
      <c r="N185" t="e">
        <f>VLOOKUP(M185,A$1:A$68,1,FALSE)</f>
        <v>#N/A</v>
      </c>
    </row>
    <row r="186" spans="12:14" x14ac:dyDescent="0.3">
      <c r="L186" t="s">
        <v>563</v>
      </c>
      <c r="M186" t="s">
        <v>563</v>
      </c>
      <c r="N186" t="e">
        <f>VLOOKUP(M186,A$1:A$68,1,FALSE)</f>
        <v>#N/A</v>
      </c>
    </row>
    <row r="187" spans="12:14" x14ac:dyDescent="0.3">
      <c r="L187" t="s">
        <v>563</v>
      </c>
      <c r="M187" t="s">
        <v>563</v>
      </c>
      <c r="N187" t="e">
        <f>VLOOKUP(M187,A$1:A$68,1,FALSE)</f>
        <v>#N/A</v>
      </c>
    </row>
    <row r="188" spans="12:14" x14ac:dyDescent="0.3">
      <c r="L188" t="s">
        <v>563</v>
      </c>
      <c r="M188" t="s">
        <v>563</v>
      </c>
      <c r="N188" t="e">
        <f>VLOOKUP(M188,A$1:A$68,1,FALSE)</f>
        <v>#N/A</v>
      </c>
    </row>
    <row r="189" spans="12:14" x14ac:dyDescent="0.3">
      <c r="L189" t="s">
        <v>563</v>
      </c>
      <c r="M189" t="s">
        <v>563</v>
      </c>
      <c r="N189" t="e">
        <f>VLOOKUP(M189,A$1:A$68,1,FALSE)</f>
        <v>#N/A</v>
      </c>
    </row>
    <row r="190" spans="12:14" x14ac:dyDescent="0.3">
      <c r="L190" t="s">
        <v>563</v>
      </c>
      <c r="M190" t="s">
        <v>563</v>
      </c>
      <c r="N190" t="e">
        <f>VLOOKUP(M190,A$1:A$68,1,FALSE)</f>
        <v>#N/A</v>
      </c>
    </row>
    <row r="191" spans="12:14" x14ac:dyDescent="0.3">
      <c r="L191" t="s">
        <v>563</v>
      </c>
      <c r="M191" t="s">
        <v>563</v>
      </c>
      <c r="N191" t="e">
        <f>VLOOKUP(M191,A$1:A$68,1,FALSE)</f>
        <v>#N/A</v>
      </c>
    </row>
    <row r="192" spans="12:14" x14ac:dyDescent="0.3">
      <c r="L192" t="s">
        <v>563</v>
      </c>
      <c r="M192" t="s">
        <v>563</v>
      </c>
      <c r="N192" t="e">
        <f>VLOOKUP(M192,A$1:A$68,1,FALSE)</f>
        <v>#N/A</v>
      </c>
    </row>
    <row r="193" spans="12:14" x14ac:dyDescent="0.3">
      <c r="L193" t="s">
        <v>563</v>
      </c>
      <c r="M193" t="s">
        <v>563</v>
      </c>
      <c r="N193" t="e">
        <f>VLOOKUP(M193,A$1:A$68,1,FALSE)</f>
        <v>#N/A</v>
      </c>
    </row>
    <row r="194" spans="12:14" x14ac:dyDescent="0.3">
      <c r="L194" t="s">
        <v>563</v>
      </c>
      <c r="M194" t="s">
        <v>563</v>
      </c>
      <c r="N194" t="e">
        <f>VLOOKUP(M194,A$1:A$68,1,FALSE)</f>
        <v>#N/A</v>
      </c>
    </row>
    <row r="195" spans="12:14" x14ac:dyDescent="0.3">
      <c r="L195" t="s">
        <v>563</v>
      </c>
      <c r="M195" t="s">
        <v>563</v>
      </c>
      <c r="N195" t="e">
        <f>VLOOKUP(M195,A$1:A$68,1,FALSE)</f>
        <v>#N/A</v>
      </c>
    </row>
    <row r="196" spans="12:14" x14ac:dyDescent="0.3">
      <c r="L196" t="s">
        <v>563</v>
      </c>
      <c r="M196" t="s">
        <v>563</v>
      </c>
      <c r="N196" t="e">
        <f>VLOOKUP(M196,A$1:A$68,1,FALSE)</f>
        <v>#N/A</v>
      </c>
    </row>
    <row r="197" spans="12:14" x14ac:dyDescent="0.3">
      <c r="L197" t="s">
        <v>563</v>
      </c>
      <c r="M197" t="s">
        <v>563</v>
      </c>
      <c r="N197" t="e">
        <f>VLOOKUP(M197,A$1:A$68,1,FALSE)</f>
        <v>#N/A</v>
      </c>
    </row>
    <row r="198" spans="12:14" x14ac:dyDescent="0.3">
      <c r="L198" t="s">
        <v>563</v>
      </c>
      <c r="M198" t="s">
        <v>563</v>
      </c>
      <c r="N198" t="e">
        <f>VLOOKUP(M198,A$1:A$68,1,FALSE)</f>
        <v>#N/A</v>
      </c>
    </row>
    <row r="199" spans="12:14" x14ac:dyDescent="0.3">
      <c r="L199" t="s">
        <v>563</v>
      </c>
      <c r="M199" t="s">
        <v>563</v>
      </c>
      <c r="N199" t="e">
        <f>VLOOKUP(M199,A$1:A$68,1,FALSE)</f>
        <v>#N/A</v>
      </c>
    </row>
    <row r="200" spans="12:14" x14ac:dyDescent="0.3">
      <c r="L200" t="s">
        <v>563</v>
      </c>
      <c r="M200" t="s">
        <v>563</v>
      </c>
      <c r="N200" t="e">
        <f>VLOOKUP(M200,A$1:A$68,1,FALSE)</f>
        <v>#N/A</v>
      </c>
    </row>
    <row r="201" spans="12:14" x14ac:dyDescent="0.3">
      <c r="L201" t="s">
        <v>563</v>
      </c>
      <c r="M201" t="s">
        <v>563</v>
      </c>
      <c r="N201" t="e">
        <f>VLOOKUP(M201,A$1:A$68,1,FALSE)</f>
        <v>#N/A</v>
      </c>
    </row>
    <row r="202" spans="12:14" x14ac:dyDescent="0.3">
      <c r="L202" t="s">
        <v>563</v>
      </c>
      <c r="M202" t="s">
        <v>563</v>
      </c>
      <c r="N202" t="e">
        <f>VLOOKUP(M202,A$1:A$68,1,FALSE)</f>
        <v>#N/A</v>
      </c>
    </row>
    <row r="203" spans="12:14" x14ac:dyDescent="0.3">
      <c r="L203" t="s">
        <v>563</v>
      </c>
      <c r="M203" t="s">
        <v>563</v>
      </c>
      <c r="N203" t="e">
        <f>VLOOKUP(M203,A$1:A$68,1,FALSE)</f>
        <v>#N/A</v>
      </c>
    </row>
    <row r="204" spans="12:14" x14ac:dyDescent="0.3">
      <c r="L204" t="s">
        <v>563</v>
      </c>
      <c r="M204" t="s">
        <v>563</v>
      </c>
      <c r="N204" t="e">
        <f>VLOOKUP(M204,A$1:A$68,1,FALSE)</f>
        <v>#N/A</v>
      </c>
    </row>
    <row r="205" spans="12:14" x14ac:dyDescent="0.3">
      <c r="L205" t="s">
        <v>563</v>
      </c>
      <c r="M205" t="s">
        <v>563</v>
      </c>
      <c r="N205" t="e">
        <f>VLOOKUP(M205,A$1:A$68,1,FALSE)</f>
        <v>#N/A</v>
      </c>
    </row>
    <row r="206" spans="12:14" x14ac:dyDescent="0.3">
      <c r="L206" t="s">
        <v>563</v>
      </c>
      <c r="M206" t="s">
        <v>563</v>
      </c>
      <c r="N206" t="e">
        <f>VLOOKUP(M206,A$1:A$68,1,FALSE)</f>
        <v>#N/A</v>
      </c>
    </row>
    <row r="207" spans="12:14" x14ac:dyDescent="0.3">
      <c r="L207" t="s">
        <v>563</v>
      </c>
      <c r="M207" t="s">
        <v>563</v>
      </c>
      <c r="N207" t="e">
        <f>VLOOKUP(M207,A$1:A$68,1,FALSE)</f>
        <v>#N/A</v>
      </c>
    </row>
    <row r="208" spans="12:14" x14ac:dyDescent="0.3">
      <c r="L208" t="s">
        <v>563</v>
      </c>
      <c r="M208" t="s">
        <v>563</v>
      </c>
      <c r="N208" t="e">
        <f>VLOOKUP(M208,A$1:A$68,1,FALSE)</f>
        <v>#N/A</v>
      </c>
    </row>
    <row r="209" spans="12:14" x14ac:dyDescent="0.3">
      <c r="L209" t="s">
        <v>563</v>
      </c>
      <c r="M209" t="s">
        <v>563</v>
      </c>
      <c r="N209" t="e">
        <f>VLOOKUP(M209,A$1:A$68,1,FALSE)</f>
        <v>#N/A</v>
      </c>
    </row>
    <row r="210" spans="12:14" x14ac:dyDescent="0.3">
      <c r="L210" t="s">
        <v>563</v>
      </c>
      <c r="M210" t="s">
        <v>563</v>
      </c>
      <c r="N210" t="e">
        <f>VLOOKUP(M210,A$1:A$68,1,FALSE)</f>
        <v>#N/A</v>
      </c>
    </row>
    <row r="211" spans="12:14" x14ac:dyDescent="0.3">
      <c r="L211" t="s">
        <v>563</v>
      </c>
      <c r="M211" t="s">
        <v>563</v>
      </c>
      <c r="N211" t="e">
        <f>VLOOKUP(M211,A$1:A$68,1,FALSE)</f>
        <v>#N/A</v>
      </c>
    </row>
    <row r="212" spans="12:14" x14ac:dyDescent="0.3">
      <c r="L212" t="s">
        <v>563</v>
      </c>
      <c r="M212" t="s">
        <v>563</v>
      </c>
      <c r="N212" t="e">
        <f>VLOOKUP(M212,A$1:A$68,1,FALSE)</f>
        <v>#N/A</v>
      </c>
    </row>
    <row r="213" spans="12:14" x14ac:dyDescent="0.3">
      <c r="L213" t="s">
        <v>563</v>
      </c>
      <c r="M213" t="s">
        <v>563</v>
      </c>
      <c r="N213" t="e">
        <f>VLOOKUP(M213,A$1:A$68,1,FALSE)</f>
        <v>#N/A</v>
      </c>
    </row>
    <row r="214" spans="12:14" x14ac:dyDescent="0.3">
      <c r="L214" t="s">
        <v>563</v>
      </c>
      <c r="M214" t="s">
        <v>563</v>
      </c>
      <c r="N214" t="e">
        <f>VLOOKUP(M214,A$1:A$68,1,FALSE)</f>
        <v>#N/A</v>
      </c>
    </row>
    <row r="215" spans="12:14" x14ac:dyDescent="0.3">
      <c r="L215" t="s">
        <v>563</v>
      </c>
      <c r="M215" t="s">
        <v>563</v>
      </c>
      <c r="N215" t="e">
        <f>VLOOKUP(M215,A$1:A$68,1,FALSE)</f>
        <v>#N/A</v>
      </c>
    </row>
    <row r="216" spans="12:14" x14ac:dyDescent="0.3">
      <c r="L216" t="s">
        <v>563</v>
      </c>
      <c r="M216" t="s">
        <v>563</v>
      </c>
      <c r="N216" t="e">
        <f>VLOOKUP(M216,A$1:A$68,1,FALSE)</f>
        <v>#N/A</v>
      </c>
    </row>
    <row r="217" spans="12:14" x14ac:dyDescent="0.3">
      <c r="L217" t="s">
        <v>563</v>
      </c>
      <c r="M217" t="s">
        <v>563</v>
      </c>
      <c r="N217" t="e">
        <f>VLOOKUP(M217,A$1:A$68,1,FALSE)</f>
        <v>#N/A</v>
      </c>
    </row>
    <row r="218" spans="12:14" x14ac:dyDescent="0.3">
      <c r="L218" t="s">
        <v>563</v>
      </c>
      <c r="M218" t="s">
        <v>563</v>
      </c>
      <c r="N218" t="e">
        <f>VLOOKUP(M218,A$1:A$68,1,FALSE)</f>
        <v>#N/A</v>
      </c>
    </row>
    <row r="219" spans="12:14" x14ac:dyDescent="0.3">
      <c r="L219" t="s">
        <v>563</v>
      </c>
      <c r="M219" t="s">
        <v>563</v>
      </c>
      <c r="N219" t="e">
        <f>VLOOKUP(M219,A$1:A$68,1,FALSE)</f>
        <v>#N/A</v>
      </c>
    </row>
    <row r="220" spans="12:14" x14ac:dyDescent="0.3">
      <c r="L220" t="s">
        <v>563</v>
      </c>
      <c r="M220" t="s">
        <v>563</v>
      </c>
      <c r="N220" t="e">
        <f>VLOOKUP(M220,A$1:A$68,1,FALSE)</f>
        <v>#N/A</v>
      </c>
    </row>
    <row r="221" spans="12:14" x14ac:dyDescent="0.3">
      <c r="L221" t="s">
        <v>563</v>
      </c>
      <c r="M221" t="s">
        <v>563</v>
      </c>
      <c r="N221" t="e">
        <f>VLOOKUP(M221,A$1:A$68,1,FALSE)</f>
        <v>#N/A</v>
      </c>
    </row>
    <row r="222" spans="12:14" x14ac:dyDescent="0.3">
      <c r="L222" t="s">
        <v>563</v>
      </c>
      <c r="M222" t="s">
        <v>563</v>
      </c>
      <c r="N222" t="e">
        <f>VLOOKUP(M222,A$1:A$68,1,FALSE)</f>
        <v>#N/A</v>
      </c>
    </row>
    <row r="223" spans="12:14" x14ac:dyDescent="0.3">
      <c r="L223" t="s">
        <v>563</v>
      </c>
      <c r="M223" t="s">
        <v>563</v>
      </c>
      <c r="N223" t="e">
        <f>VLOOKUP(M223,A$1:A$68,1,FALSE)</f>
        <v>#N/A</v>
      </c>
    </row>
    <row r="224" spans="12:14" x14ac:dyDescent="0.3">
      <c r="L224" t="s">
        <v>563</v>
      </c>
      <c r="M224" t="s">
        <v>563</v>
      </c>
      <c r="N224" t="e">
        <f>VLOOKUP(M224,A$1:A$68,1,FALSE)</f>
        <v>#N/A</v>
      </c>
    </row>
    <row r="225" spans="12:14" x14ac:dyDescent="0.3">
      <c r="L225" t="s">
        <v>563</v>
      </c>
      <c r="M225" t="s">
        <v>563</v>
      </c>
      <c r="N225" t="e">
        <f>VLOOKUP(M225,A$1:A$68,1,FALSE)</f>
        <v>#N/A</v>
      </c>
    </row>
    <row r="226" spans="12:14" x14ac:dyDescent="0.3">
      <c r="L226" t="s">
        <v>563</v>
      </c>
      <c r="M226" t="s">
        <v>563</v>
      </c>
      <c r="N226" t="e">
        <f>VLOOKUP(M226,A$1:A$68,1,FALSE)</f>
        <v>#N/A</v>
      </c>
    </row>
    <row r="227" spans="12:14" x14ac:dyDescent="0.3">
      <c r="L227" t="s">
        <v>563</v>
      </c>
      <c r="M227" t="s">
        <v>563</v>
      </c>
      <c r="N227" t="e">
        <f>VLOOKUP(M227,A$1:A$68,1,FALSE)</f>
        <v>#N/A</v>
      </c>
    </row>
    <row r="228" spans="12:14" x14ac:dyDescent="0.3">
      <c r="L228" t="s">
        <v>563</v>
      </c>
      <c r="M228" t="s">
        <v>563</v>
      </c>
      <c r="N228" t="e">
        <f>VLOOKUP(M228,A$1:A$68,1,FALSE)</f>
        <v>#N/A</v>
      </c>
    </row>
    <row r="229" spans="12:14" x14ac:dyDescent="0.3">
      <c r="L229" t="s">
        <v>563</v>
      </c>
      <c r="M229" t="s">
        <v>563</v>
      </c>
      <c r="N229" t="e">
        <f>VLOOKUP(M229,A$1:A$68,1,FALSE)</f>
        <v>#N/A</v>
      </c>
    </row>
    <row r="230" spans="12:14" x14ac:dyDescent="0.3">
      <c r="L230" t="s">
        <v>563</v>
      </c>
      <c r="M230" t="s">
        <v>563</v>
      </c>
      <c r="N230" t="e">
        <f>VLOOKUP(M230,A$1:A$68,1,FALSE)</f>
        <v>#N/A</v>
      </c>
    </row>
    <row r="231" spans="12:14" x14ac:dyDescent="0.3">
      <c r="L231" t="s">
        <v>563</v>
      </c>
      <c r="M231" t="s">
        <v>563</v>
      </c>
      <c r="N231" t="e">
        <f>VLOOKUP(M231,A$1:A$68,1,FALSE)</f>
        <v>#N/A</v>
      </c>
    </row>
    <row r="232" spans="12:14" x14ac:dyDescent="0.3">
      <c r="L232" t="s">
        <v>563</v>
      </c>
      <c r="M232" t="s">
        <v>563</v>
      </c>
      <c r="N232" t="e">
        <f>VLOOKUP(M232,A$1:A$68,1,FALSE)</f>
        <v>#N/A</v>
      </c>
    </row>
    <row r="233" spans="12:14" x14ac:dyDescent="0.3">
      <c r="L233" t="s">
        <v>563</v>
      </c>
      <c r="M233" t="s">
        <v>563</v>
      </c>
      <c r="N233" t="e">
        <f>VLOOKUP(M233,A$1:A$68,1,FALSE)</f>
        <v>#N/A</v>
      </c>
    </row>
    <row r="234" spans="12:14" x14ac:dyDescent="0.3">
      <c r="L234" t="s">
        <v>563</v>
      </c>
      <c r="M234" t="s">
        <v>563</v>
      </c>
      <c r="N234" t="e">
        <f>VLOOKUP(M234,A$1:A$68,1,FALSE)</f>
        <v>#N/A</v>
      </c>
    </row>
    <row r="235" spans="12:14" x14ac:dyDescent="0.3">
      <c r="L235" t="s">
        <v>563</v>
      </c>
      <c r="M235" t="s">
        <v>563</v>
      </c>
      <c r="N235" t="e">
        <f>VLOOKUP(M235,A$1:A$68,1,FALSE)</f>
        <v>#N/A</v>
      </c>
    </row>
    <row r="236" spans="12:14" x14ac:dyDescent="0.3">
      <c r="L236" t="s">
        <v>563</v>
      </c>
      <c r="M236" t="s">
        <v>563</v>
      </c>
      <c r="N236" t="e">
        <f>VLOOKUP(M236,A$1:A$68,1,FALSE)</f>
        <v>#N/A</v>
      </c>
    </row>
    <row r="237" spans="12:14" x14ac:dyDescent="0.3">
      <c r="L237" t="s">
        <v>563</v>
      </c>
      <c r="M237" t="s">
        <v>563</v>
      </c>
      <c r="N237" t="e">
        <f>VLOOKUP(M237,A$1:A$68,1,FALSE)</f>
        <v>#N/A</v>
      </c>
    </row>
    <row r="238" spans="12:14" x14ac:dyDescent="0.3">
      <c r="L238" t="s">
        <v>563</v>
      </c>
      <c r="M238" t="s">
        <v>563</v>
      </c>
      <c r="N238" t="e">
        <f>VLOOKUP(M238,A$1:A$68,1,FALSE)</f>
        <v>#N/A</v>
      </c>
    </row>
    <row r="239" spans="12:14" x14ac:dyDescent="0.3">
      <c r="L239" t="s">
        <v>563</v>
      </c>
      <c r="M239" t="s">
        <v>563</v>
      </c>
      <c r="N239" t="e">
        <f>VLOOKUP(M239,A$1:A$68,1,FALSE)</f>
        <v>#N/A</v>
      </c>
    </row>
    <row r="240" spans="12:14" x14ac:dyDescent="0.3">
      <c r="L240" t="s">
        <v>563</v>
      </c>
      <c r="M240" t="s">
        <v>563</v>
      </c>
      <c r="N240" t="e">
        <f>VLOOKUP(M240,A$1:A$68,1,FALSE)</f>
        <v>#N/A</v>
      </c>
    </row>
    <row r="241" spans="12:14" x14ac:dyDescent="0.3">
      <c r="L241" t="s">
        <v>563</v>
      </c>
      <c r="M241" t="s">
        <v>563</v>
      </c>
      <c r="N241" t="e">
        <f>VLOOKUP(M241,A$1:A$68,1,FALSE)</f>
        <v>#N/A</v>
      </c>
    </row>
    <row r="242" spans="12:14" x14ac:dyDescent="0.3">
      <c r="L242" t="s">
        <v>563</v>
      </c>
      <c r="M242" t="s">
        <v>563</v>
      </c>
      <c r="N242" t="e">
        <f>VLOOKUP(M242,A$1:A$68,1,FALSE)</f>
        <v>#N/A</v>
      </c>
    </row>
    <row r="243" spans="12:14" x14ac:dyDescent="0.3">
      <c r="L243" t="s">
        <v>563</v>
      </c>
      <c r="M243" t="s">
        <v>563</v>
      </c>
      <c r="N243" t="e">
        <f>VLOOKUP(M243,A$1:A$68,1,FALSE)</f>
        <v>#N/A</v>
      </c>
    </row>
    <row r="244" spans="12:14" x14ac:dyDescent="0.3">
      <c r="L244" t="s">
        <v>563</v>
      </c>
      <c r="M244" t="s">
        <v>563</v>
      </c>
      <c r="N244" t="e">
        <f>VLOOKUP(M244,A$1:A$68,1,FALSE)</f>
        <v>#N/A</v>
      </c>
    </row>
    <row r="245" spans="12:14" x14ac:dyDescent="0.3">
      <c r="L245" t="s">
        <v>563</v>
      </c>
      <c r="M245" t="s">
        <v>563</v>
      </c>
      <c r="N245" t="e">
        <f>VLOOKUP(M245,A$1:A$68,1,FALSE)</f>
        <v>#N/A</v>
      </c>
    </row>
    <row r="246" spans="12:14" x14ac:dyDescent="0.3">
      <c r="L246" t="s">
        <v>563</v>
      </c>
      <c r="M246" t="s">
        <v>563</v>
      </c>
      <c r="N246" t="e">
        <f>VLOOKUP(M246,A$1:A$68,1,FALSE)</f>
        <v>#N/A</v>
      </c>
    </row>
    <row r="247" spans="12:14" x14ac:dyDescent="0.3">
      <c r="L247" t="s">
        <v>563</v>
      </c>
      <c r="M247" t="s">
        <v>563</v>
      </c>
      <c r="N247" t="e">
        <f>VLOOKUP(M247,A$1:A$68,1,FALSE)</f>
        <v>#N/A</v>
      </c>
    </row>
    <row r="248" spans="12:14" x14ac:dyDescent="0.3">
      <c r="L248" t="s">
        <v>563</v>
      </c>
      <c r="M248" t="s">
        <v>563</v>
      </c>
      <c r="N248" t="e">
        <f>VLOOKUP(M248,A$1:A$68,1,FALSE)</f>
        <v>#N/A</v>
      </c>
    </row>
    <row r="249" spans="12:14" x14ac:dyDescent="0.3">
      <c r="L249" t="s">
        <v>563</v>
      </c>
      <c r="M249" t="s">
        <v>563</v>
      </c>
      <c r="N249" t="e">
        <f>VLOOKUP(M249,A$1:A$68,1,FALSE)</f>
        <v>#N/A</v>
      </c>
    </row>
    <row r="250" spans="12:14" x14ac:dyDescent="0.3">
      <c r="L250" t="s">
        <v>563</v>
      </c>
      <c r="M250" t="s">
        <v>563</v>
      </c>
      <c r="N250" t="e">
        <f>VLOOKUP(M250,A$1:A$68,1,FALSE)</f>
        <v>#N/A</v>
      </c>
    </row>
    <row r="251" spans="12:14" x14ac:dyDescent="0.3">
      <c r="L251" t="s">
        <v>563</v>
      </c>
      <c r="M251" t="s">
        <v>563</v>
      </c>
      <c r="N251" t="e">
        <f>VLOOKUP(M251,A$1:A$68,1,FALSE)</f>
        <v>#N/A</v>
      </c>
    </row>
    <row r="252" spans="12:14" x14ac:dyDescent="0.3">
      <c r="L252" t="s">
        <v>563</v>
      </c>
      <c r="M252" t="s">
        <v>563</v>
      </c>
      <c r="N252" t="e">
        <f>VLOOKUP(M252,A$1:A$68,1,FALSE)</f>
        <v>#N/A</v>
      </c>
    </row>
    <row r="253" spans="12:14" x14ac:dyDescent="0.3">
      <c r="L253" t="s">
        <v>563</v>
      </c>
      <c r="M253" t="s">
        <v>563</v>
      </c>
      <c r="N253" t="e">
        <f>VLOOKUP(M253,A$1:A$68,1,FALSE)</f>
        <v>#N/A</v>
      </c>
    </row>
    <row r="254" spans="12:14" x14ac:dyDescent="0.3">
      <c r="L254" t="s">
        <v>563</v>
      </c>
      <c r="M254" t="s">
        <v>563</v>
      </c>
      <c r="N254" t="e">
        <f>VLOOKUP(M254,A$1:A$68,1,FALSE)</f>
        <v>#N/A</v>
      </c>
    </row>
    <row r="255" spans="12:14" x14ac:dyDescent="0.3">
      <c r="L255" t="s">
        <v>563</v>
      </c>
      <c r="M255" t="s">
        <v>563</v>
      </c>
      <c r="N255" t="e">
        <f>VLOOKUP(M255,A$1:A$68,1,FALSE)</f>
        <v>#N/A</v>
      </c>
    </row>
    <row r="256" spans="12:14" x14ac:dyDescent="0.3">
      <c r="L256" t="s">
        <v>563</v>
      </c>
      <c r="M256" t="s">
        <v>563</v>
      </c>
      <c r="N256" t="e">
        <f>VLOOKUP(M256,A$1:A$68,1,FALSE)</f>
        <v>#N/A</v>
      </c>
    </row>
    <row r="257" spans="12:14" x14ac:dyDescent="0.3">
      <c r="L257" t="s">
        <v>563</v>
      </c>
      <c r="M257" t="s">
        <v>563</v>
      </c>
      <c r="N257" t="e">
        <f>VLOOKUP(M257,A$1:A$68,1,FALSE)</f>
        <v>#N/A</v>
      </c>
    </row>
    <row r="258" spans="12:14" x14ac:dyDescent="0.3">
      <c r="L258" t="s">
        <v>563</v>
      </c>
      <c r="M258" t="s">
        <v>563</v>
      </c>
      <c r="N258" t="e">
        <f>VLOOKUP(M258,A$1:A$68,1,FALSE)</f>
        <v>#N/A</v>
      </c>
    </row>
    <row r="259" spans="12:14" x14ac:dyDescent="0.3">
      <c r="L259" t="s">
        <v>563</v>
      </c>
      <c r="M259" t="s">
        <v>563</v>
      </c>
      <c r="N259" t="e">
        <f>VLOOKUP(M259,A$1:A$68,1,FALSE)</f>
        <v>#N/A</v>
      </c>
    </row>
    <row r="260" spans="12:14" x14ac:dyDescent="0.3">
      <c r="L260" t="s">
        <v>563</v>
      </c>
      <c r="M260" t="s">
        <v>563</v>
      </c>
      <c r="N260" t="e">
        <f>VLOOKUP(M260,A$1:A$68,1,FALSE)</f>
        <v>#N/A</v>
      </c>
    </row>
    <row r="261" spans="12:14" x14ac:dyDescent="0.3">
      <c r="L261" t="s">
        <v>563</v>
      </c>
      <c r="M261" t="s">
        <v>563</v>
      </c>
      <c r="N261" t="e">
        <f>VLOOKUP(M261,A$1:A$68,1,FALSE)</f>
        <v>#N/A</v>
      </c>
    </row>
    <row r="262" spans="12:14" x14ac:dyDescent="0.3">
      <c r="L262" t="s">
        <v>563</v>
      </c>
      <c r="M262" t="s">
        <v>563</v>
      </c>
      <c r="N262" t="e">
        <f>VLOOKUP(M262,A$1:A$68,1,FALSE)</f>
        <v>#N/A</v>
      </c>
    </row>
    <row r="263" spans="12:14" x14ac:dyDescent="0.3">
      <c r="L263" t="s">
        <v>563</v>
      </c>
      <c r="M263" t="s">
        <v>563</v>
      </c>
      <c r="N263" t="e">
        <f>VLOOKUP(M263,A$1:A$68,1,FALSE)</f>
        <v>#N/A</v>
      </c>
    </row>
    <row r="264" spans="12:14" x14ac:dyDescent="0.3">
      <c r="L264" t="s">
        <v>563</v>
      </c>
      <c r="M264" t="s">
        <v>563</v>
      </c>
      <c r="N264" t="e">
        <f>VLOOKUP(M264,A$1:A$68,1,FALSE)</f>
        <v>#N/A</v>
      </c>
    </row>
    <row r="265" spans="12:14" x14ac:dyDescent="0.3">
      <c r="L265" t="s">
        <v>563</v>
      </c>
      <c r="M265" t="s">
        <v>563</v>
      </c>
      <c r="N265" t="e">
        <f>VLOOKUP(M265,A$1:A$68,1,FALSE)</f>
        <v>#N/A</v>
      </c>
    </row>
    <row r="266" spans="12:14" x14ac:dyDescent="0.3">
      <c r="L266" t="s">
        <v>563</v>
      </c>
      <c r="M266" t="s">
        <v>563</v>
      </c>
      <c r="N266" t="e">
        <f>VLOOKUP(M266,A$1:A$68,1,FALSE)</f>
        <v>#N/A</v>
      </c>
    </row>
    <row r="267" spans="12:14" x14ac:dyDescent="0.3">
      <c r="L267" t="s">
        <v>563</v>
      </c>
      <c r="M267" t="s">
        <v>563</v>
      </c>
      <c r="N267" t="e">
        <f>VLOOKUP(M267,A$1:A$68,1,FALSE)</f>
        <v>#N/A</v>
      </c>
    </row>
    <row r="268" spans="12:14" x14ac:dyDescent="0.3">
      <c r="L268" t="s">
        <v>563</v>
      </c>
      <c r="M268" t="s">
        <v>563</v>
      </c>
      <c r="N268" t="e">
        <f>VLOOKUP(M268,A$1:A$68,1,FALSE)</f>
        <v>#N/A</v>
      </c>
    </row>
    <row r="269" spans="12:14" x14ac:dyDescent="0.3">
      <c r="L269" t="s">
        <v>563</v>
      </c>
      <c r="M269" t="s">
        <v>563</v>
      </c>
      <c r="N269" t="e">
        <f>VLOOKUP(M269,A$1:A$68,1,FALSE)</f>
        <v>#N/A</v>
      </c>
    </row>
    <row r="270" spans="12:14" x14ac:dyDescent="0.3">
      <c r="L270" t="s">
        <v>563</v>
      </c>
      <c r="M270" t="s">
        <v>563</v>
      </c>
      <c r="N270" t="e">
        <f>VLOOKUP(M270,A$1:A$68,1,FALSE)</f>
        <v>#N/A</v>
      </c>
    </row>
    <row r="271" spans="12:14" x14ac:dyDescent="0.3">
      <c r="L271" t="s">
        <v>563</v>
      </c>
      <c r="M271" t="s">
        <v>563</v>
      </c>
      <c r="N271" t="e">
        <f>VLOOKUP(M271,A$1:A$68,1,FALSE)</f>
        <v>#N/A</v>
      </c>
    </row>
    <row r="272" spans="12:14" x14ac:dyDescent="0.3">
      <c r="L272" t="s">
        <v>563</v>
      </c>
      <c r="M272" t="s">
        <v>563</v>
      </c>
      <c r="N272" t="e">
        <f>VLOOKUP(M272,A$1:A$68,1,FALSE)</f>
        <v>#N/A</v>
      </c>
    </row>
    <row r="273" spans="12:14" x14ac:dyDescent="0.3">
      <c r="L273" t="s">
        <v>563</v>
      </c>
      <c r="M273" t="s">
        <v>563</v>
      </c>
      <c r="N273" t="e">
        <f>VLOOKUP(M273,A$1:A$68,1,FALSE)</f>
        <v>#N/A</v>
      </c>
    </row>
    <row r="274" spans="12:14" x14ac:dyDescent="0.3">
      <c r="L274" t="s">
        <v>563</v>
      </c>
      <c r="M274" t="s">
        <v>563</v>
      </c>
      <c r="N274" t="e">
        <f>VLOOKUP(M274,A$1:A$68,1,FALSE)</f>
        <v>#N/A</v>
      </c>
    </row>
    <row r="275" spans="12:14" x14ac:dyDescent="0.3">
      <c r="L275" t="s">
        <v>563</v>
      </c>
      <c r="M275" t="s">
        <v>563</v>
      </c>
      <c r="N275" t="e">
        <f>VLOOKUP(M275,A$1:A$68,1,FALSE)</f>
        <v>#N/A</v>
      </c>
    </row>
    <row r="276" spans="12:14" x14ac:dyDescent="0.3">
      <c r="L276" t="s">
        <v>563</v>
      </c>
      <c r="M276" t="s">
        <v>563</v>
      </c>
      <c r="N276" t="e">
        <f>VLOOKUP(M276,A$1:A$68,1,FALSE)</f>
        <v>#N/A</v>
      </c>
    </row>
    <row r="277" spans="12:14" x14ac:dyDescent="0.3">
      <c r="L277" t="s">
        <v>563</v>
      </c>
      <c r="M277" t="s">
        <v>563</v>
      </c>
      <c r="N277" t="e">
        <f>VLOOKUP(M277,A$1:A$68,1,FALSE)</f>
        <v>#N/A</v>
      </c>
    </row>
    <row r="278" spans="12:14" x14ac:dyDescent="0.3">
      <c r="L278" t="s">
        <v>563</v>
      </c>
      <c r="M278" t="s">
        <v>563</v>
      </c>
      <c r="N278" t="e">
        <f>VLOOKUP(M278,A$1:A$68,1,FALSE)</f>
        <v>#N/A</v>
      </c>
    </row>
    <row r="279" spans="12:14" x14ac:dyDescent="0.3">
      <c r="L279" t="s">
        <v>563</v>
      </c>
      <c r="M279" t="s">
        <v>563</v>
      </c>
      <c r="N279" t="e">
        <f>VLOOKUP(M279,A$1:A$68,1,FALSE)</f>
        <v>#N/A</v>
      </c>
    </row>
    <row r="280" spans="12:14" x14ac:dyDescent="0.3">
      <c r="L280" t="s">
        <v>563</v>
      </c>
      <c r="M280" t="s">
        <v>563</v>
      </c>
      <c r="N280" t="e">
        <f>VLOOKUP(M280,A$1:A$68,1,FALSE)</f>
        <v>#N/A</v>
      </c>
    </row>
    <row r="281" spans="12:14" x14ac:dyDescent="0.3">
      <c r="L281" t="s">
        <v>563</v>
      </c>
      <c r="M281" t="s">
        <v>563</v>
      </c>
      <c r="N281" t="e">
        <f>VLOOKUP(M281,A$1:A$68,1,FALSE)</f>
        <v>#N/A</v>
      </c>
    </row>
    <row r="282" spans="12:14" x14ac:dyDescent="0.3">
      <c r="L282" t="s">
        <v>563</v>
      </c>
      <c r="M282" t="s">
        <v>563</v>
      </c>
      <c r="N282" t="e">
        <f>VLOOKUP(M282,A$1:A$68,1,FALSE)</f>
        <v>#N/A</v>
      </c>
    </row>
    <row r="283" spans="12:14" x14ac:dyDescent="0.3">
      <c r="L283" t="s">
        <v>563</v>
      </c>
      <c r="M283" t="s">
        <v>563</v>
      </c>
      <c r="N283" t="e">
        <f>VLOOKUP(M283,A$1:A$68,1,FALSE)</f>
        <v>#N/A</v>
      </c>
    </row>
    <row r="284" spans="12:14" x14ac:dyDescent="0.3">
      <c r="L284" t="s">
        <v>563</v>
      </c>
      <c r="M284" t="s">
        <v>563</v>
      </c>
      <c r="N284" t="e">
        <f>VLOOKUP(M284,A$1:A$68,1,FALSE)</f>
        <v>#N/A</v>
      </c>
    </row>
    <row r="285" spans="12:14" x14ac:dyDescent="0.3">
      <c r="L285" t="s">
        <v>563</v>
      </c>
      <c r="M285" t="s">
        <v>563</v>
      </c>
      <c r="N285" t="e">
        <f>VLOOKUP(M285,A$1:A$68,1,FALSE)</f>
        <v>#N/A</v>
      </c>
    </row>
    <row r="286" spans="12:14" x14ac:dyDescent="0.3">
      <c r="L286" t="s">
        <v>563</v>
      </c>
      <c r="M286" t="s">
        <v>563</v>
      </c>
      <c r="N286" t="e">
        <f>VLOOKUP(M286,A$1:A$68,1,FALSE)</f>
        <v>#N/A</v>
      </c>
    </row>
    <row r="287" spans="12:14" x14ac:dyDescent="0.3">
      <c r="L287" t="s">
        <v>563</v>
      </c>
      <c r="M287" t="s">
        <v>563</v>
      </c>
      <c r="N287" t="e">
        <f>VLOOKUP(M287,A$1:A$68,1,FALSE)</f>
        <v>#N/A</v>
      </c>
    </row>
    <row r="288" spans="12:14" x14ac:dyDescent="0.3">
      <c r="L288" t="s">
        <v>563</v>
      </c>
      <c r="M288" t="s">
        <v>563</v>
      </c>
      <c r="N288" t="e">
        <f>VLOOKUP(M288,A$1:A$68,1,FALSE)</f>
        <v>#N/A</v>
      </c>
    </row>
    <row r="289" spans="12:14" x14ac:dyDescent="0.3">
      <c r="L289" t="s">
        <v>563</v>
      </c>
      <c r="N289" t="e">
        <f>VLOOKUP(M289,A$1:A$68,1,FALSE)</f>
        <v>#N/A</v>
      </c>
    </row>
    <row r="290" spans="12:14" x14ac:dyDescent="0.3">
      <c r="L290" t="s">
        <v>563</v>
      </c>
      <c r="N290" t="e">
        <f>VLOOKUP(M290,A$1:A$68,1,FALSE)</f>
        <v>#N/A</v>
      </c>
    </row>
    <row r="291" spans="12:14" x14ac:dyDescent="0.3">
      <c r="L291" t="s">
        <v>563</v>
      </c>
      <c r="N291" t="e">
        <f>VLOOKUP(M291,A$1:A$68,1,FALSE)</f>
        <v>#N/A</v>
      </c>
    </row>
    <row r="292" spans="12:14" x14ac:dyDescent="0.3">
      <c r="L292" t="s">
        <v>563</v>
      </c>
      <c r="N292" t="e">
        <f>VLOOKUP(M292,A$1:A$68,1,FALSE)</f>
        <v>#N/A</v>
      </c>
    </row>
    <row r="293" spans="12:14" x14ac:dyDescent="0.3">
      <c r="L293" t="s">
        <v>563</v>
      </c>
      <c r="N293" t="e">
        <f>VLOOKUP(M293,A$1:A$68,1,FALSE)</f>
        <v>#N/A</v>
      </c>
    </row>
    <row r="294" spans="12:14" x14ac:dyDescent="0.3">
      <c r="L294" t="s">
        <v>563</v>
      </c>
      <c r="N294" t="e">
        <f>VLOOKUP(M294,A$1:A$68,1,FALSE)</f>
        <v>#N/A</v>
      </c>
    </row>
    <row r="295" spans="12:14" x14ac:dyDescent="0.3">
      <c r="L295" t="s">
        <v>563</v>
      </c>
      <c r="N295" t="e">
        <f>VLOOKUP(M295,A$1:A$68,1,FALSE)</f>
        <v>#N/A</v>
      </c>
    </row>
    <row r="296" spans="12:14" x14ac:dyDescent="0.3">
      <c r="L296" t="s">
        <v>563</v>
      </c>
      <c r="N296" t="e">
        <f>VLOOKUP(M296,A$1:A$68,1,FALSE)</f>
        <v>#N/A</v>
      </c>
    </row>
    <row r="297" spans="12:14" x14ac:dyDescent="0.3">
      <c r="L297" t="s">
        <v>563</v>
      </c>
      <c r="N297" t="e">
        <f>VLOOKUP(M297,A$1:A$68,1,FALSE)</f>
        <v>#N/A</v>
      </c>
    </row>
    <row r="298" spans="12:14" x14ac:dyDescent="0.3">
      <c r="L298" t="s">
        <v>563</v>
      </c>
      <c r="N298" t="e">
        <f>VLOOKUP(M298,A$1:A$68,1,FALSE)</f>
        <v>#N/A</v>
      </c>
    </row>
    <row r="299" spans="12:14" x14ac:dyDescent="0.3">
      <c r="L299" t="s">
        <v>563</v>
      </c>
      <c r="N299" t="e">
        <f>VLOOKUP(M299,A$1:A$68,1,FALSE)</f>
        <v>#N/A</v>
      </c>
    </row>
    <row r="300" spans="12:14" x14ac:dyDescent="0.3">
      <c r="L300" t="s">
        <v>563</v>
      </c>
      <c r="N300" t="e">
        <f>VLOOKUP(M300,A$1:A$68,1,FALSE)</f>
        <v>#N/A</v>
      </c>
    </row>
    <row r="301" spans="12:14" x14ac:dyDescent="0.3">
      <c r="L301" t="s">
        <v>563</v>
      </c>
      <c r="N301" t="e">
        <f>VLOOKUP(M301,A$1:A$68,1,FALSE)</f>
        <v>#N/A</v>
      </c>
    </row>
    <row r="302" spans="12:14" x14ac:dyDescent="0.3">
      <c r="L302" t="s">
        <v>563</v>
      </c>
      <c r="N302" t="e">
        <f>VLOOKUP(M302,A$1:A$68,1,FALSE)</f>
        <v>#N/A</v>
      </c>
    </row>
    <row r="303" spans="12:14" x14ac:dyDescent="0.3">
      <c r="L303" t="s">
        <v>563</v>
      </c>
      <c r="N303" t="e">
        <f>VLOOKUP(M303,A$1:A$68,1,FALSE)</f>
        <v>#N/A</v>
      </c>
    </row>
    <row r="304" spans="12:14" x14ac:dyDescent="0.3">
      <c r="L304" t="s">
        <v>563</v>
      </c>
      <c r="N304" t="e">
        <f>VLOOKUP(M304,A$1:A$68,1,FALSE)</f>
        <v>#N/A</v>
      </c>
    </row>
    <row r="305" spans="12:14" x14ac:dyDescent="0.3">
      <c r="L305" t="s">
        <v>563</v>
      </c>
      <c r="N305" t="e">
        <f>VLOOKUP(M305,A$1:A$68,1,FALSE)</f>
        <v>#N/A</v>
      </c>
    </row>
  </sheetData>
  <sortState xmlns:xlrd2="http://schemas.microsoft.com/office/spreadsheetml/2017/richdata2" ref="M60:M74">
    <sortCondition descending="1" ref="M60:M7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176"/>
  <sheetViews>
    <sheetView workbookViewId="0">
      <selection activeCell="R50" sqref="R1:R50"/>
    </sheetView>
  </sheetViews>
  <sheetFormatPr defaultRowHeight="14.4" x14ac:dyDescent="0.3"/>
  <cols>
    <col min="1" max="1" width="27.6640625" bestFit="1" customWidth="1"/>
    <col min="2" max="2" width="58" bestFit="1" customWidth="1"/>
    <col min="8" max="8" width="24.88671875" bestFit="1" customWidth="1"/>
    <col min="9" max="9" width="28.44140625" bestFit="1" customWidth="1"/>
    <col min="15" max="15" width="27.6640625" bestFit="1" customWidth="1"/>
    <col min="16" max="16" width="58" bestFit="1" customWidth="1"/>
  </cols>
  <sheetData>
    <row r="1" spans="1:23" x14ac:dyDescent="0.3">
      <c r="A1" t="s">
        <v>234</v>
      </c>
      <c r="B1" t="s">
        <v>394</v>
      </c>
      <c r="C1" s="50">
        <f>VLOOKUP(A1,data!$LB$6:$LC$353,2,FALSE)</f>
        <v>93.3</v>
      </c>
      <c r="D1">
        <f>RANK(C1,C$1:C$88,0)</f>
        <v>24</v>
      </c>
      <c r="E1" t="s">
        <v>234</v>
      </c>
      <c r="H1" t="s">
        <v>26</v>
      </c>
      <c r="I1" t="s">
        <v>395</v>
      </c>
      <c r="J1" s="50">
        <f>VLOOKUP(H1,data!$LB$6:$LC$353,2,FALSE)</f>
        <v>92.3</v>
      </c>
      <c r="K1">
        <f t="shared" ref="K1:K32" si="0">RANK(J1,J$1:J$175,0)</f>
        <v>87</v>
      </c>
      <c r="L1" t="s">
        <v>26</v>
      </c>
      <c r="O1" t="s">
        <v>312</v>
      </c>
      <c r="P1" t="s">
        <v>668</v>
      </c>
      <c r="Q1" s="50">
        <f>VLOOKUP(O1,data!$LB$6:$LC$353,2,FALSE)</f>
        <v>71.400000000000006</v>
      </c>
      <c r="R1">
        <f t="shared" ref="R1:R32" si="1">RANK(Q1,Q$1:Q$50,0)</f>
        <v>46</v>
      </c>
      <c r="S1" t="s">
        <v>312</v>
      </c>
      <c r="V1" s="8"/>
      <c r="W1" s="52"/>
    </row>
    <row r="2" spans="1:23" x14ac:dyDescent="0.3">
      <c r="A2" t="s">
        <v>268</v>
      </c>
      <c r="B2" t="s">
        <v>394</v>
      </c>
      <c r="C2" s="50">
        <f>VLOOKUP(A2,data!$LB$6:$LC$353,2,FALSE)</f>
        <v>90.6</v>
      </c>
      <c r="D2">
        <f t="shared" ref="D2:D65" si="2">RANK(C2,C$1:C$88,0)</f>
        <v>37</v>
      </c>
      <c r="E2" t="s">
        <v>268</v>
      </c>
      <c r="H2" t="s">
        <v>253</v>
      </c>
      <c r="I2" t="s">
        <v>395</v>
      </c>
      <c r="J2" s="50">
        <f>VLOOKUP(H2,data!$LB$6:$LC$353,2,FALSE)</f>
        <v>96.4</v>
      </c>
      <c r="K2">
        <f t="shared" si="0"/>
        <v>50</v>
      </c>
      <c r="L2" t="s">
        <v>253</v>
      </c>
      <c r="O2" t="s">
        <v>266</v>
      </c>
      <c r="P2" t="s">
        <v>668</v>
      </c>
      <c r="Q2" s="50" t="str">
        <f>VLOOKUP(O2,data!$LB$6:$LC$353,2,FALSE)</f>
        <v>-</v>
      </c>
      <c r="R2" t="e">
        <f t="shared" si="1"/>
        <v>#VALUE!</v>
      </c>
      <c r="S2" t="s">
        <v>266</v>
      </c>
      <c r="V2" s="8"/>
      <c r="W2" s="52"/>
    </row>
    <row r="3" spans="1:23" x14ac:dyDescent="0.3">
      <c r="A3" t="s">
        <v>73</v>
      </c>
      <c r="B3" t="s">
        <v>394</v>
      </c>
      <c r="C3" s="50">
        <f>VLOOKUP(A3,data!$LB$6:$LC$353,2,FALSE)</f>
        <v>93.5</v>
      </c>
      <c r="D3">
        <f t="shared" si="2"/>
        <v>22</v>
      </c>
      <c r="E3" t="s">
        <v>73</v>
      </c>
      <c r="H3" t="s">
        <v>305</v>
      </c>
      <c r="I3" t="s">
        <v>395</v>
      </c>
      <c r="J3" s="50">
        <f>VLOOKUP(H3,data!$LB$6:$LC$353,2,FALSE)</f>
        <v>68.400000000000006</v>
      </c>
      <c r="K3">
        <f t="shared" si="0"/>
        <v>174</v>
      </c>
      <c r="L3" t="s">
        <v>305</v>
      </c>
      <c r="O3" t="s">
        <v>224</v>
      </c>
      <c r="P3" t="s">
        <v>668</v>
      </c>
      <c r="Q3" s="50">
        <f>VLOOKUP(O3,data!$LB$6:$LC$353,2,FALSE)</f>
        <v>83.8</v>
      </c>
      <c r="R3">
        <f t="shared" si="1"/>
        <v>32</v>
      </c>
      <c r="S3" t="s">
        <v>224</v>
      </c>
      <c r="V3" s="8"/>
      <c r="W3" s="52"/>
    </row>
    <row r="4" spans="1:23" x14ac:dyDescent="0.3">
      <c r="A4" t="s">
        <v>250</v>
      </c>
      <c r="B4" t="s">
        <v>394</v>
      </c>
      <c r="C4" s="50">
        <f>VLOOKUP(A4,data!$LB$6:$LC$353,2,FALSE)</f>
        <v>89.4</v>
      </c>
      <c r="D4">
        <f t="shared" si="2"/>
        <v>42</v>
      </c>
      <c r="E4" t="s">
        <v>250</v>
      </c>
      <c r="H4" t="s">
        <v>295</v>
      </c>
      <c r="I4" t="s">
        <v>395</v>
      </c>
      <c r="J4" s="50">
        <f>VLOOKUP(H4,data!$LB$6:$LC$353,2,FALSE)</f>
        <v>81.2</v>
      </c>
      <c r="K4">
        <f t="shared" si="0"/>
        <v>159</v>
      </c>
      <c r="L4" t="s">
        <v>295</v>
      </c>
      <c r="O4" t="s">
        <v>254</v>
      </c>
      <c r="P4" t="s">
        <v>668</v>
      </c>
      <c r="Q4" s="50">
        <f>VLOOKUP(O4,data!$LB$6:$LC$353,2,FALSE)</f>
        <v>98.5</v>
      </c>
      <c r="R4">
        <f t="shared" si="1"/>
        <v>3</v>
      </c>
      <c r="S4" t="s">
        <v>254</v>
      </c>
      <c r="V4" s="8"/>
      <c r="W4" s="52"/>
    </row>
    <row r="5" spans="1:23" x14ac:dyDescent="0.3">
      <c r="A5" t="s">
        <v>186</v>
      </c>
      <c r="B5" t="s">
        <v>394</v>
      </c>
      <c r="C5" s="50">
        <f>VLOOKUP(A5,data!$LB$6:$LC$353,2,FALSE)</f>
        <v>90</v>
      </c>
      <c r="D5">
        <f t="shared" si="2"/>
        <v>39</v>
      </c>
      <c r="E5" t="s">
        <v>186</v>
      </c>
      <c r="H5" t="s">
        <v>20</v>
      </c>
      <c r="I5" t="s">
        <v>395</v>
      </c>
      <c r="J5" s="50">
        <f>VLOOKUP(H5,data!$LB$6:$LC$353,2,FALSE)</f>
        <v>100</v>
      </c>
      <c r="K5">
        <f t="shared" si="0"/>
        <v>1</v>
      </c>
      <c r="L5" t="s">
        <v>20</v>
      </c>
      <c r="O5" t="s">
        <v>183</v>
      </c>
      <c r="P5" t="s">
        <v>668</v>
      </c>
      <c r="Q5" s="50">
        <f>VLOOKUP(O5,data!$LB$6:$LC$353,2,FALSE)</f>
        <v>89.7</v>
      </c>
      <c r="R5">
        <f t="shared" si="1"/>
        <v>21</v>
      </c>
      <c r="S5" t="s">
        <v>183</v>
      </c>
      <c r="V5" s="8"/>
      <c r="W5" s="52"/>
    </row>
    <row r="6" spans="1:23" x14ac:dyDescent="0.3">
      <c r="A6" t="s">
        <v>218</v>
      </c>
      <c r="B6" t="s">
        <v>394</v>
      </c>
      <c r="C6" s="50">
        <f>VLOOKUP(A6,data!$LB$6:$LC$353,2,FALSE)</f>
        <v>87.7</v>
      </c>
      <c r="D6">
        <f t="shared" si="2"/>
        <v>47</v>
      </c>
      <c r="E6" t="s">
        <v>218</v>
      </c>
      <c r="H6" t="s">
        <v>128</v>
      </c>
      <c r="I6" t="s">
        <v>395</v>
      </c>
      <c r="J6" s="50">
        <f>VLOOKUP(H6,data!$LB$6:$LC$353,2,FALSE)</f>
        <v>86.7</v>
      </c>
      <c r="K6">
        <f t="shared" si="0"/>
        <v>131</v>
      </c>
      <c r="L6" t="s">
        <v>128</v>
      </c>
      <c r="O6" t="s">
        <v>155</v>
      </c>
      <c r="P6" t="s">
        <v>668</v>
      </c>
      <c r="Q6" s="50">
        <f>VLOOKUP(O6,data!$LB$6:$LC$353,2,FALSE)</f>
        <v>97.2</v>
      </c>
      <c r="R6">
        <f t="shared" si="1"/>
        <v>6</v>
      </c>
      <c r="S6" t="s">
        <v>155</v>
      </c>
      <c r="V6" s="8"/>
      <c r="W6" s="52"/>
    </row>
    <row r="7" spans="1:23" x14ac:dyDescent="0.3">
      <c r="A7" t="s">
        <v>71</v>
      </c>
      <c r="B7" t="s">
        <v>394</v>
      </c>
      <c r="C7" s="50">
        <f>VLOOKUP(A7,data!$LB$6:$LC$353,2,FALSE)</f>
        <v>83.1</v>
      </c>
      <c r="D7">
        <f t="shared" si="2"/>
        <v>69</v>
      </c>
      <c r="E7" t="s">
        <v>71</v>
      </c>
      <c r="H7" t="s">
        <v>81</v>
      </c>
      <c r="I7" t="s">
        <v>395</v>
      </c>
      <c r="J7" s="50">
        <f>VLOOKUP(H7,data!$LB$6:$LC$353,2,FALSE)</f>
        <v>100</v>
      </c>
      <c r="K7">
        <f t="shared" si="0"/>
        <v>1</v>
      </c>
      <c r="L7" t="s">
        <v>81</v>
      </c>
      <c r="O7" t="s">
        <v>296</v>
      </c>
      <c r="P7" t="s">
        <v>668</v>
      </c>
      <c r="Q7" s="50">
        <f>VLOOKUP(O7,data!$LB$6:$LC$353,2,FALSE)</f>
        <v>92.3</v>
      </c>
      <c r="R7">
        <f t="shared" si="1"/>
        <v>16</v>
      </c>
      <c r="S7" t="s">
        <v>296</v>
      </c>
      <c r="V7" s="8"/>
      <c r="W7" s="52"/>
    </row>
    <row r="8" spans="1:23" x14ac:dyDescent="0.3">
      <c r="A8" t="s">
        <v>317</v>
      </c>
      <c r="B8" t="s">
        <v>394</v>
      </c>
      <c r="C8" s="50">
        <f>VLOOKUP(A8,data!$LB$6:$LC$353,2,FALSE)</f>
        <v>100</v>
      </c>
      <c r="D8">
        <f t="shared" si="2"/>
        <v>1</v>
      </c>
      <c r="E8" t="s">
        <v>317</v>
      </c>
      <c r="H8" t="s">
        <v>322</v>
      </c>
      <c r="I8" t="s">
        <v>395</v>
      </c>
      <c r="J8" s="50">
        <f>VLOOKUP(H8,data!$LB$6:$LC$353,2,FALSE)</f>
        <v>84.4</v>
      </c>
      <c r="K8">
        <f t="shared" si="0"/>
        <v>143</v>
      </c>
      <c r="L8" t="s">
        <v>322</v>
      </c>
      <c r="O8" t="s">
        <v>229</v>
      </c>
      <c r="P8" t="s">
        <v>668</v>
      </c>
      <c r="Q8" s="50">
        <f>VLOOKUP(O8,data!$LB$6:$LC$353,2,FALSE)</f>
        <v>95.5</v>
      </c>
      <c r="R8">
        <f t="shared" si="1"/>
        <v>10</v>
      </c>
      <c r="S8" t="s">
        <v>229</v>
      </c>
      <c r="V8" s="8"/>
      <c r="W8" s="52"/>
    </row>
    <row r="9" spans="1:23" x14ac:dyDescent="0.3">
      <c r="A9" t="s">
        <v>35</v>
      </c>
      <c r="B9" t="s">
        <v>394</v>
      </c>
      <c r="C9" s="50">
        <f>VLOOKUP(A9,data!$LB$6:$LC$353,2,FALSE)</f>
        <v>82.3</v>
      </c>
      <c r="D9">
        <f t="shared" si="2"/>
        <v>71</v>
      </c>
      <c r="E9" t="s">
        <v>35</v>
      </c>
      <c r="H9" t="s">
        <v>205</v>
      </c>
      <c r="I9" t="s">
        <v>395</v>
      </c>
      <c r="J9" s="50">
        <f>VLOOKUP(H9,data!$LB$6:$LC$353,2,FALSE)</f>
        <v>100</v>
      </c>
      <c r="K9">
        <f t="shared" si="0"/>
        <v>1</v>
      </c>
      <c r="L9" t="s">
        <v>205</v>
      </c>
      <c r="O9" t="s">
        <v>119</v>
      </c>
      <c r="P9" t="s">
        <v>668</v>
      </c>
      <c r="Q9" s="50">
        <f>VLOOKUP(O9,data!$LB$6:$LC$353,2,FALSE)</f>
        <v>93.7</v>
      </c>
      <c r="R9">
        <f t="shared" si="1"/>
        <v>12</v>
      </c>
      <c r="S9" t="s">
        <v>119</v>
      </c>
      <c r="V9" s="8"/>
      <c r="W9" s="52"/>
    </row>
    <row r="10" spans="1:23" x14ac:dyDescent="0.3">
      <c r="A10" t="s">
        <v>80</v>
      </c>
      <c r="B10" t="s">
        <v>394</v>
      </c>
      <c r="C10" s="50">
        <f>VLOOKUP(A10,data!$LB$6:$LC$353,2,FALSE)</f>
        <v>91.5</v>
      </c>
      <c r="D10">
        <f t="shared" si="2"/>
        <v>30</v>
      </c>
      <c r="E10" t="s">
        <v>80</v>
      </c>
      <c r="H10" t="s">
        <v>74</v>
      </c>
      <c r="I10" t="s">
        <v>395</v>
      </c>
      <c r="J10" s="50">
        <f>VLOOKUP(H10,data!$LB$6:$LC$353,2,FALSE)</f>
        <v>93.4</v>
      </c>
      <c r="K10">
        <f t="shared" si="0"/>
        <v>81</v>
      </c>
      <c r="L10" t="s">
        <v>74</v>
      </c>
      <c r="O10" s="8" t="s">
        <v>742</v>
      </c>
      <c r="P10" t="s">
        <v>668</v>
      </c>
      <c r="Q10" s="50">
        <f>VLOOKUP(O10,data!$LB$6:$LC$353,2,FALSE)</f>
        <v>90.6</v>
      </c>
      <c r="R10">
        <f t="shared" si="1"/>
        <v>19</v>
      </c>
      <c r="S10" s="8" t="s">
        <v>742</v>
      </c>
      <c r="V10" s="8"/>
      <c r="W10" s="52"/>
    </row>
    <row r="11" spans="1:23" x14ac:dyDescent="0.3">
      <c r="A11" t="s">
        <v>244</v>
      </c>
      <c r="B11" t="s">
        <v>394</v>
      </c>
      <c r="C11" s="50">
        <f>VLOOKUP(A11,data!$LB$6:$LC$353,2,FALSE)</f>
        <v>86.9</v>
      </c>
      <c r="D11">
        <f t="shared" si="2"/>
        <v>52</v>
      </c>
      <c r="E11" t="s">
        <v>244</v>
      </c>
      <c r="H11" t="s">
        <v>75</v>
      </c>
      <c r="I11" t="s">
        <v>395</v>
      </c>
      <c r="J11" s="50">
        <f>VLOOKUP(H11,data!$LB$6:$LC$353,2,FALSE)</f>
        <v>96.6</v>
      </c>
      <c r="K11">
        <f t="shared" si="0"/>
        <v>48</v>
      </c>
      <c r="L11" t="s">
        <v>75</v>
      </c>
      <c r="O11" t="s">
        <v>10</v>
      </c>
      <c r="P11" t="s">
        <v>668</v>
      </c>
      <c r="Q11" s="50">
        <f>VLOOKUP(O11,data!$LB$6:$LC$353,2,FALSE)</f>
        <v>92.3</v>
      </c>
      <c r="R11">
        <f t="shared" si="1"/>
        <v>16</v>
      </c>
      <c r="S11" t="s">
        <v>10</v>
      </c>
      <c r="V11" s="8"/>
      <c r="W11" s="52"/>
    </row>
    <row r="12" spans="1:23" x14ac:dyDescent="0.3">
      <c r="A12" t="s">
        <v>148</v>
      </c>
      <c r="B12" t="s">
        <v>394</v>
      </c>
      <c r="C12" s="50">
        <f>VLOOKUP(A12,data!$LB$6:$LC$353,2,FALSE)</f>
        <v>75</v>
      </c>
      <c r="D12">
        <f t="shared" si="2"/>
        <v>82</v>
      </c>
      <c r="E12" t="s">
        <v>148</v>
      </c>
      <c r="H12" t="s">
        <v>337</v>
      </c>
      <c r="I12" t="s">
        <v>395</v>
      </c>
      <c r="J12" s="50">
        <f>VLOOKUP(H12,data!$LB$6:$LC$353,2,FALSE)</f>
        <v>100</v>
      </c>
      <c r="K12">
        <f t="shared" si="0"/>
        <v>1</v>
      </c>
      <c r="L12" t="s">
        <v>337</v>
      </c>
      <c r="O12" t="s">
        <v>326</v>
      </c>
      <c r="P12" t="s">
        <v>668</v>
      </c>
      <c r="Q12" s="50">
        <f>VLOOKUP(O12,data!$LB$6:$LC$353,2,FALSE)</f>
        <v>66.7</v>
      </c>
      <c r="R12">
        <f t="shared" si="1"/>
        <v>48</v>
      </c>
      <c r="S12" t="s">
        <v>326</v>
      </c>
      <c r="V12" s="8"/>
      <c r="W12" s="52"/>
    </row>
    <row r="13" spans="1:23" x14ac:dyDescent="0.3">
      <c r="A13" t="s">
        <v>174</v>
      </c>
      <c r="B13" t="s">
        <v>394</v>
      </c>
      <c r="C13" s="50">
        <f>VLOOKUP(A13,data!$LB$6:$LC$353,2,FALSE)</f>
        <v>95.8</v>
      </c>
      <c r="D13">
        <f t="shared" si="2"/>
        <v>11</v>
      </c>
      <c r="E13" t="s">
        <v>174</v>
      </c>
      <c r="H13" t="s">
        <v>309</v>
      </c>
      <c r="I13" t="s">
        <v>395</v>
      </c>
      <c r="J13" s="50">
        <f>VLOOKUP(H13,data!$LB$6:$LC$353,2,FALSE)</f>
        <v>92.1</v>
      </c>
      <c r="K13">
        <f t="shared" si="0"/>
        <v>92</v>
      </c>
      <c r="L13" t="s">
        <v>309</v>
      </c>
      <c r="O13" t="s">
        <v>47</v>
      </c>
      <c r="P13" t="s">
        <v>668</v>
      </c>
      <c r="Q13" s="50">
        <f>VLOOKUP(O13,data!$LB$6:$LC$353,2,FALSE)</f>
        <v>89.3</v>
      </c>
      <c r="R13">
        <f t="shared" si="1"/>
        <v>24</v>
      </c>
      <c r="S13" t="s">
        <v>47</v>
      </c>
      <c r="V13" s="8"/>
      <c r="W13" s="52"/>
    </row>
    <row r="14" spans="1:23" x14ac:dyDescent="0.3">
      <c r="A14" t="s">
        <v>741</v>
      </c>
      <c r="B14" t="s">
        <v>394</v>
      </c>
      <c r="C14" s="50">
        <f>VLOOKUP(A14,data!$LB$6:$LC$353,2,FALSE)</f>
        <v>88.8</v>
      </c>
      <c r="D14">
        <f t="shared" si="2"/>
        <v>43</v>
      </c>
      <c r="E14" t="s">
        <v>741</v>
      </c>
      <c r="H14" t="s">
        <v>141</v>
      </c>
      <c r="I14" t="s">
        <v>395</v>
      </c>
      <c r="J14" s="50">
        <f>VLOOKUP(H14,data!$LB$6:$LC$353,2,FALSE)</f>
        <v>89.8</v>
      </c>
      <c r="K14">
        <f t="shared" si="0"/>
        <v>111</v>
      </c>
      <c r="L14" t="s">
        <v>141</v>
      </c>
      <c r="O14" t="s">
        <v>303</v>
      </c>
      <c r="P14" t="s">
        <v>668</v>
      </c>
      <c r="Q14" s="50">
        <f>VLOOKUP(O14,data!$LB$6:$LC$353,2,FALSE)</f>
        <v>95.4</v>
      </c>
      <c r="R14">
        <f t="shared" si="1"/>
        <v>11</v>
      </c>
      <c r="S14" t="s">
        <v>303</v>
      </c>
      <c r="V14" s="8"/>
      <c r="W14" s="52"/>
    </row>
    <row r="15" spans="1:23" x14ac:dyDescent="0.3">
      <c r="A15" t="s">
        <v>173</v>
      </c>
      <c r="B15" t="s">
        <v>394</v>
      </c>
      <c r="C15" s="50">
        <f>VLOOKUP(A15,data!$LB$6:$LC$353,2,FALSE)</f>
        <v>95.4</v>
      </c>
      <c r="D15">
        <f t="shared" si="2"/>
        <v>15</v>
      </c>
      <c r="E15" t="s">
        <v>173</v>
      </c>
      <c r="H15" t="s">
        <v>667</v>
      </c>
      <c r="I15" t="s">
        <v>395</v>
      </c>
      <c r="J15" s="50">
        <f>VLOOKUP(H15,data!$LB$6:$LC$353,2,FALSE)</f>
        <v>82</v>
      </c>
      <c r="K15">
        <f t="shared" si="0"/>
        <v>155</v>
      </c>
      <c r="L15" t="s">
        <v>667</v>
      </c>
      <c r="O15" t="s">
        <v>200</v>
      </c>
      <c r="P15" t="s">
        <v>668</v>
      </c>
      <c r="Q15" s="50">
        <f>VLOOKUP(O15,data!$LB$6:$LC$353,2,FALSE)</f>
        <v>92.9</v>
      </c>
      <c r="R15">
        <f t="shared" si="1"/>
        <v>14</v>
      </c>
      <c r="S15" t="s">
        <v>200</v>
      </c>
      <c r="V15" s="8"/>
      <c r="W15" s="52"/>
    </row>
    <row r="16" spans="1:23" x14ac:dyDescent="0.3">
      <c r="A16" t="s">
        <v>313</v>
      </c>
      <c r="B16" t="s">
        <v>394</v>
      </c>
      <c r="C16" s="50">
        <f>VLOOKUP(A16,data!$LB$6:$LC$353,2,FALSE)</f>
        <v>68.599999999999994</v>
      </c>
      <c r="D16">
        <f t="shared" si="2"/>
        <v>84</v>
      </c>
      <c r="E16" t="s">
        <v>313</v>
      </c>
      <c r="H16" t="s">
        <v>120</v>
      </c>
      <c r="I16" t="s">
        <v>395</v>
      </c>
      <c r="J16" s="50">
        <f>VLOOKUP(H16,data!$LB$6:$LC$353,2,FALSE)</f>
        <v>90.7</v>
      </c>
      <c r="K16">
        <f t="shared" si="0"/>
        <v>102</v>
      </c>
      <c r="L16" t="s">
        <v>120</v>
      </c>
      <c r="O16" t="s">
        <v>181</v>
      </c>
      <c r="P16" t="s">
        <v>668</v>
      </c>
      <c r="Q16" s="50">
        <f>VLOOKUP(O16,data!$LB$6:$LC$353,2,FALSE)</f>
        <v>83.3</v>
      </c>
      <c r="R16">
        <f t="shared" si="1"/>
        <v>33</v>
      </c>
      <c r="S16" t="s">
        <v>181</v>
      </c>
      <c r="V16" s="8"/>
      <c r="W16" s="52"/>
    </row>
    <row r="17" spans="1:23" x14ac:dyDescent="0.3">
      <c r="A17" t="s">
        <v>241</v>
      </c>
      <c r="B17" t="s">
        <v>394</v>
      </c>
      <c r="C17" s="50">
        <f>VLOOKUP(A17,data!$LB$6:$LC$353,2,FALSE)</f>
        <v>73</v>
      </c>
      <c r="D17">
        <f t="shared" si="2"/>
        <v>83</v>
      </c>
      <c r="E17" t="s">
        <v>241</v>
      </c>
      <c r="H17" t="s">
        <v>96</v>
      </c>
      <c r="I17" t="s">
        <v>395</v>
      </c>
      <c r="J17" s="50">
        <f>VLOOKUP(H17,data!$LB$6:$LC$353,2,FALSE)</f>
        <v>78.3</v>
      </c>
      <c r="K17">
        <f t="shared" si="0"/>
        <v>167</v>
      </c>
      <c r="L17" t="s">
        <v>96</v>
      </c>
      <c r="O17" t="s">
        <v>100</v>
      </c>
      <c r="P17" t="s">
        <v>668</v>
      </c>
      <c r="Q17" s="50">
        <f>VLOOKUP(O17,data!$LB$6:$LC$353,2,FALSE)</f>
        <v>100</v>
      </c>
      <c r="R17">
        <f t="shared" si="1"/>
        <v>1</v>
      </c>
      <c r="S17" t="s">
        <v>100</v>
      </c>
      <c r="V17" s="8"/>
      <c r="W17" s="52"/>
    </row>
    <row r="18" spans="1:23" x14ac:dyDescent="0.3">
      <c r="A18" t="s">
        <v>320</v>
      </c>
      <c r="B18" t="s">
        <v>394</v>
      </c>
      <c r="C18" s="50">
        <f>VLOOKUP(A18,data!$LB$6:$LC$353,2,FALSE)</f>
        <v>65.900000000000006</v>
      </c>
      <c r="D18">
        <f t="shared" si="2"/>
        <v>87</v>
      </c>
      <c r="E18" t="s">
        <v>320</v>
      </c>
      <c r="H18" t="s">
        <v>301</v>
      </c>
      <c r="I18" t="s">
        <v>395</v>
      </c>
      <c r="J18" s="50">
        <f>VLOOKUP(H18,data!$LB$6:$LC$353,2,FALSE)</f>
        <v>98.1</v>
      </c>
      <c r="K18">
        <f t="shared" si="0"/>
        <v>33</v>
      </c>
      <c r="L18" t="s">
        <v>301</v>
      </c>
      <c r="O18" t="s">
        <v>202</v>
      </c>
      <c r="P18" t="s">
        <v>668</v>
      </c>
      <c r="Q18" s="50">
        <f>VLOOKUP(O18,data!$LB$6:$LC$353,2,FALSE)</f>
        <v>81</v>
      </c>
      <c r="R18">
        <f t="shared" si="1"/>
        <v>38</v>
      </c>
      <c r="S18" t="s">
        <v>202</v>
      </c>
      <c r="V18" s="8"/>
      <c r="W18" s="52"/>
    </row>
    <row r="19" spans="1:23" x14ac:dyDescent="0.3">
      <c r="A19" t="s">
        <v>279</v>
      </c>
      <c r="B19" t="s">
        <v>394</v>
      </c>
      <c r="C19" s="50">
        <f>VLOOKUP(A19,data!$LB$6:$LC$353,2,FALSE)</f>
        <v>95.7</v>
      </c>
      <c r="D19">
        <f t="shared" si="2"/>
        <v>13</v>
      </c>
      <c r="E19" t="s">
        <v>279</v>
      </c>
      <c r="H19" t="s">
        <v>264</v>
      </c>
      <c r="I19" t="s">
        <v>395</v>
      </c>
      <c r="J19" s="50">
        <f>VLOOKUP(H19,data!$LB$6:$LC$353,2,FALSE)</f>
        <v>92.2</v>
      </c>
      <c r="K19">
        <f t="shared" si="0"/>
        <v>91</v>
      </c>
      <c r="L19" t="s">
        <v>264</v>
      </c>
      <c r="O19" t="s">
        <v>255</v>
      </c>
      <c r="P19" t="s">
        <v>668</v>
      </c>
      <c r="Q19" s="50">
        <f>VLOOKUP(O19,data!$LB$6:$LC$353,2,FALSE)</f>
        <v>81.8</v>
      </c>
      <c r="R19">
        <f t="shared" si="1"/>
        <v>35</v>
      </c>
      <c r="S19" t="s">
        <v>255</v>
      </c>
      <c r="V19" s="8"/>
      <c r="W19" s="52"/>
    </row>
    <row r="20" spans="1:23" x14ac:dyDescent="0.3">
      <c r="A20" t="s">
        <v>663</v>
      </c>
      <c r="B20" t="s">
        <v>394</v>
      </c>
      <c r="C20" s="50">
        <f>VLOOKUP(A20,data!$LB$6:$LC$353,2,FALSE)</f>
        <v>90.6</v>
      </c>
      <c r="D20">
        <f t="shared" si="2"/>
        <v>37</v>
      </c>
      <c r="E20" t="s">
        <v>663</v>
      </c>
      <c r="H20" t="s">
        <v>431</v>
      </c>
      <c r="I20" t="s">
        <v>395</v>
      </c>
      <c r="J20" s="50">
        <f>VLOOKUP(H20,data!$LB$6:$LC$353,2,FALSE)</f>
        <v>89.7</v>
      </c>
      <c r="K20">
        <f t="shared" si="0"/>
        <v>112</v>
      </c>
      <c r="L20" t="s">
        <v>431</v>
      </c>
      <c r="O20" t="s">
        <v>230</v>
      </c>
      <c r="P20" t="s">
        <v>668</v>
      </c>
      <c r="Q20" s="50">
        <f>VLOOKUP(O20,data!$LB$6:$LC$353,2,FALSE)</f>
        <v>70.8</v>
      </c>
      <c r="R20">
        <f t="shared" si="1"/>
        <v>47</v>
      </c>
      <c r="S20" t="s">
        <v>230</v>
      </c>
      <c r="V20" s="8"/>
      <c r="W20" s="52"/>
    </row>
    <row r="21" spans="1:23" x14ac:dyDescent="0.3">
      <c r="A21" t="s">
        <v>138</v>
      </c>
      <c r="B21" t="s">
        <v>394</v>
      </c>
      <c r="C21" s="50">
        <f>VLOOKUP(A21,data!$LB$6:$LC$353,2,FALSE)</f>
        <v>100</v>
      </c>
      <c r="D21">
        <f t="shared" si="2"/>
        <v>1</v>
      </c>
      <c r="E21" t="s">
        <v>138</v>
      </c>
      <c r="H21" t="s">
        <v>306</v>
      </c>
      <c r="I21" t="s">
        <v>395</v>
      </c>
      <c r="J21" s="50">
        <f>VLOOKUP(H21,data!$LB$6:$LC$353,2,FALSE)</f>
        <v>86.8</v>
      </c>
      <c r="K21">
        <f t="shared" si="0"/>
        <v>130</v>
      </c>
      <c r="L21" t="s">
        <v>306</v>
      </c>
      <c r="O21" t="s">
        <v>85</v>
      </c>
      <c r="P21" t="s">
        <v>668</v>
      </c>
      <c r="Q21" s="50">
        <f>VLOOKUP(O21,data!$LB$6:$LC$353,2,FALSE)</f>
        <v>95.7</v>
      </c>
      <c r="R21">
        <f t="shared" si="1"/>
        <v>9</v>
      </c>
      <c r="S21" t="s">
        <v>85</v>
      </c>
      <c r="V21" s="8"/>
      <c r="W21" s="52"/>
    </row>
    <row r="22" spans="1:23" x14ac:dyDescent="0.3">
      <c r="A22" t="s">
        <v>129</v>
      </c>
      <c r="B22" t="s">
        <v>394</v>
      </c>
      <c r="C22" s="50">
        <f>VLOOKUP(A22,data!$LB$6:$LC$353,2,FALSE)</f>
        <v>84.8</v>
      </c>
      <c r="D22">
        <f t="shared" si="2"/>
        <v>61</v>
      </c>
      <c r="E22" t="s">
        <v>129</v>
      </c>
      <c r="H22" t="s">
        <v>288</v>
      </c>
      <c r="I22" t="s">
        <v>395</v>
      </c>
      <c r="J22" s="50">
        <f>VLOOKUP(H22,data!$LB$6:$LC$353,2,FALSE)</f>
        <v>83.3</v>
      </c>
      <c r="K22">
        <f t="shared" si="0"/>
        <v>145</v>
      </c>
      <c r="L22" t="s">
        <v>288</v>
      </c>
      <c r="O22" t="s">
        <v>15</v>
      </c>
      <c r="P22" t="s">
        <v>668</v>
      </c>
      <c r="Q22" s="50">
        <f>VLOOKUP(O22,data!$LB$6:$LC$353,2,FALSE)</f>
        <v>93.3</v>
      </c>
      <c r="R22">
        <f t="shared" si="1"/>
        <v>13</v>
      </c>
      <c r="S22" t="s">
        <v>15</v>
      </c>
      <c r="V22" s="8"/>
      <c r="W22" s="52"/>
    </row>
    <row r="23" spans="1:23" x14ac:dyDescent="0.3">
      <c r="A23" t="s">
        <v>201</v>
      </c>
      <c r="B23" t="s">
        <v>394</v>
      </c>
      <c r="C23" s="50">
        <f>VLOOKUP(A23,data!$LB$6:$LC$353,2,FALSE)</f>
        <v>95.1</v>
      </c>
      <c r="D23">
        <f t="shared" si="2"/>
        <v>16</v>
      </c>
      <c r="E23" t="s">
        <v>201</v>
      </c>
      <c r="H23" t="s">
        <v>267</v>
      </c>
      <c r="I23" t="s">
        <v>395</v>
      </c>
      <c r="J23" s="50">
        <f>VLOOKUP(H23,data!$LB$6:$LC$353,2,FALSE)</f>
        <v>88.6</v>
      </c>
      <c r="K23">
        <f t="shared" si="0"/>
        <v>120</v>
      </c>
      <c r="L23" t="s">
        <v>267</v>
      </c>
      <c r="O23" t="s">
        <v>581</v>
      </c>
      <c r="P23" t="s">
        <v>668</v>
      </c>
      <c r="Q23" s="50">
        <f>VLOOKUP(O23,data!$LB$6:$LC$353,2,FALSE)</f>
        <v>89.7</v>
      </c>
      <c r="R23">
        <f t="shared" si="1"/>
        <v>21</v>
      </c>
      <c r="S23" t="s">
        <v>581</v>
      </c>
      <c r="V23" s="8"/>
      <c r="W23" s="52"/>
    </row>
    <row r="24" spans="1:23" x14ac:dyDescent="0.3">
      <c r="A24" t="s">
        <v>154</v>
      </c>
      <c r="B24" t="s">
        <v>394</v>
      </c>
      <c r="C24" s="50">
        <f>VLOOKUP(A24,data!$LB$6:$LC$353,2,FALSE)</f>
        <v>83.3</v>
      </c>
      <c r="D24">
        <f t="shared" si="2"/>
        <v>66</v>
      </c>
      <c r="E24" t="s">
        <v>154</v>
      </c>
      <c r="H24" t="s">
        <v>298</v>
      </c>
      <c r="I24" t="s">
        <v>395</v>
      </c>
      <c r="J24" s="50">
        <f>VLOOKUP(H24,data!$LB$6:$LC$353,2,FALSE)</f>
        <v>84.1</v>
      </c>
      <c r="K24">
        <f t="shared" si="0"/>
        <v>144</v>
      </c>
      <c r="L24" t="s">
        <v>298</v>
      </c>
      <c r="O24" t="s">
        <v>79</v>
      </c>
      <c r="P24" t="s">
        <v>668</v>
      </c>
      <c r="Q24" s="50">
        <f>VLOOKUP(O24,data!$LB$6:$LC$353,2,FALSE)</f>
        <v>97.8</v>
      </c>
      <c r="R24">
        <f t="shared" si="1"/>
        <v>4</v>
      </c>
      <c r="S24" t="s">
        <v>79</v>
      </c>
      <c r="V24" s="8"/>
      <c r="W24" s="52"/>
    </row>
    <row r="25" spans="1:23" x14ac:dyDescent="0.3">
      <c r="A25" t="s">
        <v>131</v>
      </c>
      <c r="B25" t="s">
        <v>394</v>
      </c>
      <c r="C25" s="50">
        <f>VLOOKUP(A25,data!$LB$6:$LC$353,2,FALSE)</f>
        <v>68.2</v>
      </c>
      <c r="D25">
        <f t="shared" si="2"/>
        <v>85</v>
      </c>
      <c r="E25" t="s">
        <v>131</v>
      </c>
      <c r="H25" t="s">
        <v>227</v>
      </c>
      <c r="I25" t="s">
        <v>395</v>
      </c>
      <c r="J25" s="50">
        <f>VLOOKUP(H25,data!$LB$6:$LC$353,2,FALSE)</f>
        <v>97.3</v>
      </c>
      <c r="K25">
        <f t="shared" si="0"/>
        <v>39</v>
      </c>
      <c r="L25" t="s">
        <v>227</v>
      </c>
      <c r="O25" t="s">
        <v>192</v>
      </c>
      <c r="P25" t="s">
        <v>668</v>
      </c>
      <c r="Q25" s="50">
        <f>VLOOKUP(O25,data!$LB$6:$LC$353,2,FALSE)</f>
        <v>83.3</v>
      </c>
      <c r="R25">
        <f t="shared" si="1"/>
        <v>33</v>
      </c>
      <c r="S25" t="s">
        <v>192</v>
      </c>
      <c r="V25" s="8"/>
      <c r="W25" s="52"/>
    </row>
    <row r="26" spans="1:23" x14ac:dyDescent="0.3">
      <c r="A26" t="s">
        <v>433</v>
      </c>
      <c r="B26" t="s">
        <v>394</v>
      </c>
      <c r="C26" s="50">
        <f>VLOOKUP(A26,data!$LB$6:$LC$353,2,FALSE)</f>
        <v>88.6</v>
      </c>
      <c r="D26">
        <f t="shared" si="2"/>
        <v>44</v>
      </c>
      <c r="E26" t="s">
        <v>433</v>
      </c>
      <c r="H26" t="s">
        <v>8</v>
      </c>
      <c r="I26" t="s">
        <v>395</v>
      </c>
      <c r="J26" s="50">
        <f>VLOOKUP(H26,data!$LB$6:$LC$353,2,FALSE)</f>
        <v>95.2</v>
      </c>
      <c r="K26">
        <f t="shared" si="0"/>
        <v>60</v>
      </c>
      <c r="L26" t="s">
        <v>8</v>
      </c>
      <c r="O26" t="s">
        <v>212</v>
      </c>
      <c r="P26" t="s">
        <v>668</v>
      </c>
      <c r="Q26" s="50">
        <f>VLOOKUP(O26,data!$LB$6:$LC$353,2,FALSE)</f>
        <v>80.5</v>
      </c>
      <c r="R26">
        <f t="shared" si="1"/>
        <v>40</v>
      </c>
      <c r="S26" t="s">
        <v>212</v>
      </c>
      <c r="V26" s="8"/>
      <c r="W26" s="52"/>
    </row>
    <row r="27" spans="1:23" x14ac:dyDescent="0.3">
      <c r="A27" t="s">
        <v>219</v>
      </c>
      <c r="B27" t="s">
        <v>394</v>
      </c>
      <c r="C27" s="50">
        <f>VLOOKUP(A27,data!$LB$6:$LC$353,2,FALSE)</f>
        <v>100</v>
      </c>
      <c r="D27">
        <f t="shared" si="2"/>
        <v>1</v>
      </c>
      <c r="E27" t="s">
        <v>219</v>
      </c>
      <c r="H27" t="s">
        <v>104</v>
      </c>
      <c r="I27" t="s">
        <v>395</v>
      </c>
      <c r="J27" s="50">
        <f>VLOOKUP(H27,data!$LB$6:$LC$353,2,FALSE)</f>
        <v>90.6</v>
      </c>
      <c r="K27">
        <f t="shared" si="0"/>
        <v>103</v>
      </c>
      <c r="L27" t="s">
        <v>104</v>
      </c>
      <c r="O27" t="s">
        <v>171</v>
      </c>
      <c r="P27" t="s">
        <v>668</v>
      </c>
      <c r="Q27" s="50">
        <f>VLOOKUP(O27,data!$LB$6:$LC$353,2,FALSE)</f>
        <v>92.4</v>
      </c>
      <c r="R27">
        <f t="shared" si="1"/>
        <v>15</v>
      </c>
      <c r="S27" t="s">
        <v>171</v>
      </c>
      <c r="V27" s="8"/>
      <c r="W27" s="52"/>
    </row>
    <row r="28" spans="1:23" x14ac:dyDescent="0.3">
      <c r="A28" t="s">
        <v>208</v>
      </c>
      <c r="B28" t="s">
        <v>394</v>
      </c>
      <c r="C28" s="50">
        <f>VLOOKUP(A28,data!$LB$6:$LC$353,2,FALSE)</f>
        <v>78.900000000000006</v>
      </c>
      <c r="D28">
        <f t="shared" si="2"/>
        <v>78</v>
      </c>
      <c r="E28" t="s">
        <v>208</v>
      </c>
      <c r="H28" t="s">
        <v>38</v>
      </c>
      <c r="I28" t="s">
        <v>395</v>
      </c>
      <c r="J28" s="50">
        <f>VLOOKUP(H28,data!$LB$6:$LC$353,2,FALSE)</f>
        <v>86.2</v>
      </c>
      <c r="K28">
        <f t="shared" si="0"/>
        <v>132</v>
      </c>
      <c r="L28" t="s">
        <v>38</v>
      </c>
      <c r="O28" t="s">
        <v>261</v>
      </c>
      <c r="P28" t="s">
        <v>668</v>
      </c>
      <c r="Q28" s="50">
        <f>VLOOKUP(O28,data!$LB$6:$LC$353,2,FALSE)</f>
        <v>78.8</v>
      </c>
      <c r="R28">
        <f t="shared" si="1"/>
        <v>41</v>
      </c>
      <c r="S28" t="s">
        <v>261</v>
      </c>
      <c r="V28" s="8"/>
      <c r="W28" s="52"/>
    </row>
    <row r="29" spans="1:23" x14ac:dyDescent="0.3">
      <c r="A29" t="s">
        <v>163</v>
      </c>
      <c r="B29" t="s">
        <v>394</v>
      </c>
      <c r="C29" s="50">
        <f>VLOOKUP(A29,data!$LB$6:$LC$353,2,FALSE)</f>
        <v>95.6</v>
      </c>
      <c r="D29">
        <f t="shared" si="2"/>
        <v>14</v>
      </c>
      <c r="E29" t="s">
        <v>163</v>
      </c>
      <c r="H29" t="s">
        <v>338</v>
      </c>
      <c r="I29" t="s">
        <v>395</v>
      </c>
      <c r="J29" s="50">
        <f>VLOOKUP(H29,data!$LB$6:$LC$353,2,FALSE)</f>
        <v>84.6</v>
      </c>
      <c r="K29">
        <f t="shared" si="0"/>
        <v>141</v>
      </c>
      <c r="L29" t="s">
        <v>338</v>
      </c>
      <c r="O29" t="s">
        <v>61</v>
      </c>
      <c r="P29" t="s">
        <v>668</v>
      </c>
      <c r="Q29" s="50">
        <f>VLOOKUP(O29,data!$LB$6:$LC$353,2,FALSE)</f>
        <v>81</v>
      </c>
      <c r="R29">
        <f t="shared" si="1"/>
        <v>38</v>
      </c>
      <c r="S29" t="s">
        <v>61</v>
      </c>
      <c r="V29" s="8"/>
      <c r="W29" s="52"/>
    </row>
    <row r="30" spans="1:23" x14ac:dyDescent="0.3">
      <c r="A30" t="s">
        <v>287</v>
      </c>
      <c r="B30" t="s">
        <v>394</v>
      </c>
      <c r="C30" s="50">
        <f>VLOOKUP(A30,data!$LB$6:$LC$353,2,FALSE)</f>
        <v>88</v>
      </c>
      <c r="D30">
        <f t="shared" si="2"/>
        <v>45</v>
      </c>
      <c r="E30" t="s">
        <v>287</v>
      </c>
      <c r="H30" t="s">
        <v>78</v>
      </c>
      <c r="I30" t="s">
        <v>395</v>
      </c>
      <c r="J30" s="50">
        <f>VLOOKUP(H30,data!$LB$6:$LC$353,2,FALSE)</f>
        <v>93.9</v>
      </c>
      <c r="K30">
        <f t="shared" si="0"/>
        <v>76</v>
      </c>
      <c r="L30" t="s">
        <v>78</v>
      </c>
      <c r="O30" t="s">
        <v>188</v>
      </c>
      <c r="P30" t="s">
        <v>668</v>
      </c>
      <c r="Q30" s="50">
        <f>VLOOKUP(O30,data!$LB$6:$LC$353,2,FALSE)</f>
        <v>88.9</v>
      </c>
      <c r="R30">
        <f t="shared" si="1"/>
        <v>26</v>
      </c>
      <c r="S30" t="s">
        <v>188</v>
      </c>
      <c r="V30" s="8"/>
      <c r="W30" s="52"/>
    </row>
    <row r="31" spans="1:23" x14ac:dyDescent="0.3">
      <c r="A31" t="s">
        <v>379</v>
      </c>
      <c r="B31" t="s">
        <v>394</v>
      </c>
      <c r="C31" s="50">
        <f>VLOOKUP(A31,data!$LB$6:$LC$353,2,FALSE)</f>
        <v>86.2</v>
      </c>
      <c r="D31">
        <f t="shared" si="2"/>
        <v>54</v>
      </c>
      <c r="E31" t="s">
        <v>379</v>
      </c>
      <c r="H31" t="s">
        <v>213</v>
      </c>
      <c r="I31" t="s">
        <v>395</v>
      </c>
      <c r="J31" s="50">
        <f>VLOOKUP(H31,data!$LB$6:$LC$353,2,FALSE)</f>
        <v>58.3</v>
      </c>
      <c r="K31">
        <f t="shared" si="0"/>
        <v>175</v>
      </c>
      <c r="L31" t="s">
        <v>213</v>
      </c>
      <c r="O31" t="s">
        <v>97</v>
      </c>
      <c r="P31" t="s">
        <v>668</v>
      </c>
      <c r="Q31" s="50">
        <f>VLOOKUP(O31,data!$LB$6:$LC$353,2,FALSE)</f>
        <v>88.5</v>
      </c>
      <c r="R31">
        <f t="shared" si="1"/>
        <v>28</v>
      </c>
      <c r="S31" t="s">
        <v>97</v>
      </c>
      <c r="V31" s="8"/>
      <c r="W31" s="52"/>
    </row>
    <row r="32" spans="1:23" x14ac:dyDescent="0.3">
      <c r="A32" t="s">
        <v>5</v>
      </c>
      <c r="B32" t="s">
        <v>394</v>
      </c>
      <c r="C32" s="50">
        <f>VLOOKUP(A32,data!$LB$6:$LC$353,2,FALSE)</f>
        <v>66.7</v>
      </c>
      <c r="D32">
        <f t="shared" si="2"/>
        <v>86</v>
      </c>
      <c r="E32" t="s">
        <v>5</v>
      </c>
      <c r="H32" t="s">
        <v>216</v>
      </c>
      <c r="I32" t="s">
        <v>395</v>
      </c>
      <c r="J32" s="50">
        <f>VLOOKUP(H32,data!$LB$6:$LC$353,2,FALSE)</f>
        <v>86</v>
      </c>
      <c r="K32">
        <f t="shared" si="0"/>
        <v>134</v>
      </c>
      <c r="L32" t="s">
        <v>216</v>
      </c>
      <c r="O32" t="s">
        <v>239</v>
      </c>
      <c r="P32" t="s">
        <v>668</v>
      </c>
      <c r="Q32" s="50">
        <f>VLOOKUP(O32,data!$LB$6:$LC$353,2,FALSE)</f>
        <v>95.8</v>
      </c>
      <c r="R32">
        <f t="shared" si="1"/>
        <v>8</v>
      </c>
      <c r="S32" t="s">
        <v>239</v>
      </c>
      <c r="V32" s="8"/>
      <c r="W32" s="52"/>
    </row>
    <row r="33" spans="1:23" x14ac:dyDescent="0.3">
      <c r="A33" t="s">
        <v>139</v>
      </c>
      <c r="B33" t="s">
        <v>394</v>
      </c>
      <c r="C33" s="50">
        <f>VLOOKUP(A33,data!$LB$6:$LC$353,2,FALSE)</f>
        <v>90</v>
      </c>
      <c r="D33">
        <f t="shared" si="2"/>
        <v>39</v>
      </c>
      <c r="E33" t="s">
        <v>139</v>
      </c>
      <c r="H33" t="s">
        <v>123</v>
      </c>
      <c r="I33" t="s">
        <v>395</v>
      </c>
      <c r="J33" s="50">
        <f>VLOOKUP(H33,data!$LB$6:$LC$353,2,FALSE)</f>
        <v>85.2</v>
      </c>
      <c r="K33">
        <f t="shared" ref="K33:K64" si="3">RANK(J33,J$1:J$175,0)</f>
        <v>137</v>
      </c>
      <c r="L33" t="s">
        <v>123</v>
      </c>
      <c r="O33" t="s">
        <v>221</v>
      </c>
      <c r="P33" t="s">
        <v>668</v>
      </c>
      <c r="Q33" s="50">
        <f>VLOOKUP(O33,data!$LB$6:$LC$353,2,FALSE)</f>
        <v>91.5</v>
      </c>
      <c r="R33">
        <f t="shared" ref="R33:R50" si="4">RANK(Q33,Q$1:Q$50,0)</f>
        <v>18</v>
      </c>
      <c r="S33" t="s">
        <v>221</v>
      </c>
      <c r="V33" s="8"/>
      <c r="W33" s="52"/>
    </row>
    <row r="34" spans="1:23" x14ac:dyDescent="0.3">
      <c r="A34" t="s">
        <v>199</v>
      </c>
      <c r="B34" t="s">
        <v>394</v>
      </c>
      <c r="C34" s="50">
        <f>VLOOKUP(A34,data!$LB$6:$LC$353,2,FALSE)</f>
        <v>84.9</v>
      </c>
      <c r="D34">
        <f t="shared" si="2"/>
        <v>60</v>
      </c>
      <c r="E34" t="s">
        <v>199</v>
      </c>
      <c r="H34" t="s">
        <v>373</v>
      </c>
      <c r="I34" t="s">
        <v>395</v>
      </c>
      <c r="J34" s="50">
        <f>VLOOKUP(H34,data!$LB$6:$LC$353,2,FALSE)</f>
        <v>87.9</v>
      </c>
      <c r="K34">
        <f t="shared" si="3"/>
        <v>124</v>
      </c>
      <c r="L34" t="s">
        <v>373</v>
      </c>
      <c r="O34" t="s">
        <v>260</v>
      </c>
      <c r="P34" t="s">
        <v>668</v>
      </c>
      <c r="Q34" s="50">
        <f>VLOOKUP(O34,data!$LB$6:$LC$353,2,FALSE)</f>
        <v>81.400000000000006</v>
      </c>
      <c r="R34">
        <f t="shared" si="4"/>
        <v>36</v>
      </c>
      <c r="S34" t="s">
        <v>260</v>
      </c>
      <c r="V34" s="8"/>
      <c r="W34" s="52"/>
    </row>
    <row r="35" spans="1:23" x14ac:dyDescent="0.3">
      <c r="A35" t="s">
        <v>137</v>
      </c>
      <c r="B35" t="s">
        <v>394</v>
      </c>
      <c r="C35" s="50">
        <f>VLOOKUP(A35,data!$LB$6:$LC$353,2,FALSE)</f>
        <v>82.9</v>
      </c>
      <c r="D35">
        <f t="shared" si="2"/>
        <v>70</v>
      </c>
      <c r="E35" t="s">
        <v>137</v>
      </c>
      <c r="H35" t="s">
        <v>193</v>
      </c>
      <c r="I35" t="s">
        <v>395</v>
      </c>
      <c r="J35" s="50">
        <f>VLOOKUP(H35,data!$LB$6:$LC$353,2,FALSE)</f>
        <v>94.1</v>
      </c>
      <c r="K35">
        <f t="shared" si="3"/>
        <v>72</v>
      </c>
      <c r="L35" t="s">
        <v>193</v>
      </c>
      <c r="O35" t="s">
        <v>165</v>
      </c>
      <c r="P35" t="s">
        <v>668</v>
      </c>
      <c r="Q35" s="50">
        <f>VLOOKUP(O35,data!$LB$6:$LC$353,2,FALSE)</f>
        <v>81.3</v>
      </c>
      <c r="R35">
        <f t="shared" si="4"/>
        <v>37</v>
      </c>
      <c r="S35" t="s">
        <v>165</v>
      </c>
      <c r="V35" s="8"/>
      <c r="W35" s="52"/>
    </row>
    <row r="36" spans="1:23" x14ac:dyDescent="0.3">
      <c r="A36" t="s">
        <v>327</v>
      </c>
      <c r="B36" t="s">
        <v>394</v>
      </c>
      <c r="C36" s="50">
        <f>VLOOKUP(A36,data!$LB$6:$LC$353,2,FALSE)</f>
        <v>92</v>
      </c>
      <c r="D36">
        <f t="shared" si="2"/>
        <v>27</v>
      </c>
      <c r="E36" t="s">
        <v>327</v>
      </c>
      <c r="H36" t="s">
        <v>318</v>
      </c>
      <c r="I36" t="s">
        <v>395</v>
      </c>
      <c r="J36" s="50">
        <f>VLOOKUP(H36,data!$LB$6:$LC$353,2,FALSE)</f>
        <v>100</v>
      </c>
      <c r="K36">
        <f t="shared" si="3"/>
        <v>1</v>
      </c>
      <c r="L36" t="s">
        <v>318</v>
      </c>
      <c r="O36" t="s">
        <v>376</v>
      </c>
      <c r="P36" t="s">
        <v>668</v>
      </c>
      <c r="Q36" s="50">
        <f>VLOOKUP(O36,data!$LB$6:$LC$353,2,FALSE)</f>
        <v>96.7</v>
      </c>
      <c r="R36">
        <f t="shared" si="4"/>
        <v>7</v>
      </c>
      <c r="S36" t="s">
        <v>376</v>
      </c>
    </row>
    <row r="37" spans="1:23" x14ac:dyDescent="0.3">
      <c r="A37" t="s">
        <v>176</v>
      </c>
      <c r="B37" t="s">
        <v>394</v>
      </c>
      <c r="C37" s="50">
        <f>VLOOKUP(A37,data!$LB$6:$LC$353,2,FALSE)</f>
        <v>83.3</v>
      </c>
      <c r="D37">
        <f t="shared" si="2"/>
        <v>66</v>
      </c>
      <c r="E37" t="s">
        <v>176</v>
      </c>
      <c r="H37" t="s">
        <v>9</v>
      </c>
      <c r="I37" t="s">
        <v>395</v>
      </c>
      <c r="J37" s="50">
        <f>VLOOKUP(H37,data!$LB$6:$LC$353,2,FALSE)</f>
        <v>96.3</v>
      </c>
      <c r="K37">
        <f t="shared" si="3"/>
        <v>53</v>
      </c>
      <c r="L37" t="s">
        <v>9</v>
      </c>
      <c r="O37" t="s">
        <v>112</v>
      </c>
      <c r="P37" t="s">
        <v>668</v>
      </c>
      <c r="Q37" s="50">
        <f>VLOOKUP(O37,data!$LB$6:$LC$353,2,FALSE)</f>
        <v>56.2</v>
      </c>
      <c r="R37">
        <f t="shared" si="4"/>
        <v>49</v>
      </c>
      <c r="S37" t="s">
        <v>112</v>
      </c>
    </row>
    <row r="38" spans="1:23" x14ac:dyDescent="0.3">
      <c r="A38" t="s">
        <v>151</v>
      </c>
      <c r="B38" t="s">
        <v>394</v>
      </c>
      <c r="C38" s="50">
        <f>VLOOKUP(A38,data!$LB$6:$LC$353,2,FALSE)</f>
        <v>90.9</v>
      </c>
      <c r="D38">
        <f t="shared" si="2"/>
        <v>33</v>
      </c>
      <c r="E38" t="s">
        <v>151</v>
      </c>
      <c r="H38" t="s">
        <v>311</v>
      </c>
      <c r="I38" t="s">
        <v>395</v>
      </c>
      <c r="J38" s="50">
        <f>VLOOKUP(H38,data!$LB$6:$LC$353,2,FALSE)</f>
        <v>92.9</v>
      </c>
      <c r="K38">
        <f t="shared" si="3"/>
        <v>84</v>
      </c>
      <c r="L38" t="s">
        <v>311</v>
      </c>
      <c r="O38" t="s">
        <v>92</v>
      </c>
      <c r="P38" t="s">
        <v>668</v>
      </c>
      <c r="Q38" s="50">
        <f>VLOOKUP(O38,data!$LB$6:$LC$353,2,FALSE)</f>
        <v>85.9</v>
      </c>
      <c r="R38">
        <f t="shared" si="4"/>
        <v>30</v>
      </c>
      <c r="S38" t="s">
        <v>92</v>
      </c>
    </row>
    <row r="39" spans="1:23" x14ac:dyDescent="0.3">
      <c r="A39" t="s">
        <v>290</v>
      </c>
      <c r="B39" t="s">
        <v>394</v>
      </c>
      <c r="C39" s="50">
        <f>VLOOKUP(A39,data!$LB$6:$LC$353,2,FALSE)</f>
        <v>85.7</v>
      </c>
      <c r="D39">
        <f t="shared" si="2"/>
        <v>57</v>
      </c>
      <c r="E39" t="s">
        <v>290</v>
      </c>
      <c r="H39" t="s">
        <v>195</v>
      </c>
      <c r="I39" t="s">
        <v>395</v>
      </c>
      <c r="J39" s="50">
        <f>VLOOKUP(H39,data!$LB$6:$LC$353,2,FALSE)</f>
        <v>95.2</v>
      </c>
      <c r="K39">
        <f t="shared" si="3"/>
        <v>60</v>
      </c>
      <c r="L39" t="s">
        <v>195</v>
      </c>
      <c r="O39" t="s">
        <v>302</v>
      </c>
      <c r="P39" t="s">
        <v>668</v>
      </c>
      <c r="Q39" s="50">
        <f>VLOOKUP(O39,data!$LB$6:$LC$353,2,FALSE)</f>
        <v>97.4</v>
      </c>
      <c r="R39">
        <f t="shared" si="4"/>
        <v>5</v>
      </c>
      <c r="S39" t="s">
        <v>302</v>
      </c>
    </row>
    <row r="40" spans="1:23" x14ac:dyDescent="0.3">
      <c r="A40" t="s">
        <v>59</v>
      </c>
      <c r="B40" t="s">
        <v>394</v>
      </c>
      <c r="C40" s="50">
        <f>VLOOKUP(A40,data!$LB$6:$LC$353,2,FALSE)</f>
        <v>91.3</v>
      </c>
      <c r="D40">
        <f t="shared" si="2"/>
        <v>32</v>
      </c>
      <c r="E40" t="s">
        <v>59</v>
      </c>
      <c r="H40" t="s">
        <v>113</v>
      </c>
      <c r="I40" t="s">
        <v>395</v>
      </c>
      <c r="J40" s="50">
        <f>VLOOKUP(H40,data!$LB$6:$LC$353,2,FALSE)</f>
        <v>88.2</v>
      </c>
      <c r="K40">
        <f t="shared" si="3"/>
        <v>123</v>
      </c>
      <c r="L40" t="s">
        <v>113</v>
      </c>
      <c r="O40" t="s">
        <v>275</v>
      </c>
      <c r="P40" t="s">
        <v>668</v>
      </c>
      <c r="Q40" s="50">
        <f>VLOOKUP(O40,data!$LB$6:$LC$353,2,FALSE)</f>
        <v>89.9</v>
      </c>
      <c r="R40">
        <f t="shared" si="4"/>
        <v>20</v>
      </c>
      <c r="S40" t="s">
        <v>275</v>
      </c>
    </row>
    <row r="41" spans="1:23" x14ac:dyDescent="0.3">
      <c r="A41" t="s">
        <v>153</v>
      </c>
      <c r="B41" t="s">
        <v>394</v>
      </c>
      <c r="C41" s="50">
        <f>VLOOKUP(A41,data!$LB$6:$LC$353,2,FALSE)</f>
        <v>90.9</v>
      </c>
      <c r="D41">
        <f t="shared" si="2"/>
        <v>33</v>
      </c>
      <c r="E41" t="s">
        <v>153</v>
      </c>
      <c r="H41" t="s">
        <v>242</v>
      </c>
      <c r="I41" t="s">
        <v>395</v>
      </c>
      <c r="J41" s="50">
        <f>VLOOKUP(H41,data!$LB$6:$LC$353,2,FALSE)</f>
        <v>86.2</v>
      </c>
      <c r="K41">
        <f t="shared" si="3"/>
        <v>132</v>
      </c>
      <c r="L41" t="s">
        <v>242</v>
      </c>
      <c r="O41" t="s">
        <v>323</v>
      </c>
      <c r="P41" t="s">
        <v>668</v>
      </c>
      <c r="Q41" s="50">
        <f>VLOOKUP(O41,data!$LB$6:$LC$353,2,FALSE)</f>
        <v>88.7</v>
      </c>
      <c r="R41">
        <f t="shared" si="4"/>
        <v>27</v>
      </c>
      <c r="S41" t="s">
        <v>323</v>
      </c>
    </row>
    <row r="42" spans="1:23" x14ac:dyDescent="0.3">
      <c r="A42" t="s">
        <v>237</v>
      </c>
      <c r="B42" t="s">
        <v>394</v>
      </c>
      <c r="C42" s="50">
        <f>VLOOKUP(A42,data!$LB$6:$LC$353,2,FALSE)</f>
        <v>96</v>
      </c>
      <c r="D42">
        <f t="shared" si="2"/>
        <v>10</v>
      </c>
      <c r="E42" t="s">
        <v>237</v>
      </c>
      <c r="H42" t="s">
        <v>54</v>
      </c>
      <c r="I42" t="s">
        <v>395</v>
      </c>
      <c r="J42" s="50">
        <f>VLOOKUP(H42,data!$LB$6:$LC$353,2,FALSE)</f>
        <v>92</v>
      </c>
      <c r="K42">
        <f t="shared" si="3"/>
        <v>94</v>
      </c>
      <c r="L42" t="s">
        <v>54</v>
      </c>
      <c r="O42" t="s">
        <v>12</v>
      </c>
      <c r="P42" t="s">
        <v>668</v>
      </c>
      <c r="Q42" s="50">
        <f>VLOOKUP(O42,data!$LB$6:$LC$353,2,FALSE)</f>
        <v>78.3</v>
      </c>
      <c r="R42">
        <f t="shared" si="4"/>
        <v>42</v>
      </c>
      <c r="S42" t="s">
        <v>12</v>
      </c>
    </row>
    <row r="43" spans="1:23" x14ac:dyDescent="0.3">
      <c r="A43" t="s">
        <v>145</v>
      </c>
      <c r="B43" t="s">
        <v>394</v>
      </c>
      <c r="C43" s="50">
        <f>VLOOKUP(A43,data!$LB$6:$LC$353,2,FALSE)</f>
        <v>100</v>
      </c>
      <c r="D43">
        <f t="shared" si="2"/>
        <v>1</v>
      </c>
      <c r="E43" t="s">
        <v>145</v>
      </c>
      <c r="H43" t="s">
        <v>115</v>
      </c>
      <c r="I43" t="s">
        <v>395</v>
      </c>
      <c r="J43" s="50">
        <f>VLOOKUP(H43,data!$LB$6:$LC$353,2,FALSE)</f>
        <v>90.4</v>
      </c>
      <c r="K43">
        <f t="shared" si="3"/>
        <v>106</v>
      </c>
      <c r="L43" t="s">
        <v>115</v>
      </c>
      <c r="O43" t="s">
        <v>316</v>
      </c>
      <c r="P43" t="s">
        <v>668</v>
      </c>
      <c r="Q43" s="50">
        <f>VLOOKUP(O43,data!$LB$6:$LC$353,2,FALSE)</f>
        <v>89.2</v>
      </c>
      <c r="R43">
        <f t="shared" si="4"/>
        <v>25</v>
      </c>
      <c r="S43" t="s">
        <v>316</v>
      </c>
    </row>
    <row r="44" spans="1:23" x14ac:dyDescent="0.3">
      <c r="A44" t="s">
        <v>37</v>
      </c>
      <c r="B44" t="s">
        <v>394</v>
      </c>
      <c r="C44" s="50">
        <f>VLOOKUP(A44,data!$LB$6:$LC$353,2,FALSE)</f>
        <v>86.2</v>
      </c>
      <c r="D44">
        <f t="shared" si="2"/>
        <v>54</v>
      </c>
      <c r="E44" t="s">
        <v>37</v>
      </c>
      <c r="H44" t="s">
        <v>83</v>
      </c>
      <c r="I44" t="s">
        <v>395</v>
      </c>
      <c r="J44" s="50">
        <f>VLOOKUP(H44,data!$LB$6:$LC$353,2,FALSE)</f>
        <v>94</v>
      </c>
      <c r="K44">
        <f t="shared" si="3"/>
        <v>74</v>
      </c>
      <c r="L44" t="s">
        <v>83</v>
      </c>
      <c r="O44" t="s">
        <v>87</v>
      </c>
      <c r="P44" t="s">
        <v>668</v>
      </c>
      <c r="Q44" s="50">
        <f>VLOOKUP(O44,data!$LB$6:$LC$353,2,FALSE)</f>
        <v>89.7</v>
      </c>
      <c r="R44">
        <f t="shared" si="4"/>
        <v>21</v>
      </c>
      <c r="S44" t="s">
        <v>87</v>
      </c>
    </row>
    <row r="45" spans="1:23" x14ac:dyDescent="0.3">
      <c r="A45" t="s">
        <v>117</v>
      </c>
      <c r="B45" t="s">
        <v>394</v>
      </c>
      <c r="C45" s="50">
        <f>VLOOKUP(A45,data!$LB$6:$LC$353,2,FALSE)</f>
        <v>90.7</v>
      </c>
      <c r="D45">
        <f t="shared" si="2"/>
        <v>36</v>
      </c>
      <c r="E45" t="s">
        <v>117</v>
      </c>
      <c r="H45" t="s">
        <v>297</v>
      </c>
      <c r="I45" t="s">
        <v>395</v>
      </c>
      <c r="J45" s="50">
        <f>VLOOKUP(H45,data!$LB$6:$LC$353,2,FALSE)</f>
        <v>100</v>
      </c>
      <c r="K45">
        <f t="shared" si="3"/>
        <v>1</v>
      </c>
      <c r="L45" t="s">
        <v>297</v>
      </c>
      <c r="O45" t="s">
        <v>76</v>
      </c>
      <c r="P45" t="s">
        <v>668</v>
      </c>
      <c r="Q45" s="50">
        <f>VLOOKUP(O45,data!$LB$6:$LC$353,2,FALSE)</f>
        <v>99.3</v>
      </c>
      <c r="R45">
        <f t="shared" si="4"/>
        <v>2</v>
      </c>
      <c r="S45" t="s">
        <v>76</v>
      </c>
    </row>
    <row r="46" spans="1:23" x14ac:dyDescent="0.3">
      <c r="A46" t="s">
        <v>276</v>
      </c>
      <c r="B46" t="s">
        <v>394</v>
      </c>
      <c r="C46" s="50">
        <f>VLOOKUP(A46,data!$LB$6:$LC$353,2,FALSE)</f>
        <v>86.9</v>
      </c>
      <c r="D46">
        <f t="shared" si="2"/>
        <v>52</v>
      </c>
      <c r="E46" t="s">
        <v>276</v>
      </c>
      <c r="H46" t="s">
        <v>191</v>
      </c>
      <c r="I46" t="s">
        <v>395</v>
      </c>
      <c r="J46" s="50">
        <f>VLOOKUP(H46,data!$LB$6:$LC$353,2,FALSE)</f>
        <v>83.3</v>
      </c>
      <c r="K46">
        <f t="shared" si="3"/>
        <v>145</v>
      </c>
      <c r="L46" t="s">
        <v>191</v>
      </c>
      <c r="O46" t="s">
        <v>197</v>
      </c>
      <c r="P46" t="s">
        <v>668</v>
      </c>
      <c r="Q46" s="50">
        <f>VLOOKUP(O46,data!$LB$6:$LC$353,2,FALSE)</f>
        <v>84</v>
      </c>
      <c r="R46">
        <f t="shared" si="4"/>
        <v>31</v>
      </c>
      <c r="S46" t="s">
        <v>197</v>
      </c>
    </row>
    <row r="47" spans="1:23" x14ac:dyDescent="0.3">
      <c r="A47" t="s">
        <v>203</v>
      </c>
      <c r="B47" t="s">
        <v>394</v>
      </c>
      <c r="C47" s="50">
        <f>VLOOKUP(A47,data!$LB$6:$LC$353,2,FALSE)</f>
        <v>80.599999999999994</v>
      </c>
      <c r="D47">
        <f t="shared" si="2"/>
        <v>75</v>
      </c>
      <c r="E47" t="s">
        <v>203</v>
      </c>
      <c r="H47" t="s">
        <v>63</v>
      </c>
      <c r="I47" t="s">
        <v>395</v>
      </c>
      <c r="J47" s="50">
        <f>VLOOKUP(H47,data!$LB$6:$LC$353,2,FALSE)</f>
        <v>94.2</v>
      </c>
      <c r="K47">
        <f t="shared" si="3"/>
        <v>71</v>
      </c>
      <c r="L47" t="s">
        <v>63</v>
      </c>
      <c r="O47" t="s">
        <v>126</v>
      </c>
      <c r="P47" t="s">
        <v>668</v>
      </c>
      <c r="Q47" s="50">
        <f>VLOOKUP(O47,data!$LB$6:$LC$353,2,FALSE)</f>
        <v>76.599999999999994</v>
      </c>
      <c r="R47">
        <f t="shared" si="4"/>
        <v>44</v>
      </c>
      <c r="S47" t="s">
        <v>126</v>
      </c>
    </row>
    <row r="48" spans="1:23" x14ac:dyDescent="0.3">
      <c r="A48" t="s">
        <v>52</v>
      </c>
      <c r="B48" t="s">
        <v>394</v>
      </c>
      <c r="C48" s="50">
        <f>VLOOKUP(A48,data!$LB$6:$LC$353,2,FALSE)</f>
        <v>53.3</v>
      </c>
      <c r="D48">
        <f t="shared" si="2"/>
        <v>88</v>
      </c>
      <c r="E48" t="s">
        <v>52</v>
      </c>
      <c r="H48" t="s">
        <v>142</v>
      </c>
      <c r="I48" t="s">
        <v>395</v>
      </c>
      <c r="J48" s="50">
        <f>VLOOKUP(H48,data!$LB$6:$LC$353,2,FALSE)</f>
        <v>89.9</v>
      </c>
      <c r="K48">
        <f t="shared" si="3"/>
        <v>110</v>
      </c>
      <c r="L48" t="s">
        <v>142</v>
      </c>
      <c r="O48" t="s">
        <v>161</v>
      </c>
      <c r="P48" t="s">
        <v>668</v>
      </c>
      <c r="Q48" s="50">
        <f>VLOOKUP(O48,data!$LB$6:$LC$353,2,FALSE)</f>
        <v>76.7</v>
      </c>
      <c r="R48">
        <f t="shared" si="4"/>
        <v>43</v>
      </c>
      <c r="S48" t="s">
        <v>161</v>
      </c>
    </row>
    <row r="49" spans="1:19" x14ac:dyDescent="0.3">
      <c r="A49" t="s">
        <v>378</v>
      </c>
      <c r="B49" t="s">
        <v>394</v>
      </c>
      <c r="C49" s="50">
        <f>VLOOKUP(A49,data!$LB$6:$LC$353,2,FALSE)</f>
        <v>96.9</v>
      </c>
      <c r="D49">
        <f t="shared" si="2"/>
        <v>8</v>
      </c>
      <c r="E49" t="s">
        <v>378</v>
      </c>
      <c r="H49" t="s">
        <v>243</v>
      </c>
      <c r="I49" t="s">
        <v>395</v>
      </c>
      <c r="J49" s="50">
        <f>VLOOKUP(H49,data!$LB$6:$LC$353,2,FALSE)</f>
        <v>83</v>
      </c>
      <c r="K49">
        <f t="shared" si="3"/>
        <v>150</v>
      </c>
      <c r="L49" t="s">
        <v>243</v>
      </c>
      <c r="O49" t="s">
        <v>743</v>
      </c>
      <c r="P49" t="s">
        <v>668</v>
      </c>
      <c r="Q49" s="50">
        <f>VLOOKUP(O49,data!$LB$6:$LC$353,2,FALSE)</f>
        <v>88</v>
      </c>
      <c r="R49">
        <f t="shared" si="4"/>
        <v>29</v>
      </c>
      <c r="S49" t="s">
        <v>743</v>
      </c>
    </row>
    <row r="50" spans="1:19" x14ac:dyDescent="0.3">
      <c r="A50" t="s">
        <v>300</v>
      </c>
      <c r="B50" t="s">
        <v>394</v>
      </c>
      <c r="C50" s="50">
        <f>VLOOKUP(A50,data!$LB$6:$LC$353,2,FALSE)</f>
        <v>89.9</v>
      </c>
      <c r="D50">
        <f t="shared" si="2"/>
        <v>41</v>
      </c>
      <c r="E50" t="s">
        <v>300</v>
      </c>
      <c r="H50" t="s">
        <v>222</v>
      </c>
      <c r="I50" t="s">
        <v>395</v>
      </c>
      <c r="J50" s="50">
        <f>VLOOKUP(H50,data!$LB$6:$LC$353,2,FALSE)</f>
        <v>100</v>
      </c>
      <c r="K50">
        <f t="shared" si="3"/>
        <v>1</v>
      </c>
      <c r="L50" t="s">
        <v>222</v>
      </c>
      <c r="O50" t="s">
        <v>744</v>
      </c>
      <c r="P50" t="s">
        <v>668</v>
      </c>
      <c r="Q50" s="50">
        <f>VLOOKUP(O50,data!$LB$6:$LC$353,2,FALSE)</f>
        <v>75.900000000000006</v>
      </c>
      <c r="R50">
        <f t="shared" si="4"/>
        <v>45</v>
      </c>
      <c r="S50" t="s">
        <v>744</v>
      </c>
    </row>
    <row r="51" spans="1:19" x14ac:dyDescent="0.3">
      <c r="A51" t="s">
        <v>49</v>
      </c>
      <c r="B51" t="s">
        <v>394</v>
      </c>
      <c r="C51" s="50">
        <f>VLOOKUP(A51,data!$LB$6:$LC$353,2,FALSE)</f>
        <v>91.9</v>
      </c>
      <c r="D51">
        <f t="shared" si="2"/>
        <v>28</v>
      </c>
      <c r="E51" t="s">
        <v>49</v>
      </c>
      <c r="H51" t="s">
        <v>56</v>
      </c>
      <c r="I51" t="s">
        <v>395</v>
      </c>
      <c r="J51" s="50">
        <f>VLOOKUP(H51,data!$LB$6:$LC$353,2,FALSE)</f>
        <v>88.6</v>
      </c>
      <c r="K51">
        <f t="shared" si="3"/>
        <v>120</v>
      </c>
      <c r="L51" t="s">
        <v>56</v>
      </c>
      <c r="P51" t="s">
        <v>668</v>
      </c>
      <c r="Q51" s="50">
        <f>AVERAGE(Q1:Q50)</f>
        <v>86.910204081632656</v>
      </c>
      <c r="R51">
        <f>COUNT(R1:R50)</f>
        <v>49</v>
      </c>
    </row>
    <row r="52" spans="1:19" x14ac:dyDescent="0.3">
      <c r="A52" t="s">
        <v>380</v>
      </c>
      <c r="B52" t="s">
        <v>394</v>
      </c>
      <c r="C52" s="50">
        <f>VLOOKUP(A52,data!$LB$6:$LC$353,2,FALSE)</f>
        <v>100</v>
      </c>
      <c r="D52">
        <f t="shared" si="2"/>
        <v>1</v>
      </c>
      <c r="E52" t="s">
        <v>380</v>
      </c>
      <c r="H52" t="s">
        <v>289</v>
      </c>
      <c r="I52" t="s">
        <v>395</v>
      </c>
      <c r="J52" s="50">
        <f>VLOOKUP(H52,data!$LB$6:$LC$353,2,FALSE)</f>
        <v>81.599999999999994</v>
      </c>
      <c r="K52">
        <f t="shared" si="3"/>
        <v>157</v>
      </c>
      <c r="L52" t="s">
        <v>289</v>
      </c>
    </row>
    <row r="53" spans="1:19" x14ac:dyDescent="0.3">
      <c r="A53" t="s">
        <v>22</v>
      </c>
      <c r="B53" t="s">
        <v>394</v>
      </c>
      <c r="C53" s="50">
        <f>VLOOKUP(A53,data!$LB$6:$LC$353,2,FALSE)</f>
        <v>100</v>
      </c>
      <c r="D53">
        <f t="shared" si="2"/>
        <v>1</v>
      </c>
      <c r="E53" t="s">
        <v>22</v>
      </c>
      <c r="H53" t="s">
        <v>382</v>
      </c>
      <c r="I53" t="s">
        <v>395</v>
      </c>
      <c r="J53" s="50">
        <f>VLOOKUP(H53,data!$LB$6:$LC$353,2,FALSE)</f>
        <v>98.2</v>
      </c>
      <c r="K53">
        <f t="shared" si="3"/>
        <v>31</v>
      </c>
      <c r="L53" t="s">
        <v>382</v>
      </c>
    </row>
    <row r="54" spans="1:19" x14ac:dyDescent="0.3">
      <c r="A54" t="s">
        <v>273</v>
      </c>
      <c r="B54" t="s">
        <v>394</v>
      </c>
      <c r="C54" s="50">
        <f>VLOOKUP(A54,data!$LB$6:$LC$353,2,FALSE)</f>
        <v>85.7</v>
      </c>
      <c r="D54">
        <f t="shared" si="2"/>
        <v>57</v>
      </c>
      <c r="E54" t="s">
        <v>273</v>
      </c>
      <c r="H54" t="s">
        <v>225</v>
      </c>
      <c r="I54" t="s">
        <v>395</v>
      </c>
      <c r="J54" s="50">
        <f>VLOOKUP(H54,data!$LB$6:$LC$353,2,FALSE)</f>
        <v>87.2</v>
      </c>
      <c r="K54">
        <f t="shared" si="3"/>
        <v>128</v>
      </c>
      <c r="L54" t="s">
        <v>225</v>
      </c>
    </row>
    <row r="55" spans="1:19" x14ac:dyDescent="0.3">
      <c r="A55" t="s">
        <v>53</v>
      </c>
      <c r="B55" t="s">
        <v>394</v>
      </c>
      <c r="C55" s="50">
        <f>VLOOKUP(A55,data!$LB$6:$LC$353,2,FALSE)</f>
        <v>94</v>
      </c>
      <c r="D55">
        <f t="shared" si="2"/>
        <v>20</v>
      </c>
      <c r="E55" t="s">
        <v>53</v>
      </c>
      <c r="H55" t="s">
        <v>30</v>
      </c>
      <c r="I55" t="s">
        <v>395</v>
      </c>
      <c r="J55" s="50">
        <f>VLOOKUP(H55,data!$LB$6:$LC$353,2,FALSE)</f>
        <v>100</v>
      </c>
      <c r="K55">
        <f t="shared" si="3"/>
        <v>1</v>
      </c>
      <c r="L55" t="s">
        <v>30</v>
      </c>
    </row>
    <row r="56" spans="1:19" x14ac:dyDescent="0.3">
      <c r="A56" t="s">
        <v>215</v>
      </c>
      <c r="B56" t="s">
        <v>394</v>
      </c>
      <c r="C56" s="50">
        <f>VLOOKUP(A56,data!$LB$6:$LC$353,2,FALSE)</f>
        <v>79.599999999999994</v>
      </c>
      <c r="D56">
        <f t="shared" si="2"/>
        <v>76</v>
      </c>
      <c r="E56" t="s">
        <v>215</v>
      </c>
      <c r="H56" t="s">
        <v>135</v>
      </c>
      <c r="I56" t="s">
        <v>395</v>
      </c>
      <c r="J56" s="50">
        <f>VLOOKUP(H56,data!$LB$6:$LC$353,2,FALSE)</f>
        <v>100</v>
      </c>
      <c r="K56">
        <f t="shared" si="3"/>
        <v>1</v>
      </c>
      <c r="L56" t="s">
        <v>135</v>
      </c>
    </row>
    <row r="57" spans="1:19" x14ac:dyDescent="0.3">
      <c r="A57" t="s">
        <v>664</v>
      </c>
      <c r="B57" t="s">
        <v>394</v>
      </c>
      <c r="C57" s="50">
        <f>VLOOKUP(A57,data!$LB$6:$LC$353,2,FALSE)</f>
        <v>76</v>
      </c>
      <c r="D57">
        <f t="shared" si="2"/>
        <v>81</v>
      </c>
      <c r="E57" t="s">
        <v>664</v>
      </c>
      <c r="H57" t="s">
        <v>377</v>
      </c>
      <c r="I57" t="s">
        <v>395</v>
      </c>
      <c r="J57" s="50">
        <f>VLOOKUP(H57,data!$LB$6:$LC$353,2,FALSE)</f>
        <v>76.2</v>
      </c>
      <c r="K57">
        <f t="shared" si="3"/>
        <v>171</v>
      </c>
      <c r="L57" t="s">
        <v>377</v>
      </c>
    </row>
    <row r="58" spans="1:19" x14ac:dyDescent="0.3">
      <c r="A58" t="s">
        <v>328</v>
      </c>
      <c r="B58" t="s">
        <v>394</v>
      </c>
      <c r="C58" s="50">
        <f>VLOOKUP(A58,data!$LB$6:$LC$353,2,FALSE)</f>
        <v>84.5</v>
      </c>
      <c r="D58">
        <f t="shared" si="2"/>
        <v>62</v>
      </c>
      <c r="E58" t="s">
        <v>328</v>
      </c>
      <c r="H58" t="s">
        <v>159</v>
      </c>
      <c r="I58" t="s">
        <v>395</v>
      </c>
      <c r="J58" s="50">
        <f>VLOOKUP(H58,data!$LB$6:$LC$353,2,FALSE)</f>
        <v>80</v>
      </c>
      <c r="K58">
        <f t="shared" si="3"/>
        <v>164</v>
      </c>
      <c r="L58" t="s">
        <v>159</v>
      </c>
    </row>
    <row r="59" spans="1:19" x14ac:dyDescent="0.3">
      <c r="A59" t="s">
        <v>60</v>
      </c>
      <c r="B59" t="s">
        <v>394</v>
      </c>
      <c r="C59" s="50">
        <f>VLOOKUP(A59,data!$LB$6:$LC$353,2,FALSE)</f>
        <v>86.2</v>
      </c>
      <c r="D59">
        <f t="shared" si="2"/>
        <v>54</v>
      </c>
      <c r="E59" t="s">
        <v>60</v>
      </c>
      <c r="H59" t="s">
        <v>130</v>
      </c>
      <c r="I59" t="s">
        <v>395</v>
      </c>
      <c r="J59" s="50">
        <f>VLOOKUP(H59,data!$LB$6:$LC$353,2,FALSE)</f>
        <v>89.7</v>
      </c>
      <c r="K59">
        <f t="shared" si="3"/>
        <v>112</v>
      </c>
      <c r="L59" t="s">
        <v>130</v>
      </c>
    </row>
    <row r="60" spans="1:19" x14ac:dyDescent="0.3">
      <c r="A60" t="s">
        <v>235</v>
      </c>
      <c r="B60" t="s">
        <v>394</v>
      </c>
      <c r="C60" s="50">
        <f>VLOOKUP(A60,data!$LB$6:$LC$353,2,FALSE)</f>
        <v>92.9</v>
      </c>
      <c r="D60">
        <f t="shared" si="2"/>
        <v>25</v>
      </c>
      <c r="E60" t="s">
        <v>235</v>
      </c>
      <c r="H60" t="s">
        <v>48</v>
      </c>
      <c r="I60" t="s">
        <v>395</v>
      </c>
      <c r="J60" s="50">
        <f>VLOOKUP(H60,data!$LB$6:$LC$353,2,FALSE)</f>
        <v>100</v>
      </c>
      <c r="K60">
        <f t="shared" si="3"/>
        <v>1</v>
      </c>
      <c r="L60" t="s">
        <v>48</v>
      </c>
    </row>
    <row r="61" spans="1:19" x14ac:dyDescent="0.3">
      <c r="A61" t="s">
        <v>51</v>
      </c>
      <c r="B61" t="s">
        <v>394</v>
      </c>
      <c r="C61" s="50">
        <f>VLOOKUP(A61,data!$LB$6:$LC$353,2,FALSE)</f>
        <v>87.3</v>
      </c>
      <c r="D61">
        <f t="shared" si="2"/>
        <v>49</v>
      </c>
      <c r="E61" t="s">
        <v>51</v>
      </c>
      <c r="H61" t="s">
        <v>121</v>
      </c>
      <c r="I61" t="s">
        <v>395</v>
      </c>
      <c r="J61" s="50">
        <f>VLOOKUP(H61,data!$LB$6:$LC$353,2,FALSE)</f>
        <v>83.3</v>
      </c>
      <c r="K61">
        <f t="shared" si="3"/>
        <v>145</v>
      </c>
      <c r="L61" t="s">
        <v>121</v>
      </c>
    </row>
    <row r="62" spans="1:19" x14ac:dyDescent="0.3">
      <c r="A62" t="s">
        <v>170</v>
      </c>
      <c r="B62" t="s">
        <v>394</v>
      </c>
      <c r="C62" s="50">
        <f>VLOOKUP(A62,data!$LB$6:$LC$353,2,FALSE)</f>
        <v>94.1</v>
      </c>
      <c r="D62">
        <f t="shared" si="2"/>
        <v>18</v>
      </c>
      <c r="E62" t="s">
        <v>170</v>
      </c>
      <c r="H62" t="s">
        <v>271</v>
      </c>
      <c r="I62" t="s">
        <v>395</v>
      </c>
      <c r="J62" s="50">
        <f>VLOOKUP(H62,data!$LB$6:$LC$353,2,FALSE)</f>
        <v>95.8</v>
      </c>
      <c r="K62">
        <f t="shared" si="3"/>
        <v>58</v>
      </c>
      <c r="L62" t="s">
        <v>271</v>
      </c>
    </row>
    <row r="63" spans="1:19" x14ac:dyDescent="0.3">
      <c r="A63" t="s">
        <v>18</v>
      </c>
      <c r="B63" t="s">
        <v>394</v>
      </c>
      <c r="C63" s="50">
        <f>VLOOKUP(A63,data!$LB$6:$LC$353,2,FALSE)</f>
        <v>94.1</v>
      </c>
      <c r="D63">
        <f t="shared" si="2"/>
        <v>18</v>
      </c>
      <c r="E63" t="s">
        <v>18</v>
      </c>
      <c r="H63" t="s">
        <v>143</v>
      </c>
      <c r="I63" t="s">
        <v>395</v>
      </c>
      <c r="J63" s="50">
        <f>VLOOKUP(H63,data!$LB$6:$LC$353,2,FALSE)</f>
        <v>82.5</v>
      </c>
      <c r="K63">
        <f t="shared" si="3"/>
        <v>152</v>
      </c>
      <c r="L63" t="s">
        <v>143</v>
      </c>
    </row>
    <row r="64" spans="1:19" x14ac:dyDescent="0.3">
      <c r="A64" t="s">
        <v>164</v>
      </c>
      <c r="B64" t="s">
        <v>394</v>
      </c>
      <c r="C64" s="50">
        <f>VLOOKUP(A64,data!$LB$6:$LC$353,2,FALSE)</f>
        <v>92.3</v>
      </c>
      <c r="D64">
        <f t="shared" si="2"/>
        <v>26</v>
      </c>
      <c r="E64" t="s">
        <v>164</v>
      </c>
      <c r="H64" t="s">
        <v>236</v>
      </c>
      <c r="I64" t="s">
        <v>395</v>
      </c>
      <c r="J64" s="50">
        <f>VLOOKUP(H64,data!$LB$6:$LC$353,2,FALSE)</f>
        <v>100</v>
      </c>
      <c r="K64">
        <f t="shared" si="3"/>
        <v>1</v>
      </c>
      <c r="L64" t="s">
        <v>236</v>
      </c>
    </row>
    <row r="65" spans="1:12" x14ac:dyDescent="0.3">
      <c r="A65" t="s">
        <v>247</v>
      </c>
      <c r="B65" t="s">
        <v>394</v>
      </c>
      <c r="C65" s="50">
        <f>VLOOKUP(A65,data!$LB$6:$LC$353,2,FALSE)</f>
        <v>83.8</v>
      </c>
      <c r="D65">
        <f t="shared" si="2"/>
        <v>65</v>
      </c>
      <c r="E65" t="s">
        <v>247</v>
      </c>
      <c r="H65" t="s">
        <v>13</v>
      </c>
      <c r="I65" t="s">
        <v>395</v>
      </c>
      <c r="J65" s="50">
        <f>VLOOKUP(H65,data!$LB$6:$LC$353,2,FALSE)</f>
        <v>100</v>
      </c>
      <c r="K65">
        <f t="shared" ref="K65:K96" si="5">RANK(J65,J$1:J$175,0)</f>
        <v>1</v>
      </c>
      <c r="L65" t="s">
        <v>13</v>
      </c>
    </row>
    <row r="66" spans="1:12" x14ac:dyDescent="0.3">
      <c r="A66" t="s">
        <v>329</v>
      </c>
      <c r="B66" t="s">
        <v>394</v>
      </c>
      <c r="C66" s="50">
        <f>VLOOKUP(A66,data!$LB$6:$LC$353,2,FALSE)</f>
        <v>100</v>
      </c>
      <c r="D66">
        <f t="shared" ref="D66:D87" si="6">RANK(C66,C$1:C$88,0)</f>
        <v>1</v>
      </c>
      <c r="E66" t="s">
        <v>329</v>
      </c>
      <c r="H66" t="s">
        <v>127</v>
      </c>
      <c r="I66" t="s">
        <v>395</v>
      </c>
      <c r="J66" s="50">
        <f>VLOOKUP(H66,data!$LB$6:$LC$353,2,FALSE)</f>
        <v>77.8</v>
      </c>
      <c r="K66">
        <f t="shared" si="5"/>
        <v>169</v>
      </c>
      <c r="L66" t="s">
        <v>127</v>
      </c>
    </row>
    <row r="67" spans="1:12" x14ac:dyDescent="0.3">
      <c r="A67" t="s">
        <v>140</v>
      </c>
      <c r="B67" t="s">
        <v>394</v>
      </c>
      <c r="C67" s="50">
        <f>VLOOKUP(A67,data!$LB$6:$LC$353,2,FALSE)</f>
        <v>87.5</v>
      </c>
      <c r="D67">
        <f t="shared" si="6"/>
        <v>48</v>
      </c>
      <c r="E67" t="s">
        <v>140</v>
      </c>
      <c r="H67" t="s">
        <v>77</v>
      </c>
      <c r="I67" t="s">
        <v>395</v>
      </c>
      <c r="J67" s="50">
        <f>VLOOKUP(H67,data!$LB$6:$LC$353,2,FALSE)</f>
        <v>92.3</v>
      </c>
      <c r="K67">
        <f t="shared" si="5"/>
        <v>87</v>
      </c>
      <c r="L67" t="s">
        <v>77</v>
      </c>
    </row>
    <row r="68" spans="1:12" x14ac:dyDescent="0.3">
      <c r="A68" t="s">
        <v>180</v>
      </c>
      <c r="B68" t="s">
        <v>394</v>
      </c>
      <c r="C68" s="50">
        <f>VLOOKUP(A68,data!$LB$6:$LC$353,2,FALSE)</f>
        <v>76.5</v>
      </c>
      <c r="D68">
        <f t="shared" si="6"/>
        <v>79</v>
      </c>
      <c r="E68" t="s">
        <v>180</v>
      </c>
      <c r="H68" t="s">
        <v>17</v>
      </c>
      <c r="I68" t="s">
        <v>395</v>
      </c>
      <c r="J68" s="50">
        <f>VLOOKUP(H68,data!$LB$6:$LC$353,2,FALSE)</f>
        <v>100</v>
      </c>
      <c r="K68">
        <f t="shared" si="5"/>
        <v>1</v>
      </c>
      <c r="L68" t="s">
        <v>17</v>
      </c>
    </row>
    <row r="69" spans="1:12" x14ac:dyDescent="0.3">
      <c r="A69" t="s">
        <v>133</v>
      </c>
      <c r="B69" t="s">
        <v>394</v>
      </c>
      <c r="C69" s="50">
        <f>VLOOKUP(A69,data!$LB$6:$LC$353,2,FALSE)</f>
        <v>81.400000000000006</v>
      </c>
      <c r="D69">
        <f t="shared" si="6"/>
        <v>72</v>
      </c>
      <c r="E69" t="s">
        <v>133</v>
      </c>
      <c r="H69" t="s">
        <v>58</v>
      </c>
      <c r="I69" t="s">
        <v>395</v>
      </c>
      <c r="J69" s="50">
        <f>VLOOKUP(H69,data!$LB$6:$LC$353,2,FALSE)</f>
        <v>96.7</v>
      </c>
      <c r="K69">
        <f t="shared" si="5"/>
        <v>46</v>
      </c>
      <c r="L69" t="s">
        <v>58</v>
      </c>
    </row>
    <row r="70" spans="1:12" x14ac:dyDescent="0.3">
      <c r="A70" t="s">
        <v>249</v>
      </c>
      <c r="B70" t="s">
        <v>394</v>
      </c>
      <c r="C70" s="50">
        <f>VLOOKUP(A70,data!$LB$6:$LC$353,2,FALSE)</f>
        <v>87.3</v>
      </c>
      <c r="D70">
        <f t="shared" si="6"/>
        <v>49</v>
      </c>
      <c r="E70" t="s">
        <v>249</v>
      </c>
      <c r="H70" t="s">
        <v>109</v>
      </c>
      <c r="I70" t="s">
        <v>395</v>
      </c>
      <c r="J70" s="50">
        <f>VLOOKUP(H70,data!$LB$6:$LC$353,2,FALSE)</f>
        <v>89.5</v>
      </c>
      <c r="K70">
        <f t="shared" si="5"/>
        <v>117</v>
      </c>
      <c r="L70" t="s">
        <v>109</v>
      </c>
    </row>
    <row r="71" spans="1:12" x14ac:dyDescent="0.3">
      <c r="A71" t="s">
        <v>233</v>
      </c>
      <c r="B71" t="s">
        <v>394</v>
      </c>
      <c r="C71" s="50">
        <f>VLOOKUP(A71,data!$LB$6:$LC$353,2,FALSE)</f>
        <v>76.2</v>
      </c>
      <c r="D71">
        <f t="shared" si="6"/>
        <v>80</v>
      </c>
      <c r="E71" t="s">
        <v>233</v>
      </c>
      <c r="H71" t="s">
        <v>93</v>
      </c>
      <c r="I71" t="s">
        <v>395</v>
      </c>
      <c r="J71" s="50">
        <f>VLOOKUP(H71,data!$LB$6:$LC$353,2,FALSE)</f>
        <v>96.2</v>
      </c>
      <c r="K71">
        <f t="shared" si="5"/>
        <v>56</v>
      </c>
      <c r="L71" t="s">
        <v>93</v>
      </c>
    </row>
    <row r="72" spans="1:12" x14ac:dyDescent="0.3">
      <c r="A72" t="s">
        <v>167</v>
      </c>
      <c r="B72" t="s">
        <v>394</v>
      </c>
      <c r="C72" s="50">
        <f>VLOOKUP(A72,data!$LB$6:$LC$353,2,FALSE)</f>
        <v>90.9</v>
      </c>
      <c r="D72">
        <f t="shared" si="6"/>
        <v>33</v>
      </c>
      <c r="E72" t="s">
        <v>167</v>
      </c>
      <c r="H72" t="s">
        <v>277</v>
      </c>
      <c r="I72" t="s">
        <v>395</v>
      </c>
      <c r="J72" s="50">
        <f>VLOOKUP(H72,data!$LB$6:$LC$353,2,FALSE)</f>
        <v>94.3</v>
      </c>
      <c r="K72">
        <f t="shared" si="5"/>
        <v>70</v>
      </c>
      <c r="L72" t="s">
        <v>277</v>
      </c>
    </row>
    <row r="73" spans="1:12" x14ac:dyDescent="0.3">
      <c r="A73" t="s">
        <v>304</v>
      </c>
      <c r="B73" t="s">
        <v>394</v>
      </c>
      <c r="C73" s="50">
        <f>VLOOKUP(A73,data!$LB$6:$LC$353,2,FALSE)</f>
        <v>83.3</v>
      </c>
      <c r="D73">
        <f t="shared" si="6"/>
        <v>66</v>
      </c>
      <c r="E73" t="s">
        <v>304</v>
      </c>
      <c r="H73" t="s">
        <v>32</v>
      </c>
      <c r="I73" t="s">
        <v>395</v>
      </c>
      <c r="J73" s="50">
        <f>VLOOKUP(H73,data!$LB$6:$LC$353,2,FALSE)</f>
        <v>97.2</v>
      </c>
      <c r="K73">
        <f t="shared" si="5"/>
        <v>41</v>
      </c>
      <c r="L73" t="s">
        <v>32</v>
      </c>
    </row>
    <row r="74" spans="1:12" x14ac:dyDescent="0.3">
      <c r="A74" t="s">
        <v>134</v>
      </c>
      <c r="B74" t="s">
        <v>394</v>
      </c>
      <c r="C74" s="50">
        <f>VLOOKUP(A74,data!$LB$6:$LC$353,2,FALSE)</f>
        <v>93.4</v>
      </c>
      <c r="D74">
        <f t="shared" si="6"/>
        <v>23</v>
      </c>
      <c r="E74" t="s">
        <v>134</v>
      </c>
      <c r="H74" t="s">
        <v>285</v>
      </c>
      <c r="I74" t="s">
        <v>395</v>
      </c>
      <c r="J74" s="50">
        <f>VLOOKUP(H74,data!$LB$6:$LC$353,2,FALSE)</f>
        <v>83.1</v>
      </c>
      <c r="K74">
        <f t="shared" si="5"/>
        <v>149</v>
      </c>
      <c r="L74" t="s">
        <v>285</v>
      </c>
    </row>
    <row r="75" spans="1:12" x14ac:dyDescent="0.3">
      <c r="A75" t="s">
        <v>28</v>
      </c>
      <c r="B75" t="s">
        <v>394</v>
      </c>
      <c r="C75" s="50">
        <f>VLOOKUP(A75,data!$LB$6:$LC$353,2,FALSE)</f>
        <v>87.9</v>
      </c>
      <c r="D75">
        <f t="shared" si="6"/>
        <v>46</v>
      </c>
      <c r="E75" t="s">
        <v>28</v>
      </c>
      <c r="H75" t="s">
        <v>204</v>
      </c>
      <c r="I75" t="s">
        <v>395</v>
      </c>
      <c r="J75" s="50">
        <f>VLOOKUP(H75,data!$LB$6:$LC$353,2,FALSE)</f>
        <v>90.9</v>
      </c>
      <c r="K75">
        <f t="shared" si="5"/>
        <v>100</v>
      </c>
      <c r="L75" t="s">
        <v>204</v>
      </c>
    </row>
    <row r="76" spans="1:12" x14ac:dyDescent="0.3">
      <c r="A76" t="s">
        <v>45</v>
      </c>
      <c r="B76" t="s">
        <v>394</v>
      </c>
      <c r="C76" s="50">
        <f>VLOOKUP(A76,data!$LB$6:$LC$353,2,FALSE)</f>
        <v>93.8</v>
      </c>
      <c r="D76">
        <f t="shared" si="6"/>
        <v>21</v>
      </c>
      <c r="E76" t="s">
        <v>45</v>
      </c>
      <c r="H76" t="s">
        <v>374</v>
      </c>
      <c r="I76" t="s">
        <v>395</v>
      </c>
      <c r="J76" s="50">
        <f>VLOOKUP(H76,data!$LB$6:$LC$353,2,FALSE)</f>
        <v>95.6</v>
      </c>
      <c r="K76">
        <f t="shared" si="5"/>
        <v>59</v>
      </c>
      <c r="L76" t="s">
        <v>374</v>
      </c>
    </row>
    <row r="77" spans="1:12" x14ac:dyDescent="0.3">
      <c r="A77" t="s">
        <v>101</v>
      </c>
      <c r="B77" t="s">
        <v>394</v>
      </c>
      <c r="C77" s="50">
        <f>VLOOKUP(A77,data!$LB$6:$LC$353,2,FALSE)</f>
        <v>96.4</v>
      </c>
      <c r="D77">
        <f t="shared" si="6"/>
        <v>9</v>
      </c>
      <c r="E77" t="s">
        <v>101</v>
      </c>
      <c r="H77" t="s">
        <v>108</v>
      </c>
      <c r="I77" t="s">
        <v>395</v>
      </c>
      <c r="J77" s="50">
        <f>VLOOKUP(H77,data!$LB$6:$LC$353,2,FALSE)</f>
        <v>95</v>
      </c>
      <c r="K77">
        <f t="shared" si="5"/>
        <v>63</v>
      </c>
      <c r="L77" t="s">
        <v>108</v>
      </c>
    </row>
    <row r="78" spans="1:12" x14ac:dyDescent="0.3">
      <c r="A78" t="s">
        <v>319</v>
      </c>
      <c r="B78" t="s">
        <v>394</v>
      </c>
      <c r="C78" s="50">
        <f>VLOOKUP(A78,data!$LB$6:$LC$353,2,FALSE)</f>
        <v>95.8</v>
      </c>
      <c r="D78">
        <f t="shared" si="6"/>
        <v>11</v>
      </c>
      <c r="E78" t="s">
        <v>319</v>
      </c>
      <c r="H78" t="s">
        <v>64</v>
      </c>
      <c r="I78" t="s">
        <v>395</v>
      </c>
      <c r="J78" s="50">
        <f>VLOOKUP(H78,data!$LB$6:$LC$353,2,FALSE)</f>
        <v>96.3</v>
      </c>
      <c r="K78">
        <f t="shared" si="5"/>
        <v>53</v>
      </c>
      <c r="L78" t="s">
        <v>64</v>
      </c>
    </row>
    <row r="79" spans="1:12" x14ac:dyDescent="0.3">
      <c r="A79" t="s">
        <v>259</v>
      </c>
      <c r="B79" t="s">
        <v>394</v>
      </c>
      <c r="C79" s="50">
        <f>VLOOKUP(A79,data!$LB$6:$LC$353,2,FALSE)</f>
        <v>84.2</v>
      </c>
      <c r="D79">
        <f t="shared" si="6"/>
        <v>64</v>
      </c>
      <c r="E79" t="s">
        <v>259</v>
      </c>
      <c r="H79" t="s">
        <v>432</v>
      </c>
      <c r="I79" t="s">
        <v>395</v>
      </c>
      <c r="J79" s="50">
        <f>VLOOKUP(H79,data!$LB$6:$LC$353,2,FALSE)</f>
        <v>91.2</v>
      </c>
      <c r="K79">
        <f t="shared" si="5"/>
        <v>99</v>
      </c>
      <c r="L79" t="s">
        <v>432</v>
      </c>
    </row>
    <row r="80" spans="1:12" x14ac:dyDescent="0.3">
      <c r="A80" t="s">
        <v>662</v>
      </c>
      <c r="B80" t="s">
        <v>394</v>
      </c>
      <c r="C80" s="50">
        <f>VLOOKUP(A80,data!$LB$6:$LC$353,2,FALSE)</f>
        <v>94.8</v>
      </c>
      <c r="D80">
        <f t="shared" si="6"/>
        <v>17</v>
      </c>
      <c r="E80" t="s">
        <v>662</v>
      </c>
      <c r="H80" t="s">
        <v>14</v>
      </c>
      <c r="I80" t="s">
        <v>395</v>
      </c>
      <c r="J80" s="50">
        <f>VLOOKUP(H80,data!$LB$6:$LC$353,2,FALSE)</f>
        <v>95.2</v>
      </c>
      <c r="K80">
        <f t="shared" si="5"/>
        <v>60</v>
      </c>
      <c r="L80" t="s">
        <v>14</v>
      </c>
    </row>
    <row r="81" spans="1:12" x14ac:dyDescent="0.3">
      <c r="A81" t="s">
        <v>116</v>
      </c>
      <c r="B81" t="s">
        <v>394</v>
      </c>
      <c r="C81" s="50">
        <f>VLOOKUP(A81,data!$LB$6:$LC$353,2,FALSE)</f>
        <v>81.3</v>
      </c>
      <c r="D81">
        <f t="shared" si="6"/>
        <v>73</v>
      </c>
      <c r="E81" t="s">
        <v>116</v>
      </c>
      <c r="H81" t="s">
        <v>111</v>
      </c>
      <c r="I81" t="s">
        <v>395</v>
      </c>
      <c r="J81" s="50">
        <f>VLOOKUP(H81,data!$LB$6:$LC$353,2,FALSE)</f>
        <v>91.3</v>
      </c>
      <c r="K81">
        <f t="shared" si="5"/>
        <v>97</v>
      </c>
      <c r="L81" t="s">
        <v>111</v>
      </c>
    </row>
    <row r="82" spans="1:12" x14ac:dyDescent="0.3">
      <c r="A82" t="s">
        <v>152</v>
      </c>
      <c r="B82" t="s">
        <v>394</v>
      </c>
      <c r="C82" s="50">
        <f>VLOOKUP(A82,data!$LB$6:$LC$353,2,FALSE)</f>
        <v>91.7</v>
      </c>
      <c r="D82">
        <f t="shared" si="6"/>
        <v>29</v>
      </c>
      <c r="E82" t="s">
        <v>152</v>
      </c>
      <c r="H82" t="s">
        <v>146</v>
      </c>
      <c r="I82" t="s">
        <v>395</v>
      </c>
      <c r="J82" s="50">
        <f>VLOOKUP(H82,data!$LB$6:$LC$353,2,FALSE)</f>
        <v>98.4</v>
      </c>
      <c r="K82">
        <f t="shared" si="5"/>
        <v>30</v>
      </c>
      <c r="L82" t="s">
        <v>146</v>
      </c>
    </row>
    <row r="83" spans="1:12" x14ac:dyDescent="0.3">
      <c r="A83" t="s">
        <v>207</v>
      </c>
      <c r="B83" t="s">
        <v>394</v>
      </c>
      <c r="C83" s="50">
        <f>VLOOKUP(A83,data!$LB$6:$LC$353,2,FALSE)</f>
        <v>81.099999999999994</v>
      </c>
      <c r="D83">
        <f t="shared" si="6"/>
        <v>74</v>
      </c>
      <c r="E83" t="s">
        <v>207</v>
      </c>
      <c r="H83" t="s">
        <v>62</v>
      </c>
      <c r="I83" t="s">
        <v>395</v>
      </c>
      <c r="J83" s="50">
        <f>VLOOKUP(H83,data!$LB$6:$LC$353,2,FALSE)</f>
        <v>98.6</v>
      </c>
      <c r="K83">
        <f t="shared" si="5"/>
        <v>29</v>
      </c>
      <c r="L83" t="s">
        <v>62</v>
      </c>
    </row>
    <row r="84" spans="1:12" x14ac:dyDescent="0.3">
      <c r="A84" t="s">
        <v>294</v>
      </c>
      <c r="B84" t="s">
        <v>394</v>
      </c>
      <c r="C84" s="50">
        <f>VLOOKUP(A84,data!$LB$6:$LC$353,2,FALSE)</f>
        <v>87.3</v>
      </c>
      <c r="D84">
        <f t="shared" si="6"/>
        <v>49</v>
      </c>
      <c r="E84" t="s">
        <v>294</v>
      </c>
      <c r="H84" t="s">
        <v>33</v>
      </c>
      <c r="I84" t="s">
        <v>395</v>
      </c>
      <c r="J84" s="50">
        <f>VLOOKUP(H84,data!$LB$6:$LC$353,2,FALSE)</f>
        <v>92.1</v>
      </c>
      <c r="K84">
        <f t="shared" si="5"/>
        <v>92</v>
      </c>
      <c r="L84" t="s">
        <v>33</v>
      </c>
    </row>
    <row r="85" spans="1:12" x14ac:dyDescent="0.3">
      <c r="A85" t="s">
        <v>805</v>
      </c>
      <c r="B85" t="s">
        <v>394</v>
      </c>
      <c r="C85" s="50">
        <f>VLOOKUP(A85,data!$LB$6:$LC$353,2,FALSE)</f>
        <v>84.3</v>
      </c>
      <c r="D85">
        <f t="shared" si="6"/>
        <v>63</v>
      </c>
      <c r="H85" t="s">
        <v>194</v>
      </c>
      <c r="I85" t="s">
        <v>395</v>
      </c>
      <c r="J85" s="50">
        <f>VLOOKUP(H85,data!$LB$6:$LC$353,2,FALSE)</f>
        <v>90.3</v>
      </c>
      <c r="K85">
        <f t="shared" si="5"/>
        <v>107</v>
      </c>
      <c r="L85" t="s">
        <v>194</v>
      </c>
    </row>
    <row r="86" spans="1:12" x14ac:dyDescent="0.3">
      <c r="A86" t="s">
        <v>806</v>
      </c>
      <c r="B86" t="s">
        <v>394</v>
      </c>
      <c r="C86" s="50">
        <f>VLOOKUP(A86,data!$LB$6:$LC$353,2,FALSE)</f>
        <v>91.5</v>
      </c>
      <c r="D86">
        <f t="shared" si="6"/>
        <v>30</v>
      </c>
      <c r="H86" t="s">
        <v>40</v>
      </c>
      <c r="I86" t="s">
        <v>395</v>
      </c>
      <c r="J86" s="50">
        <f>VLOOKUP(H86,data!$LB$6:$LC$353,2,FALSE)</f>
        <v>97.2</v>
      </c>
      <c r="K86">
        <f t="shared" si="5"/>
        <v>41</v>
      </c>
      <c r="L86" t="s">
        <v>40</v>
      </c>
    </row>
    <row r="87" spans="1:12" x14ac:dyDescent="0.3">
      <c r="A87" t="s">
        <v>807</v>
      </c>
      <c r="B87" t="s">
        <v>394</v>
      </c>
      <c r="C87" s="50">
        <f>VLOOKUP(A87,data!$LB$6:$LC$353,2,FALSE)</f>
        <v>85.1</v>
      </c>
      <c r="D87">
        <f t="shared" si="6"/>
        <v>59</v>
      </c>
      <c r="H87" t="s">
        <v>211</v>
      </c>
      <c r="I87" t="s">
        <v>395</v>
      </c>
      <c r="J87" s="50">
        <f>VLOOKUP(H87,data!$LB$6:$LC$353,2,FALSE)</f>
        <v>84.6</v>
      </c>
      <c r="K87">
        <f t="shared" si="5"/>
        <v>141</v>
      </c>
      <c r="L87" t="s">
        <v>211</v>
      </c>
    </row>
    <row r="88" spans="1:12" x14ac:dyDescent="0.3">
      <c r="A88" t="s">
        <v>808</v>
      </c>
      <c r="B88" t="s">
        <v>394</v>
      </c>
      <c r="C88" s="50">
        <f>VLOOKUP(A88,data!$LB$6:$LC$353,2,FALSE)</f>
        <v>79.3</v>
      </c>
      <c r="D88">
        <f>RANK(C88,C$1:C$88,0)</f>
        <v>77</v>
      </c>
      <c r="H88" t="s">
        <v>291</v>
      </c>
      <c r="I88" t="s">
        <v>395</v>
      </c>
      <c r="J88" s="50">
        <f>VLOOKUP(H88,data!$LB$6:$LC$353,2,FALSE)</f>
        <v>82.1</v>
      </c>
      <c r="K88">
        <f t="shared" si="5"/>
        <v>154</v>
      </c>
      <c r="L88" t="s">
        <v>291</v>
      </c>
    </row>
    <row r="89" spans="1:12" x14ac:dyDescent="0.3">
      <c r="B89" t="s">
        <v>394</v>
      </c>
      <c r="C89" s="50">
        <f>AVERAGE(C1:C88)</f>
        <v>87.480681818181807</v>
      </c>
      <c r="D89">
        <f>COUNT(D1:D88)</f>
        <v>88</v>
      </c>
      <c r="H89" t="s">
        <v>310</v>
      </c>
      <c r="I89" t="s">
        <v>395</v>
      </c>
      <c r="J89" s="50">
        <f>VLOOKUP(H89,data!$LB$6:$LC$353,2,FALSE)</f>
        <v>87.7</v>
      </c>
      <c r="K89">
        <f t="shared" si="5"/>
        <v>126</v>
      </c>
      <c r="L89" t="s">
        <v>310</v>
      </c>
    </row>
    <row r="90" spans="1:12" x14ac:dyDescent="0.3">
      <c r="H90" t="s">
        <v>187</v>
      </c>
      <c r="I90" t="s">
        <v>395</v>
      </c>
      <c r="J90" s="50">
        <f>VLOOKUP(H90,data!$LB$6:$LC$353,2,FALSE)</f>
        <v>88.7</v>
      </c>
      <c r="K90">
        <f t="shared" si="5"/>
        <v>119</v>
      </c>
      <c r="L90" t="s">
        <v>187</v>
      </c>
    </row>
    <row r="91" spans="1:12" x14ac:dyDescent="0.3">
      <c r="H91" t="s">
        <v>31</v>
      </c>
      <c r="I91" t="s">
        <v>395</v>
      </c>
      <c r="J91" s="50">
        <f>VLOOKUP(H91,data!$LB$6:$LC$353,2,FALSE)</f>
        <v>100</v>
      </c>
      <c r="K91">
        <f t="shared" si="5"/>
        <v>1</v>
      </c>
      <c r="L91" t="s">
        <v>31</v>
      </c>
    </row>
    <row r="92" spans="1:12" x14ac:dyDescent="0.3">
      <c r="H92" t="s">
        <v>118</v>
      </c>
      <c r="I92" t="s">
        <v>395</v>
      </c>
      <c r="J92" s="50">
        <f>VLOOKUP(H92,data!$LB$6:$LC$353,2,FALSE)</f>
        <v>93.8</v>
      </c>
      <c r="K92">
        <f t="shared" si="5"/>
        <v>77</v>
      </c>
      <c r="L92" t="s">
        <v>118</v>
      </c>
    </row>
    <row r="93" spans="1:12" x14ac:dyDescent="0.3">
      <c r="H93" t="s">
        <v>339</v>
      </c>
      <c r="I93" t="s">
        <v>395</v>
      </c>
      <c r="J93" s="50">
        <f>VLOOKUP(H93,data!$LB$6:$LC$353,2,FALSE)</f>
        <v>96.9</v>
      </c>
      <c r="K93">
        <f t="shared" si="5"/>
        <v>43</v>
      </c>
      <c r="L93" t="s">
        <v>339</v>
      </c>
    </row>
    <row r="94" spans="1:12" x14ac:dyDescent="0.3">
      <c r="H94" t="s">
        <v>86</v>
      </c>
      <c r="I94" t="s">
        <v>395</v>
      </c>
      <c r="J94" s="50">
        <f>VLOOKUP(H94,data!$LB$6:$LC$353,2,FALSE)</f>
        <v>98.9</v>
      </c>
      <c r="K94">
        <f t="shared" si="5"/>
        <v>26</v>
      </c>
      <c r="L94" t="s">
        <v>86</v>
      </c>
    </row>
    <row r="95" spans="1:12" x14ac:dyDescent="0.3">
      <c r="H95" t="s">
        <v>190</v>
      </c>
      <c r="I95" t="s">
        <v>395</v>
      </c>
      <c r="J95" s="50">
        <f>VLOOKUP(H95,data!$LB$6:$LC$353,2,FALSE)</f>
        <v>85.3</v>
      </c>
      <c r="K95">
        <f t="shared" si="5"/>
        <v>136</v>
      </c>
      <c r="L95" t="s">
        <v>190</v>
      </c>
    </row>
    <row r="96" spans="1:12" x14ac:dyDescent="0.3">
      <c r="H96" t="s">
        <v>293</v>
      </c>
      <c r="I96" t="s">
        <v>395</v>
      </c>
      <c r="J96" s="50">
        <f>VLOOKUP(H96,data!$LB$6:$LC$353,2,FALSE)</f>
        <v>97.6</v>
      </c>
      <c r="K96">
        <f t="shared" si="5"/>
        <v>37</v>
      </c>
      <c r="L96" t="s">
        <v>293</v>
      </c>
    </row>
    <row r="97" spans="8:12" x14ac:dyDescent="0.3">
      <c r="H97" t="s">
        <v>103</v>
      </c>
      <c r="I97" t="s">
        <v>395</v>
      </c>
      <c r="J97" s="50">
        <f>VLOOKUP(H97,data!$LB$6:$LC$353,2,FALSE)</f>
        <v>81.2</v>
      </c>
      <c r="K97">
        <f t="shared" ref="K97:K128" si="7">RANK(J97,J$1:J$175,0)</f>
        <v>159</v>
      </c>
      <c r="L97" t="s">
        <v>103</v>
      </c>
    </row>
    <row r="98" spans="8:12" x14ac:dyDescent="0.3">
      <c r="H98" t="s">
        <v>166</v>
      </c>
      <c r="I98" t="s">
        <v>395</v>
      </c>
      <c r="J98" s="50">
        <f>VLOOKUP(H98,data!$LB$6:$LC$353,2,FALSE)</f>
        <v>90.5</v>
      </c>
      <c r="K98">
        <f t="shared" si="7"/>
        <v>105</v>
      </c>
      <c r="L98" t="s">
        <v>166</v>
      </c>
    </row>
    <row r="99" spans="8:12" x14ac:dyDescent="0.3">
      <c r="H99" t="s">
        <v>68</v>
      </c>
      <c r="I99" t="s">
        <v>395</v>
      </c>
      <c r="J99" s="50">
        <f>VLOOKUP(H99,data!$LB$6:$LC$353,2,FALSE)</f>
        <v>100</v>
      </c>
      <c r="K99">
        <f t="shared" si="7"/>
        <v>1</v>
      </c>
      <c r="L99" t="s">
        <v>68</v>
      </c>
    </row>
    <row r="100" spans="8:12" x14ac:dyDescent="0.3">
      <c r="H100" t="s">
        <v>178</v>
      </c>
      <c r="I100" t="s">
        <v>395</v>
      </c>
      <c r="J100" s="50">
        <f>VLOOKUP(H100,data!$LB$6:$LC$353,2,FALSE)</f>
        <v>96.8</v>
      </c>
      <c r="K100">
        <f t="shared" si="7"/>
        <v>45</v>
      </c>
      <c r="L100" t="s">
        <v>178</v>
      </c>
    </row>
    <row r="101" spans="8:12" x14ac:dyDescent="0.3">
      <c r="H101" t="s">
        <v>82</v>
      </c>
      <c r="I101" t="s">
        <v>395</v>
      </c>
      <c r="J101" s="50">
        <f>VLOOKUP(H101,data!$LB$6:$LC$353,2,FALSE)</f>
        <v>97.5</v>
      </c>
      <c r="K101">
        <f t="shared" si="7"/>
        <v>38</v>
      </c>
      <c r="L101" t="s">
        <v>82</v>
      </c>
    </row>
    <row r="102" spans="8:12" x14ac:dyDescent="0.3">
      <c r="H102" t="s">
        <v>185</v>
      </c>
      <c r="I102" t="s">
        <v>395</v>
      </c>
      <c r="J102" s="50">
        <f>VLOOKUP(H102,data!$LB$6:$LC$353,2,FALSE)</f>
        <v>100</v>
      </c>
      <c r="K102">
        <f t="shared" si="7"/>
        <v>1</v>
      </c>
      <c r="L102" t="s">
        <v>185</v>
      </c>
    </row>
    <row r="103" spans="8:12" x14ac:dyDescent="0.3">
      <c r="H103" t="s">
        <v>27</v>
      </c>
      <c r="I103" t="s">
        <v>395</v>
      </c>
      <c r="J103" s="50">
        <f>VLOOKUP(H103,data!$LB$6:$LC$353,2,FALSE)</f>
        <v>90.9</v>
      </c>
      <c r="K103">
        <f t="shared" si="7"/>
        <v>100</v>
      </c>
      <c r="L103" t="s">
        <v>27</v>
      </c>
    </row>
    <row r="104" spans="8:12" x14ac:dyDescent="0.3">
      <c r="H104" t="s">
        <v>39</v>
      </c>
      <c r="I104" t="s">
        <v>395</v>
      </c>
      <c r="J104" s="50">
        <f>VLOOKUP(H104,data!$LB$6:$LC$353,2,FALSE)</f>
        <v>93</v>
      </c>
      <c r="K104">
        <f t="shared" si="7"/>
        <v>83</v>
      </c>
      <c r="L104" t="s">
        <v>39</v>
      </c>
    </row>
    <row r="105" spans="8:12" x14ac:dyDescent="0.3">
      <c r="H105" t="s">
        <v>196</v>
      </c>
      <c r="I105" t="s">
        <v>395</v>
      </c>
      <c r="J105" s="50">
        <f>VLOOKUP(H105,data!$LB$6:$LC$353,2,FALSE)</f>
        <v>73.7</v>
      </c>
      <c r="K105">
        <f t="shared" si="7"/>
        <v>172</v>
      </c>
      <c r="L105" t="s">
        <v>196</v>
      </c>
    </row>
    <row r="106" spans="8:12" x14ac:dyDescent="0.3">
      <c r="H106" t="s">
        <v>34</v>
      </c>
      <c r="I106" t="s">
        <v>395</v>
      </c>
      <c r="J106" s="50">
        <f>VLOOKUP(H106,data!$LB$6:$LC$353,2,FALSE)</f>
        <v>100</v>
      </c>
      <c r="K106">
        <f t="shared" si="7"/>
        <v>1</v>
      </c>
      <c r="L106" t="s">
        <v>34</v>
      </c>
    </row>
    <row r="107" spans="8:12" x14ac:dyDescent="0.3">
      <c r="H107" t="s">
        <v>147</v>
      </c>
      <c r="I107" t="s">
        <v>395</v>
      </c>
      <c r="J107" s="50">
        <f>VLOOKUP(H107,data!$LB$6:$LC$353,2,FALSE)</f>
        <v>98.2</v>
      </c>
      <c r="K107">
        <f t="shared" si="7"/>
        <v>31</v>
      </c>
      <c r="L107" t="s">
        <v>147</v>
      </c>
    </row>
    <row r="108" spans="8:12" x14ac:dyDescent="0.3">
      <c r="H108" t="s">
        <v>274</v>
      </c>
      <c r="I108" t="s">
        <v>395</v>
      </c>
      <c r="J108" s="50">
        <f>VLOOKUP(H108,data!$LB$6:$LC$353,2,FALSE)</f>
        <v>98.1</v>
      </c>
      <c r="K108">
        <f t="shared" si="7"/>
        <v>33</v>
      </c>
      <c r="L108" t="s">
        <v>274</v>
      </c>
    </row>
    <row r="109" spans="8:12" x14ac:dyDescent="0.3">
      <c r="H109" t="s">
        <v>238</v>
      </c>
      <c r="I109" t="s">
        <v>395</v>
      </c>
      <c r="J109" s="50">
        <f>VLOOKUP(H109,data!$LB$6:$LC$353,2,FALSE)</f>
        <v>94</v>
      </c>
      <c r="K109">
        <f t="shared" si="7"/>
        <v>74</v>
      </c>
      <c r="L109" t="s">
        <v>238</v>
      </c>
    </row>
    <row r="110" spans="8:12" x14ac:dyDescent="0.3">
      <c r="H110" t="s">
        <v>114</v>
      </c>
      <c r="I110" t="s">
        <v>395</v>
      </c>
      <c r="J110" s="50">
        <f>VLOOKUP(H110,data!$LB$6:$LC$353,2,FALSE)</f>
        <v>88.5</v>
      </c>
      <c r="K110">
        <f t="shared" si="7"/>
        <v>122</v>
      </c>
      <c r="L110" t="s">
        <v>114</v>
      </c>
    </row>
    <row r="111" spans="8:12" x14ac:dyDescent="0.3">
      <c r="H111" t="s">
        <v>44</v>
      </c>
      <c r="I111" t="s">
        <v>395</v>
      </c>
      <c r="J111" s="50">
        <f>VLOOKUP(H111,data!$LB$6:$LC$353,2,FALSE)</f>
        <v>100</v>
      </c>
      <c r="K111">
        <f t="shared" si="7"/>
        <v>1</v>
      </c>
      <c r="L111" t="s">
        <v>44</v>
      </c>
    </row>
    <row r="112" spans="8:12" x14ac:dyDescent="0.3">
      <c r="H112" t="s">
        <v>162</v>
      </c>
      <c r="I112" t="s">
        <v>395</v>
      </c>
      <c r="J112" s="50">
        <f>VLOOKUP(H112,data!$LB$6:$LC$353,2,FALSE)</f>
        <v>78.900000000000006</v>
      </c>
      <c r="K112">
        <f t="shared" si="7"/>
        <v>166</v>
      </c>
      <c r="L112" t="s">
        <v>162</v>
      </c>
    </row>
    <row r="113" spans="8:12" x14ac:dyDescent="0.3">
      <c r="H113" t="s">
        <v>223</v>
      </c>
      <c r="I113" t="s">
        <v>395</v>
      </c>
      <c r="J113" s="50">
        <f>VLOOKUP(H113,data!$LB$6:$LC$353,2,FALSE)</f>
        <v>98.8</v>
      </c>
      <c r="K113">
        <f t="shared" si="7"/>
        <v>27</v>
      </c>
      <c r="L113" t="s">
        <v>223</v>
      </c>
    </row>
    <row r="114" spans="8:12" x14ac:dyDescent="0.3">
      <c r="H114" t="s">
        <v>226</v>
      </c>
      <c r="I114" t="s">
        <v>395</v>
      </c>
      <c r="J114" s="50">
        <f>VLOOKUP(H114,data!$LB$6:$LC$353,2,FALSE)</f>
        <v>94.7</v>
      </c>
      <c r="K114">
        <f t="shared" si="7"/>
        <v>65</v>
      </c>
      <c r="L114" t="s">
        <v>226</v>
      </c>
    </row>
    <row r="115" spans="8:12" x14ac:dyDescent="0.3">
      <c r="H115" t="s">
        <v>149</v>
      </c>
      <c r="I115" t="s">
        <v>395</v>
      </c>
      <c r="J115" s="50">
        <f>VLOOKUP(H115,data!$LB$6:$LC$353,2,FALSE)</f>
        <v>85</v>
      </c>
      <c r="K115">
        <f t="shared" si="7"/>
        <v>138</v>
      </c>
      <c r="L115" t="s">
        <v>149</v>
      </c>
    </row>
    <row r="116" spans="8:12" x14ac:dyDescent="0.3">
      <c r="H116" t="s">
        <v>278</v>
      </c>
      <c r="I116" t="s">
        <v>395</v>
      </c>
      <c r="J116" s="50">
        <f>VLOOKUP(H116,data!$LB$6:$LC$353,2,FALSE)</f>
        <v>95</v>
      </c>
      <c r="K116">
        <f t="shared" si="7"/>
        <v>63</v>
      </c>
      <c r="L116" t="s">
        <v>278</v>
      </c>
    </row>
    <row r="117" spans="8:12" x14ac:dyDescent="0.3">
      <c r="H117" t="s">
        <v>245</v>
      </c>
      <c r="I117" t="s">
        <v>395</v>
      </c>
      <c r="J117" s="50">
        <f>VLOOKUP(H117,data!$LB$6:$LC$353,2,FALSE)</f>
        <v>87.5</v>
      </c>
      <c r="K117">
        <f t="shared" si="7"/>
        <v>127</v>
      </c>
      <c r="L117" t="s">
        <v>245</v>
      </c>
    </row>
    <row r="118" spans="8:12" x14ac:dyDescent="0.3">
      <c r="H118" t="s">
        <v>286</v>
      </c>
      <c r="I118" t="s">
        <v>395</v>
      </c>
      <c r="J118" s="50">
        <f>VLOOKUP(H118,data!$LB$6:$LC$353,2,FALSE)</f>
        <v>96.3</v>
      </c>
      <c r="K118">
        <f t="shared" si="7"/>
        <v>53</v>
      </c>
      <c r="L118" t="s">
        <v>286</v>
      </c>
    </row>
    <row r="119" spans="8:12" x14ac:dyDescent="0.3">
      <c r="H119" t="s">
        <v>41</v>
      </c>
      <c r="I119" t="s">
        <v>395</v>
      </c>
      <c r="J119" s="50">
        <f>VLOOKUP(H119,data!$LB$6:$LC$353,2,FALSE)</f>
        <v>82.3</v>
      </c>
      <c r="K119">
        <f t="shared" si="7"/>
        <v>153</v>
      </c>
      <c r="L119" t="s">
        <v>41</v>
      </c>
    </row>
    <row r="120" spans="8:12" x14ac:dyDescent="0.3">
      <c r="H120" t="s">
        <v>209</v>
      </c>
      <c r="I120" t="s">
        <v>395</v>
      </c>
      <c r="J120" s="50">
        <f>VLOOKUP(H120,data!$LB$6:$LC$353,2,FALSE)</f>
        <v>93.1</v>
      </c>
      <c r="K120">
        <f t="shared" si="7"/>
        <v>82</v>
      </c>
      <c r="L120" t="s">
        <v>209</v>
      </c>
    </row>
    <row r="121" spans="8:12" x14ac:dyDescent="0.3">
      <c r="H121" t="s">
        <v>315</v>
      </c>
      <c r="I121" t="s">
        <v>395</v>
      </c>
      <c r="J121" s="50">
        <f>VLOOKUP(H121,data!$LB$6:$LC$353,2,FALSE)</f>
        <v>80</v>
      </c>
      <c r="K121">
        <f t="shared" si="7"/>
        <v>164</v>
      </c>
      <c r="L121" t="s">
        <v>315</v>
      </c>
    </row>
    <row r="122" spans="8:12" x14ac:dyDescent="0.3">
      <c r="H122" t="s">
        <v>11</v>
      </c>
      <c r="I122" t="s">
        <v>395</v>
      </c>
      <c r="J122" s="50">
        <f>VLOOKUP(H122,data!$LB$6:$LC$353,2,FALSE)</f>
        <v>100</v>
      </c>
      <c r="K122">
        <f t="shared" si="7"/>
        <v>1</v>
      </c>
      <c r="L122" t="s">
        <v>11</v>
      </c>
    </row>
    <row r="123" spans="8:12" x14ac:dyDescent="0.3">
      <c r="H123" t="s">
        <v>65</v>
      </c>
      <c r="I123" t="s">
        <v>395</v>
      </c>
      <c r="J123" s="50">
        <f>VLOOKUP(H123,data!$LB$6:$LC$353,2,FALSE)</f>
        <v>84.8</v>
      </c>
      <c r="K123">
        <f t="shared" si="7"/>
        <v>139</v>
      </c>
      <c r="L123" t="s">
        <v>65</v>
      </c>
    </row>
    <row r="124" spans="8:12" x14ac:dyDescent="0.3">
      <c r="H124" t="s">
        <v>84</v>
      </c>
      <c r="I124" t="s">
        <v>395</v>
      </c>
      <c r="J124" s="50">
        <f>VLOOKUP(H124,data!$LB$6:$LC$353,2,FALSE)</f>
        <v>96.4</v>
      </c>
      <c r="K124">
        <f t="shared" si="7"/>
        <v>50</v>
      </c>
      <c r="L124" t="s">
        <v>84</v>
      </c>
    </row>
    <row r="125" spans="8:12" x14ac:dyDescent="0.3">
      <c r="H125" t="s">
        <v>67</v>
      </c>
      <c r="I125" t="s">
        <v>395</v>
      </c>
      <c r="J125" s="50">
        <f>VLOOKUP(H125,data!$LB$6:$LC$353,2,FALSE)</f>
        <v>82.8</v>
      </c>
      <c r="K125">
        <f t="shared" si="7"/>
        <v>151</v>
      </c>
      <c r="L125" t="s">
        <v>67</v>
      </c>
    </row>
    <row r="126" spans="8:12" x14ac:dyDescent="0.3">
      <c r="H126" t="s">
        <v>50</v>
      </c>
      <c r="I126" t="s">
        <v>395</v>
      </c>
      <c r="J126" s="50">
        <f>VLOOKUP(H126,data!$LB$6:$LC$353,2,FALSE)</f>
        <v>80.2</v>
      </c>
      <c r="K126">
        <f t="shared" si="7"/>
        <v>163</v>
      </c>
      <c r="L126" t="s">
        <v>50</v>
      </c>
    </row>
    <row r="127" spans="8:12" x14ac:dyDescent="0.3">
      <c r="H127" t="s">
        <v>144</v>
      </c>
      <c r="I127" t="s">
        <v>395</v>
      </c>
      <c r="J127" s="50">
        <f>VLOOKUP(H127,data!$LB$6:$LC$353,2,FALSE)</f>
        <v>92.3</v>
      </c>
      <c r="K127">
        <f t="shared" si="7"/>
        <v>87</v>
      </c>
      <c r="L127" t="s">
        <v>144</v>
      </c>
    </row>
    <row r="128" spans="8:12" x14ac:dyDescent="0.3">
      <c r="H128" t="s">
        <v>325</v>
      </c>
      <c r="I128" t="s">
        <v>395</v>
      </c>
      <c r="J128" s="50">
        <f>VLOOKUP(H128,data!$LB$6:$LC$353,2,FALSE)</f>
        <v>96.4</v>
      </c>
      <c r="K128">
        <f t="shared" si="7"/>
        <v>50</v>
      </c>
      <c r="L128" t="s">
        <v>325</v>
      </c>
    </row>
    <row r="129" spans="8:12" x14ac:dyDescent="0.3">
      <c r="H129" t="s">
        <v>107</v>
      </c>
      <c r="I129" t="s">
        <v>395</v>
      </c>
      <c r="J129" s="50">
        <f>VLOOKUP(H129,data!$LB$6:$LC$353,2,FALSE)</f>
        <v>86.9</v>
      </c>
      <c r="K129">
        <f t="shared" ref="K129:K160" si="8">RANK(J129,J$1:J$175,0)</f>
        <v>129</v>
      </c>
      <c r="L129" t="s">
        <v>107</v>
      </c>
    </row>
    <row r="130" spans="8:12" x14ac:dyDescent="0.3">
      <c r="H130" t="s">
        <v>256</v>
      </c>
      <c r="I130" t="s">
        <v>395</v>
      </c>
      <c r="J130" s="50">
        <f>VLOOKUP(H130,data!$LB$6:$LC$353,2,FALSE)</f>
        <v>91.7</v>
      </c>
      <c r="K130">
        <f t="shared" si="8"/>
        <v>96</v>
      </c>
      <c r="L130" t="s">
        <v>256</v>
      </c>
    </row>
    <row r="131" spans="8:12" x14ac:dyDescent="0.3">
      <c r="H131" t="s">
        <v>182</v>
      </c>
      <c r="I131" t="s">
        <v>395</v>
      </c>
      <c r="J131" s="50">
        <f>VLOOKUP(H131,data!$LB$6:$LC$353,2,FALSE)</f>
        <v>89.6</v>
      </c>
      <c r="K131">
        <f t="shared" si="8"/>
        <v>115</v>
      </c>
      <c r="L131" t="s">
        <v>182</v>
      </c>
    </row>
    <row r="132" spans="8:12" x14ac:dyDescent="0.3">
      <c r="H132" t="s">
        <v>284</v>
      </c>
      <c r="I132" t="s">
        <v>395</v>
      </c>
      <c r="J132" s="50">
        <f>VLOOKUP(H132,data!$LB$6:$LC$353,2,FALSE)</f>
        <v>91.3</v>
      </c>
      <c r="K132">
        <f t="shared" si="8"/>
        <v>97</v>
      </c>
      <c r="L132" t="s">
        <v>284</v>
      </c>
    </row>
    <row r="133" spans="8:12" x14ac:dyDescent="0.3">
      <c r="H133" t="s">
        <v>206</v>
      </c>
      <c r="I133" t="s">
        <v>395</v>
      </c>
      <c r="J133" s="50">
        <f>VLOOKUP(H133,data!$LB$6:$LC$353,2,FALSE)</f>
        <v>84.8</v>
      </c>
      <c r="K133">
        <f t="shared" si="8"/>
        <v>139</v>
      </c>
      <c r="L133" t="s">
        <v>206</v>
      </c>
    </row>
    <row r="134" spans="8:12" x14ac:dyDescent="0.3">
      <c r="H134" t="s">
        <v>99</v>
      </c>
      <c r="I134" t="s">
        <v>395</v>
      </c>
      <c r="J134" s="50">
        <f>VLOOKUP(H134,data!$LB$6:$LC$353,2,FALSE)</f>
        <v>100</v>
      </c>
      <c r="K134">
        <f t="shared" si="8"/>
        <v>1</v>
      </c>
      <c r="L134" t="s">
        <v>99</v>
      </c>
    </row>
    <row r="135" spans="8:12" x14ac:dyDescent="0.3">
      <c r="H135" t="s">
        <v>168</v>
      </c>
      <c r="I135" t="s">
        <v>395</v>
      </c>
      <c r="J135" s="50">
        <f>VLOOKUP(H135,data!$LB$6:$LC$353,2,FALSE)</f>
        <v>94.7</v>
      </c>
      <c r="K135">
        <f t="shared" si="8"/>
        <v>65</v>
      </c>
      <c r="L135" t="s">
        <v>168</v>
      </c>
    </row>
    <row r="136" spans="8:12" x14ac:dyDescent="0.3">
      <c r="H136" t="s">
        <v>95</v>
      </c>
      <c r="I136" t="s">
        <v>395</v>
      </c>
      <c r="J136" s="50">
        <f>VLOOKUP(H136,data!$LB$6:$LC$353,2,FALSE)</f>
        <v>100</v>
      </c>
      <c r="K136">
        <f t="shared" si="8"/>
        <v>1</v>
      </c>
      <c r="L136" t="s">
        <v>665</v>
      </c>
    </row>
    <row r="137" spans="8:12" x14ac:dyDescent="0.3">
      <c r="H137" t="s">
        <v>110</v>
      </c>
      <c r="I137" t="s">
        <v>395</v>
      </c>
      <c r="J137" s="50">
        <f>VLOOKUP(H137,data!$LB$6:$LC$353,2,FALSE)</f>
        <v>80.7</v>
      </c>
      <c r="K137">
        <f t="shared" si="8"/>
        <v>162</v>
      </c>
      <c r="L137" t="s">
        <v>110</v>
      </c>
    </row>
    <row r="138" spans="8:12" x14ac:dyDescent="0.3">
      <c r="H138" t="s">
        <v>89</v>
      </c>
      <c r="I138" t="s">
        <v>395</v>
      </c>
      <c r="J138" s="50">
        <f>VLOOKUP(H138,data!$LB$6:$LC$353,2,FALSE)</f>
        <v>100</v>
      </c>
      <c r="K138">
        <f t="shared" si="8"/>
        <v>1</v>
      </c>
      <c r="L138" t="s">
        <v>89</v>
      </c>
    </row>
    <row r="139" spans="8:12" x14ac:dyDescent="0.3">
      <c r="H139" t="s">
        <v>292</v>
      </c>
      <c r="I139" t="s">
        <v>395</v>
      </c>
      <c r="J139" s="50">
        <f>VLOOKUP(H139,data!$LB$6:$LC$353,2,FALSE)</f>
        <v>76.7</v>
      </c>
      <c r="K139">
        <f t="shared" si="8"/>
        <v>170</v>
      </c>
      <c r="L139" t="s">
        <v>292</v>
      </c>
    </row>
    <row r="140" spans="8:12" x14ac:dyDescent="0.3">
      <c r="H140" t="s">
        <v>19</v>
      </c>
      <c r="I140" t="s">
        <v>395</v>
      </c>
      <c r="J140" s="50">
        <f>VLOOKUP(H140,data!$LB$6:$LC$353,2,FALSE)</f>
        <v>94.7</v>
      </c>
      <c r="K140">
        <f t="shared" si="8"/>
        <v>65</v>
      </c>
      <c r="L140" t="s">
        <v>666</v>
      </c>
    </row>
    <row r="141" spans="8:12" x14ac:dyDescent="0.3">
      <c r="H141" t="s">
        <v>24</v>
      </c>
      <c r="I141" t="s">
        <v>395</v>
      </c>
      <c r="J141" s="50">
        <f>VLOOKUP(H141,data!$LB$6:$LC$353,2,FALSE)</f>
        <v>89.5</v>
      </c>
      <c r="K141">
        <f t="shared" si="8"/>
        <v>117</v>
      </c>
      <c r="L141" t="s">
        <v>24</v>
      </c>
    </row>
    <row r="142" spans="8:12" x14ac:dyDescent="0.3">
      <c r="H142" t="s">
        <v>283</v>
      </c>
      <c r="I142" t="s">
        <v>395</v>
      </c>
      <c r="J142" s="50">
        <f>VLOOKUP(H142,data!$LB$6:$LC$353,2,FALSE)</f>
        <v>96.7</v>
      </c>
      <c r="K142">
        <f t="shared" si="8"/>
        <v>46</v>
      </c>
      <c r="L142" t="s">
        <v>283</v>
      </c>
    </row>
    <row r="143" spans="8:12" x14ac:dyDescent="0.3">
      <c r="H143" t="s">
        <v>29</v>
      </c>
      <c r="I143" t="s">
        <v>395</v>
      </c>
      <c r="J143" s="50">
        <f>VLOOKUP(H143,data!$LB$6:$LC$353,2,FALSE)</f>
        <v>81.400000000000006</v>
      </c>
      <c r="K143">
        <f t="shared" si="8"/>
        <v>158</v>
      </c>
      <c r="L143" t="s">
        <v>29</v>
      </c>
    </row>
    <row r="144" spans="8:12" x14ac:dyDescent="0.3">
      <c r="H144" t="s">
        <v>220</v>
      </c>
      <c r="I144" t="s">
        <v>395</v>
      </c>
      <c r="J144" s="50">
        <f>VLOOKUP(H144,data!$LB$6:$LC$353,2,FALSE)</f>
        <v>100</v>
      </c>
      <c r="K144">
        <f t="shared" si="8"/>
        <v>1</v>
      </c>
      <c r="L144" t="s">
        <v>220</v>
      </c>
    </row>
    <row r="145" spans="8:12" x14ac:dyDescent="0.3">
      <c r="H145" t="s">
        <v>106</v>
      </c>
      <c r="I145" t="s">
        <v>395</v>
      </c>
      <c r="J145" s="50">
        <f>VLOOKUP(H145,data!$LB$6:$LC$353,2,FALSE)</f>
        <v>96.6</v>
      </c>
      <c r="K145">
        <f t="shared" si="8"/>
        <v>48</v>
      </c>
      <c r="L145" t="s">
        <v>106</v>
      </c>
    </row>
    <row r="146" spans="8:12" x14ac:dyDescent="0.3">
      <c r="H146" t="s">
        <v>36</v>
      </c>
      <c r="I146" t="s">
        <v>395</v>
      </c>
      <c r="J146" s="50">
        <f>VLOOKUP(H146,data!$LB$6:$LC$353,2,FALSE)</f>
        <v>93.6</v>
      </c>
      <c r="K146">
        <f t="shared" si="8"/>
        <v>79</v>
      </c>
      <c r="L146" t="s">
        <v>36</v>
      </c>
    </row>
    <row r="147" spans="8:12" x14ac:dyDescent="0.3">
      <c r="H147" t="s">
        <v>98</v>
      </c>
      <c r="I147" t="s">
        <v>395</v>
      </c>
      <c r="J147" s="50">
        <f>VLOOKUP(H147,data!$LB$6:$LC$353,2,FALSE)</f>
        <v>96.9</v>
      </c>
      <c r="K147">
        <f t="shared" si="8"/>
        <v>43</v>
      </c>
      <c r="L147" t="s">
        <v>98</v>
      </c>
    </row>
    <row r="148" spans="8:12" x14ac:dyDescent="0.3">
      <c r="H148" t="s">
        <v>228</v>
      </c>
      <c r="I148" t="s">
        <v>395</v>
      </c>
      <c r="J148" s="50">
        <f>VLOOKUP(H148,data!$LB$6:$LC$353,2,FALSE)</f>
        <v>93.6</v>
      </c>
      <c r="K148">
        <f t="shared" si="8"/>
        <v>79</v>
      </c>
      <c r="L148" t="s">
        <v>228</v>
      </c>
    </row>
    <row r="149" spans="8:12" x14ac:dyDescent="0.3">
      <c r="H149" t="s">
        <v>340</v>
      </c>
      <c r="I149" t="s">
        <v>395</v>
      </c>
      <c r="J149" s="50">
        <f>VLOOKUP(H149,data!$LB$6:$LC$353,2,FALSE)</f>
        <v>97.7</v>
      </c>
      <c r="K149">
        <f t="shared" si="8"/>
        <v>36</v>
      </c>
      <c r="L149" t="s">
        <v>340</v>
      </c>
    </row>
    <row r="150" spans="8:12" x14ac:dyDescent="0.3">
      <c r="H150" t="s">
        <v>124</v>
      </c>
      <c r="I150" t="s">
        <v>395</v>
      </c>
      <c r="J150" s="50">
        <f>VLOOKUP(H150,data!$LB$6:$LC$353,2,FALSE)</f>
        <v>100</v>
      </c>
      <c r="K150">
        <f t="shared" si="8"/>
        <v>1</v>
      </c>
      <c r="L150" t="s">
        <v>124</v>
      </c>
    </row>
    <row r="151" spans="8:12" x14ac:dyDescent="0.3">
      <c r="H151" t="s">
        <v>160</v>
      </c>
      <c r="I151" t="s">
        <v>395</v>
      </c>
      <c r="J151" s="50">
        <f>VLOOKUP(H151,data!$LB$6:$LC$353,2,FALSE)</f>
        <v>100</v>
      </c>
      <c r="K151">
        <f t="shared" si="8"/>
        <v>1</v>
      </c>
      <c r="L151" t="s">
        <v>160</v>
      </c>
    </row>
    <row r="152" spans="8:12" x14ac:dyDescent="0.3">
      <c r="H152" t="s">
        <v>246</v>
      </c>
      <c r="I152" t="s">
        <v>395</v>
      </c>
      <c r="J152" s="50">
        <f>VLOOKUP(H152,data!$LB$6:$LC$353,2,FALSE)</f>
        <v>78</v>
      </c>
      <c r="K152">
        <f t="shared" si="8"/>
        <v>168</v>
      </c>
      <c r="L152" t="s">
        <v>246</v>
      </c>
    </row>
    <row r="153" spans="8:12" x14ac:dyDescent="0.3">
      <c r="H153" t="s">
        <v>7</v>
      </c>
      <c r="I153" t="s">
        <v>395</v>
      </c>
      <c r="J153" s="50">
        <f>VLOOKUP(H153,data!$LB$6:$LC$353,2,FALSE)</f>
        <v>92.6</v>
      </c>
      <c r="K153">
        <f t="shared" si="8"/>
        <v>85</v>
      </c>
      <c r="L153" t="s">
        <v>7</v>
      </c>
    </row>
    <row r="154" spans="8:12" x14ac:dyDescent="0.3">
      <c r="H154" t="s">
        <v>172</v>
      </c>
      <c r="I154" t="s">
        <v>395</v>
      </c>
      <c r="J154" s="50">
        <f>VLOOKUP(H154,data!$LB$6:$LC$353,2,FALSE)</f>
        <v>91.9</v>
      </c>
      <c r="K154">
        <f t="shared" si="8"/>
        <v>95</v>
      </c>
      <c r="L154" t="s">
        <v>172</v>
      </c>
    </row>
    <row r="155" spans="8:12" x14ac:dyDescent="0.3">
      <c r="H155" t="s">
        <v>150</v>
      </c>
      <c r="I155" t="s">
        <v>395</v>
      </c>
      <c r="J155" s="50">
        <f>VLOOKUP(H155,data!$LB$6:$LC$353,2,FALSE)</f>
        <v>89.7</v>
      </c>
      <c r="K155">
        <f t="shared" si="8"/>
        <v>112</v>
      </c>
      <c r="L155" t="s">
        <v>150</v>
      </c>
    </row>
    <row r="156" spans="8:12" x14ac:dyDescent="0.3">
      <c r="H156" t="s">
        <v>184</v>
      </c>
      <c r="I156" t="s">
        <v>395</v>
      </c>
      <c r="J156" s="50">
        <f>VLOOKUP(H156,data!$LB$6:$LC$353,2,FALSE)</f>
        <v>94.1</v>
      </c>
      <c r="K156">
        <f t="shared" si="8"/>
        <v>72</v>
      </c>
      <c r="L156" t="s">
        <v>184</v>
      </c>
    </row>
    <row r="157" spans="8:12" x14ac:dyDescent="0.3">
      <c r="H157" t="s">
        <v>90</v>
      </c>
      <c r="I157" t="s">
        <v>395</v>
      </c>
      <c r="J157" s="50">
        <f>VLOOKUP(H157,data!$LB$6:$LC$353,2,FALSE)</f>
        <v>97.9</v>
      </c>
      <c r="K157">
        <f t="shared" si="8"/>
        <v>35</v>
      </c>
      <c r="L157" t="s">
        <v>90</v>
      </c>
    </row>
    <row r="158" spans="8:12" x14ac:dyDescent="0.3">
      <c r="H158" t="s">
        <v>262</v>
      </c>
      <c r="I158" t="s">
        <v>395</v>
      </c>
      <c r="J158" s="50">
        <f>VLOOKUP(H158,data!$LB$6:$LC$353,2,FALSE)</f>
        <v>89.6</v>
      </c>
      <c r="K158">
        <f t="shared" si="8"/>
        <v>115</v>
      </c>
      <c r="L158" t="s">
        <v>262</v>
      </c>
    </row>
    <row r="159" spans="8:12" x14ac:dyDescent="0.3">
      <c r="H159" t="s">
        <v>57</v>
      </c>
      <c r="I159" t="s">
        <v>395</v>
      </c>
      <c r="J159" s="50">
        <f>VLOOKUP(H159,data!$LB$6:$LC$353,2,FALSE)</f>
        <v>69.8</v>
      </c>
      <c r="K159">
        <f t="shared" si="8"/>
        <v>173</v>
      </c>
      <c r="L159" t="s">
        <v>57</v>
      </c>
    </row>
    <row r="160" spans="8:12" x14ac:dyDescent="0.3">
      <c r="H160" t="s">
        <v>43</v>
      </c>
      <c r="I160" t="s">
        <v>395</v>
      </c>
      <c r="J160" s="50">
        <f>VLOOKUP(H160,data!$LB$6:$LC$353,2,FALSE)</f>
        <v>94.4</v>
      </c>
      <c r="K160">
        <f t="shared" si="8"/>
        <v>69</v>
      </c>
      <c r="L160" t="s">
        <v>43</v>
      </c>
    </row>
    <row r="161" spans="8:12" x14ac:dyDescent="0.3">
      <c r="H161" t="s">
        <v>314</v>
      </c>
      <c r="I161" t="s">
        <v>395</v>
      </c>
      <c r="J161" s="50">
        <f>VLOOKUP(H161,data!$LB$6:$LC$353,2,FALSE)</f>
        <v>93.8</v>
      </c>
      <c r="K161">
        <f t="shared" ref="K161:K175" si="9">RANK(J161,J$1:J$175,0)</f>
        <v>77</v>
      </c>
      <c r="L161" t="s">
        <v>314</v>
      </c>
    </row>
    <row r="162" spans="8:12" x14ac:dyDescent="0.3">
      <c r="H162" t="s">
        <v>21</v>
      </c>
      <c r="I162" t="s">
        <v>395</v>
      </c>
      <c r="J162" s="50">
        <f>VLOOKUP(H162,data!$LB$6:$LC$353,2,FALSE)</f>
        <v>90.6</v>
      </c>
      <c r="K162">
        <f t="shared" si="9"/>
        <v>103</v>
      </c>
      <c r="L162" t="s">
        <v>21</v>
      </c>
    </row>
    <row r="163" spans="8:12" x14ac:dyDescent="0.3">
      <c r="H163" t="s">
        <v>23</v>
      </c>
      <c r="I163" t="s">
        <v>395</v>
      </c>
      <c r="J163" s="50">
        <f>VLOOKUP(H163,data!$LB$6:$LC$353,2,FALSE)</f>
        <v>90</v>
      </c>
      <c r="K163">
        <f t="shared" si="9"/>
        <v>108</v>
      </c>
      <c r="L163" t="s">
        <v>23</v>
      </c>
    </row>
    <row r="164" spans="8:12" x14ac:dyDescent="0.3">
      <c r="H164" t="s">
        <v>102</v>
      </c>
      <c r="I164" t="s">
        <v>395</v>
      </c>
      <c r="J164" s="50">
        <f>VLOOKUP(H164,data!$LB$6:$LC$353,2,FALSE)</f>
        <v>83.3</v>
      </c>
      <c r="K164">
        <f t="shared" si="9"/>
        <v>145</v>
      </c>
      <c r="L164" t="s">
        <v>102</v>
      </c>
    </row>
    <row r="165" spans="8:12" x14ac:dyDescent="0.3">
      <c r="H165" t="s">
        <v>132</v>
      </c>
      <c r="I165" t="s">
        <v>395</v>
      </c>
      <c r="J165" s="50">
        <f>VLOOKUP(H165,data!$LB$6:$LC$353,2,FALSE)</f>
        <v>94.6</v>
      </c>
      <c r="K165">
        <f t="shared" si="9"/>
        <v>68</v>
      </c>
      <c r="L165" t="s">
        <v>132</v>
      </c>
    </row>
    <row r="166" spans="8:12" x14ac:dyDescent="0.3">
      <c r="H166" t="s">
        <v>158</v>
      </c>
      <c r="I166" t="s">
        <v>395</v>
      </c>
      <c r="J166" s="50">
        <f>VLOOKUP(H166,data!$LB$6:$LC$353,2,FALSE)</f>
        <v>85.5</v>
      </c>
      <c r="K166">
        <f t="shared" si="9"/>
        <v>135</v>
      </c>
      <c r="L166" t="s">
        <v>158</v>
      </c>
    </row>
    <row r="167" spans="8:12" x14ac:dyDescent="0.3">
      <c r="H167" t="s">
        <v>177</v>
      </c>
      <c r="I167" t="s">
        <v>395</v>
      </c>
      <c r="J167" s="50">
        <f>VLOOKUP(H167,data!$LB$6:$LC$353,2,FALSE)</f>
        <v>92.3</v>
      </c>
      <c r="K167">
        <f t="shared" si="9"/>
        <v>87</v>
      </c>
      <c r="L167" t="s">
        <v>177</v>
      </c>
    </row>
    <row r="168" spans="8:12" x14ac:dyDescent="0.3">
      <c r="H168" t="s">
        <v>258</v>
      </c>
      <c r="I168" t="s">
        <v>395</v>
      </c>
      <c r="J168" s="50">
        <f>VLOOKUP(H168,data!$LB$6:$LC$353,2,FALSE)</f>
        <v>87.8</v>
      </c>
      <c r="K168">
        <f t="shared" si="9"/>
        <v>125</v>
      </c>
      <c r="L168" t="s">
        <v>258</v>
      </c>
    </row>
    <row r="169" spans="8:12" x14ac:dyDescent="0.3">
      <c r="H169" t="s">
        <v>179</v>
      </c>
      <c r="I169" t="s">
        <v>395</v>
      </c>
      <c r="J169" s="50">
        <f>VLOOKUP(H169,data!$LB$6:$LC$353,2,FALSE)</f>
        <v>80.8</v>
      </c>
      <c r="K169">
        <f t="shared" si="9"/>
        <v>161</v>
      </c>
      <c r="L169" t="s">
        <v>179</v>
      </c>
    </row>
    <row r="170" spans="8:12" x14ac:dyDescent="0.3">
      <c r="H170" t="s">
        <v>257</v>
      </c>
      <c r="I170" t="s">
        <v>395</v>
      </c>
      <c r="J170" s="50">
        <f>VLOOKUP(H170,data!$LB$6:$LC$353,2,FALSE)</f>
        <v>96</v>
      </c>
      <c r="K170">
        <f t="shared" si="9"/>
        <v>57</v>
      </c>
      <c r="L170" t="s">
        <v>257</v>
      </c>
    </row>
    <row r="171" spans="8:12" x14ac:dyDescent="0.3">
      <c r="H171" t="s">
        <v>272</v>
      </c>
      <c r="I171" t="s">
        <v>395</v>
      </c>
      <c r="J171" s="50">
        <f>VLOOKUP(H171,data!$LB$6:$LC$353,2,FALSE)</f>
        <v>98.7</v>
      </c>
      <c r="K171">
        <f t="shared" si="9"/>
        <v>28</v>
      </c>
      <c r="L171" t="s">
        <v>272</v>
      </c>
    </row>
    <row r="172" spans="8:12" x14ac:dyDescent="0.3">
      <c r="H172" t="s">
        <v>198</v>
      </c>
      <c r="I172" t="s">
        <v>395</v>
      </c>
      <c r="J172" s="50">
        <f>VLOOKUP(H172,data!$LB$6:$LC$353,2,FALSE)</f>
        <v>97.3</v>
      </c>
      <c r="K172">
        <f t="shared" si="9"/>
        <v>39</v>
      </c>
      <c r="L172" t="s">
        <v>198</v>
      </c>
    </row>
    <row r="173" spans="8:12" x14ac:dyDescent="0.3">
      <c r="H173" t="s">
        <v>66</v>
      </c>
      <c r="I173" t="s">
        <v>395</v>
      </c>
      <c r="J173" s="50">
        <f>VLOOKUP(H173,data!$LB$6:$LC$353,2,FALSE)</f>
        <v>90</v>
      </c>
      <c r="K173">
        <f t="shared" si="9"/>
        <v>108</v>
      </c>
      <c r="L173" t="s">
        <v>66</v>
      </c>
    </row>
    <row r="174" spans="8:12" x14ac:dyDescent="0.3">
      <c r="H174" t="s">
        <v>125</v>
      </c>
      <c r="I174" t="s">
        <v>395</v>
      </c>
      <c r="J174" s="50">
        <f>VLOOKUP(H174,data!$LB$6:$LC$353,2,FALSE)</f>
        <v>81.8</v>
      </c>
      <c r="K174">
        <f t="shared" si="9"/>
        <v>156</v>
      </c>
      <c r="L174" t="s">
        <v>125</v>
      </c>
    </row>
    <row r="175" spans="8:12" x14ac:dyDescent="0.3">
      <c r="H175" t="s">
        <v>232</v>
      </c>
      <c r="I175" t="s">
        <v>395</v>
      </c>
      <c r="J175" s="50">
        <f>VLOOKUP(H175,data!$LB$6:$LC$353,2,FALSE)</f>
        <v>92.4</v>
      </c>
      <c r="K175">
        <f t="shared" si="9"/>
        <v>86</v>
      </c>
      <c r="L175" t="s">
        <v>232</v>
      </c>
    </row>
    <row r="176" spans="8:12" x14ac:dyDescent="0.3">
      <c r="I176" t="s">
        <v>395</v>
      </c>
      <c r="J176" s="50">
        <f>AVERAGE(J1:J175)</f>
        <v>91.170285714285697</v>
      </c>
      <c r="K176">
        <f>COUNT(K1:K175)</f>
        <v>175</v>
      </c>
    </row>
  </sheetData>
  <sortState xmlns:xlrd2="http://schemas.microsoft.com/office/spreadsheetml/2017/richdata2" ref="A1:B313">
    <sortCondition ref="B1:B31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176"/>
  <sheetViews>
    <sheetView topLeftCell="H31" zoomScaleNormal="100" workbookViewId="0">
      <selection activeCell="R1" sqref="R1:R50"/>
    </sheetView>
  </sheetViews>
  <sheetFormatPr defaultRowHeight="14.4" x14ac:dyDescent="0.3"/>
  <cols>
    <col min="1" max="1" width="27.6640625" bestFit="1" customWidth="1"/>
    <col min="2" max="2" width="58" bestFit="1" customWidth="1"/>
    <col min="8" max="8" width="24.88671875" bestFit="1" customWidth="1"/>
    <col min="9" max="9" width="28.44140625" bestFit="1" customWidth="1"/>
    <col min="15" max="15" width="27.6640625" bestFit="1" customWidth="1"/>
    <col min="16" max="16" width="58" bestFit="1" customWidth="1"/>
  </cols>
  <sheetData>
    <row r="1" spans="1:19" x14ac:dyDescent="0.3">
      <c r="A1" t="s">
        <v>234</v>
      </c>
      <c r="B1" t="s">
        <v>394</v>
      </c>
      <c r="C1" s="50">
        <f>VLOOKUP(A1,data!$KP$5:$KQ$353,2,FALSE)</f>
        <v>6.6</v>
      </c>
      <c r="D1">
        <f>RANK(C1,C$1:C$84,1)</f>
        <v>78</v>
      </c>
      <c r="E1" t="s">
        <v>234</v>
      </c>
      <c r="H1" t="s">
        <v>26</v>
      </c>
      <c r="I1" t="s">
        <v>395</v>
      </c>
      <c r="J1" s="50">
        <f>VLOOKUP(H1,data!$KP$5:$KQ$353,2,FALSE)</f>
        <v>8.3000000000000007</v>
      </c>
      <c r="K1">
        <f t="shared" ref="K1:K32" si="0">RANK(J1,J$1:J$175,1)</f>
        <v>168</v>
      </c>
      <c r="L1" t="s">
        <v>26</v>
      </c>
      <c r="O1" t="s">
        <v>312</v>
      </c>
      <c r="P1" t="s">
        <v>668</v>
      </c>
      <c r="Q1" s="50">
        <f>VLOOKUP(O1,data!$KP$5:$KQ$353,2,FALSE)</f>
        <v>3</v>
      </c>
      <c r="R1">
        <f>RANK(Q1,Q$1:Q$50,1)</f>
        <v>35</v>
      </c>
      <c r="S1" t="s">
        <v>312</v>
      </c>
    </row>
    <row r="2" spans="1:19" x14ac:dyDescent="0.3">
      <c r="A2" t="s">
        <v>268</v>
      </c>
      <c r="B2" t="s">
        <v>394</v>
      </c>
      <c r="C2" s="50">
        <f>VLOOKUP(A2,data!$KP$5:$KQ$353,2,FALSE)</f>
        <v>0</v>
      </c>
      <c r="D2">
        <f t="shared" ref="D2:D65" si="1">RANK(C2,C$1:C$84,1)</f>
        <v>1</v>
      </c>
      <c r="E2" t="s">
        <v>268</v>
      </c>
      <c r="H2" t="s">
        <v>253</v>
      </c>
      <c r="I2" t="s">
        <v>395</v>
      </c>
      <c r="J2" s="50">
        <f>VLOOKUP(H2,data!$KP$5:$KQ$353,2,FALSE)</f>
        <v>0</v>
      </c>
      <c r="K2">
        <f t="shared" si="0"/>
        <v>1</v>
      </c>
      <c r="L2" t="s">
        <v>253</v>
      </c>
      <c r="O2" t="s">
        <v>266</v>
      </c>
      <c r="P2" t="s">
        <v>668</v>
      </c>
      <c r="Q2" s="50">
        <f>VLOOKUP(O2,data!$KP$5:$KQ$353,2,FALSE)</f>
        <v>0</v>
      </c>
      <c r="R2">
        <f t="shared" ref="R2:R49" si="2">RANK(Q2,Q$1:Q$50,1)</f>
        <v>1</v>
      </c>
      <c r="S2" t="s">
        <v>266</v>
      </c>
    </row>
    <row r="3" spans="1:19" x14ac:dyDescent="0.3">
      <c r="A3" t="s">
        <v>73</v>
      </c>
      <c r="B3" t="s">
        <v>394</v>
      </c>
      <c r="C3" s="50">
        <f>VLOOKUP(A3,data!$KP$5:$KQ$353,2,FALSE)</f>
        <v>1.1000000000000001</v>
      </c>
      <c r="D3">
        <f t="shared" si="1"/>
        <v>27</v>
      </c>
      <c r="E3" t="s">
        <v>73</v>
      </c>
      <c r="H3" t="s">
        <v>305</v>
      </c>
      <c r="I3" t="s">
        <v>395</v>
      </c>
      <c r="J3" s="50">
        <f>VLOOKUP(H3,data!$KP$5:$KQ$353,2,FALSE)</f>
        <v>4.8</v>
      </c>
      <c r="K3">
        <f t="shared" si="0"/>
        <v>152</v>
      </c>
      <c r="L3" t="s">
        <v>305</v>
      </c>
      <c r="O3" t="s">
        <v>224</v>
      </c>
      <c r="P3" t="s">
        <v>668</v>
      </c>
      <c r="Q3" s="50">
        <f>VLOOKUP(O3,data!$KP$5:$KQ$353,2,FALSE)</f>
        <v>11.1</v>
      </c>
      <c r="R3">
        <f t="shared" si="2"/>
        <v>47</v>
      </c>
      <c r="S3" t="s">
        <v>224</v>
      </c>
    </row>
    <row r="4" spans="1:19" x14ac:dyDescent="0.3">
      <c r="A4" t="s">
        <v>250</v>
      </c>
      <c r="B4" t="s">
        <v>394</v>
      </c>
      <c r="C4" s="50">
        <f>VLOOKUP(A4,data!$KP$5:$KQ$353,2,FALSE)</f>
        <v>5.7</v>
      </c>
      <c r="D4">
        <f t="shared" si="1"/>
        <v>71</v>
      </c>
      <c r="E4" t="s">
        <v>250</v>
      </c>
      <c r="H4" t="s">
        <v>295</v>
      </c>
      <c r="I4" t="s">
        <v>395</v>
      </c>
      <c r="J4" s="50">
        <f>VLOOKUP(H4,data!$KP$5:$KQ$353,2,FALSE)</f>
        <v>0</v>
      </c>
      <c r="K4">
        <f t="shared" si="0"/>
        <v>1</v>
      </c>
      <c r="L4" t="s">
        <v>295</v>
      </c>
      <c r="O4" t="s">
        <v>254</v>
      </c>
      <c r="P4" t="s">
        <v>668</v>
      </c>
      <c r="Q4" s="50">
        <f>VLOOKUP(O4,data!$KP$5:$KQ$353,2,FALSE)</f>
        <v>3.1</v>
      </c>
      <c r="R4">
        <f t="shared" si="2"/>
        <v>37</v>
      </c>
      <c r="S4" t="s">
        <v>254</v>
      </c>
    </row>
    <row r="5" spans="1:19" x14ac:dyDescent="0.3">
      <c r="A5" t="s">
        <v>186</v>
      </c>
      <c r="B5" t="s">
        <v>394</v>
      </c>
      <c r="C5" s="50">
        <f>VLOOKUP(A5,data!$KP$5:$KQ$353,2,FALSE)</f>
        <v>0</v>
      </c>
      <c r="D5">
        <f t="shared" si="1"/>
        <v>1</v>
      </c>
      <c r="E5" t="s">
        <v>186</v>
      </c>
      <c r="H5" t="s">
        <v>20</v>
      </c>
      <c r="I5" t="s">
        <v>395</v>
      </c>
      <c r="J5" s="50">
        <f>VLOOKUP(H5,data!$KP$5:$KQ$353,2,FALSE)</f>
        <v>0</v>
      </c>
      <c r="K5">
        <f t="shared" si="0"/>
        <v>1</v>
      </c>
      <c r="L5" t="s">
        <v>20</v>
      </c>
      <c r="O5" t="s">
        <v>183</v>
      </c>
      <c r="P5" t="s">
        <v>668</v>
      </c>
      <c r="Q5" s="50">
        <f>VLOOKUP(O5,data!$KP$5:$KQ$353,2,FALSE)</f>
        <v>2.2999999999999998</v>
      </c>
      <c r="R5">
        <f t="shared" si="2"/>
        <v>31</v>
      </c>
      <c r="S5" t="s">
        <v>183</v>
      </c>
    </row>
    <row r="6" spans="1:19" x14ac:dyDescent="0.3">
      <c r="A6" t="s">
        <v>218</v>
      </c>
      <c r="B6" t="s">
        <v>394</v>
      </c>
      <c r="C6" s="50">
        <f>VLOOKUP(A6,data!$KP$5:$KQ$353,2,FALSE)</f>
        <v>2</v>
      </c>
      <c r="D6">
        <f t="shared" si="1"/>
        <v>40</v>
      </c>
      <c r="E6" t="s">
        <v>218</v>
      </c>
      <c r="H6" t="s">
        <v>128</v>
      </c>
      <c r="I6" t="s">
        <v>395</v>
      </c>
      <c r="J6" s="50">
        <f>VLOOKUP(H6,data!$KP$5:$KQ$353,2,FALSE)</f>
        <v>2.2999999999999998</v>
      </c>
      <c r="K6">
        <f t="shared" si="0"/>
        <v>113</v>
      </c>
      <c r="L6" t="s">
        <v>128</v>
      </c>
      <c r="O6" t="s">
        <v>155</v>
      </c>
      <c r="P6" t="s">
        <v>668</v>
      </c>
      <c r="Q6" s="50">
        <f>VLOOKUP(O6,data!$KP$5:$KQ$353,2,FALSE)</f>
        <v>0</v>
      </c>
      <c r="R6">
        <f t="shared" si="2"/>
        <v>1</v>
      </c>
      <c r="S6" t="s">
        <v>155</v>
      </c>
    </row>
    <row r="7" spans="1:19" x14ac:dyDescent="0.3">
      <c r="A7" t="s">
        <v>71</v>
      </c>
      <c r="B7" t="s">
        <v>394</v>
      </c>
      <c r="C7" s="50">
        <f>VLOOKUP(A7,data!$KP$5:$KQ$353,2,FALSE)</f>
        <v>9.6</v>
      </c>
      <c r="D7">
        <f t="shared" si="1"/>
        <v>82</v>
      </c>
      <c r="E7" t="s">
        <v>71</v>
      </c>
      <c r="H7" t="s">
        <v>81</v>
      </c>
      <c r="I7" t="s">
        <v>395</v>
      </c>
      <c r="J7" s="50">
        <f>VLOOKUP(H7,data!$KP$5:$KQ$353,2,FALSE)</f>
        <v>1.6</v>
      </c>
      <c r="K7">
        <f t="shared" si="0"/>
        <v>96</v>
      </c>
      <c r="L7" t="s">
        <v>81</v>
      </c>
      <c r="O7" t="s">
        <v>296</v>
      </c>
      <c r="P7" t="s">
        <v>668</v>
      </c>
      <c r="Q7" s="50">
        <f>VLOOKUP(O7,data!$KP$5:$KQ$353,2,FALSE)</f>
        <v>0</v>
      </c>
      <c r="R7">
        <f t="shared" si="2"/>
        <v>1</v>
      </c>
      <c r="S7" t="s">
        <v>296</v>
      </c>
    </row>
    <row r="8" spans="1:19" x14ac:dyDescent="0.3">
      <c r="A8" t="s">
        <v>317</v>
      </c>
      <c r="B8" t="s">
        <v>394</v>
      </c>
      <c r="C8" s="50">
        <f>VLOOKUP(A8,data!$KP$5:$KQ$353,2,FALSE)</f>
        <v>2.7</v>
      </c>
      <c r="D8">
        <f t="shared" si="1"/>
        <v>53</v>
      </c>
      <c r="E8" t="s">
        <v>317</v>
      </c>
      <c r="H8" t="s">
        <v>322</v>
      </c>
      <c r="I8" t="s">
        <v>395</v>
      </c>
      <c r="J8" s="50">
        <f>VLOOKUP(H8,data!$KP$5:$KQ$353,2,FALSE)</f>
        <v>12.2</v>
      </c>
      <c r="K8">
        <f t="shared" si="0"/>
        <v>174</v>
      </c>
      <c r="L8" t="s">
        <v>322</v>
      </c>
      <c r="O8" t="s">
        <v>229</v>
      </c>
      <c r="P8" t="s">
        <v>668</v>
      </c>
      <c r="Q8" s="50">
        <f>VLOOKUP(O8,data!$KP$5:$KQ$353,2,FALSE)</f>
        <v>2.1</v>
      </c>
      <c r="R8">
        <f t="shared" si="2"/>
        <v>28</v>
      </c>
      <c r="S8" t="s">
        <v>229</v>
      </c>
    </row>
    <row r="9" spans="1:19" x14ac:dyDescent="0.3">
      <c r="A9" t="s">
        <v>35</v>
      </c>
      <c r="B9" t="s">
        <v>394</v>
      </c>
      <c r="C9" s="50">
        <f>VLOOKUP(A9,data!$KP$5:$KQ$353,2,FALSE)</f>
        <v>2.2999999999999998</v>
      </c>
      <c r="D9">
        <f t="shared" si="1"/>
        <v>48</v>
      </c>
      <c r="E9" t="s">
        <v>35</v>
      </c>
      <c r="H9" t="s">
        <v>205</v>
      </c>
      <c r="I9" t="s">
        <v>395</v>
      </c>
      <c r="J9" s="50">
        <f>VLOOKUP(H9,data!$KP$5:$KQ$353,2,FALSE)</f>
        <v>0</v>
      </c>
      <c r="K9">
        <f t="shared" si="0"/>
        <v>1</v>
      </c>
      <c r="L9" t="s">
        <v>205</v>
      </c>
      <c r="O9" t="s">
        <v>119</v>
      </c>
      <c r="P9" t="s">
        <v>668</v>
      </c>
      <c r="Q9" s="50">
        <f>VLOOKUP(O9,data!$KP$5:$KQ$353,2,FALSE)</f>
        <v>0</v>
      </c>
      <c r="R9">
        <f t="shared" si="2"/>
        <v>1</v>
      </c>
      <c r="S9" t="s">
        <v>119</v>
      </c>
    </row>
    <row r="10" spans="1:19" x14ac:dyDescent="0.3">
      <c r="A10" t="s">
        <v>80</v>
      </c>
      <c r="B10" t="s">
        <v>394</v>
      </c>
      <c r="C10" s="50">
        <f>VLOOKUP(A10,data!$KP$5:$KQ$353,2,FALSE)</f>
        <v>0</v>
      </c>
      <c r="D10">
        <f t="shared" si="1"/>
        <v>1</v>
      </c>
      <c r="E10" t="s">
        <v>80</v>
      </c>
      <c r="H10" t="s">
        <v>74</v>
      </c>
      <c r="I10" t="s">
        <v>395</v>
      </c>
      <c r="J10" s="50">
        <f>VLOOKUP(H10,data!$KP$5:$KQ$353,2,FALSE)</f>
        <v>0.3</v>
      </c>
      <c r="K10">
        <f t="shared" si="0"/>
        <v>70</v>
      </c>
      <c r="L10" t="s">
        <v>74</v>
      </c>
      <c r="O10" s="8" t="s">
        <v>742</v>
      </c>
      <c r="P10" t="s">
        <v>668</v>
      </c>
      <c r="Q10" s="50">
        <f>VLOOKUP(O10,data!$KP$5:$KQ$353,2,FALSE)</f>
        <v>1.9</v>
      </c>
      <c r="R10">
        <f t="shared" si="2"/>
        <v>24</v>
      </c>
      <c r="S10" s="8" t="s">
        <v>742</v>
      </c>
    </row>
    <row r="11" spans="1:19" x14ac:dyDescent="0.3">
      <c r="A11" t="s">
        <v>244</v>
      </c>
      <c r="B11" t="s">
        <v>394</v>
      </c>
      <c r="C11" s="50">
        <f>VLOOKUP(A11,data!$KP$5:$KQ$353,2,FALSE)</f>
        <v>2.2000000000000002</v>
      </c>
      <c r="D11">
        <f t="shared" si="1"/>
        <v>45</v>
      </c>
      <c r="E11" t="s">
        <v>244</v>
      </c>
      <c r="H11" t="s">
        <v>75</v>
      </c>
      <c r="I11" t="s">
        <v>395</v>
      </c>
      <c r="J11" s="50">
        <f>VLOOKUP(H11,data!$KP$5:$KQ$353,2,FALSE)</f>
        <v>6.5</v>
      </c>
      <c r="K11">
        <f t="shared" si="0"/>
        <v>161</v>
      </c>
      <c r="L11" t="s">
        <v>75</v>
      </c>
      <c r="O11" t="s">
        <v>10</v>
      </c>
      <c r="P11" t="s">
        <v>668</v>
      </c>
      <c r="Q11" s="50">
        <f>VLOOKUP(O11,data!$KP$5:$KQ$353,2,FALSE)</f>
        <v>0</v>
      </c>
      <c r="R11">
        <f t="shared" si="2"/>
        <v>1</v>
      </c>
      <c r="S11" t="s">
        <v>10</v>
      </c>
    </row>
    <row r="12" spans="1:19" x14ac:dyDescent="0.3">
      <c r="A12" t="s">
        <v>148</v>
      </c>
      <c r="B12" t="s">
        <v>394</v>
      </c>
      <c r="C12" s="50">
        <f>VLOOKUP(A12,data!$KP$5:$KQ$353,2,FALSE)</f>
        <v>2.2000000000000002</v>
      </c>
      <c r="D12">
        <f t="shared" si="1"/>
        <v>45</v>
      </c>
      <c r="E12" t="s">
        <v>148</v>
      </c>
      <c r="H12" t="s">
        <v>337</v>
      </c>
      <c r="I12" t="s">
        <v>395</v>
      </c>
      <c r="J12" s="50">
        <f>VLOOKUP(H12,data!$KP$5:$KQ$353,2,FALSE)</f>
        <v>1.4</v>
      </c>
      <c r="K12">
        <f t="shared" si="0"/>
        <v>87</v>
      </c>
      <c r="L12" t="s">
        <v>337</v>
      </c>
      <c r="O12" t="s">
        <v>326</v>
      </c>
      <c r="P12" t="s">
        <v>668</v>
      </c>
      <c r="Q12" s="50">
        <f>VLOOKUP(O12,data!$KP$5:$KQ$353,2,FALSE)</f>
        <v>0</v>
      </c>
      <c r="R12">
        <f t="shared" si="2"/>
        <v>1</v>
      </c>
      <c r="S12" t="s">
        <v>326</v>
      </c>
    </row>
    <row r="13" spans="1:19" x14ac:dyDescent="0.3">
      <c r="A13" t="s">
        <v>174</v>
      </c>
      <c r="B13" t="s">
        <v>394</v>
      </c>
      <c r="C13" s="50">
        <f>VLOOKUP(A13,data!$KP$5:$KQ$353,2,FALSE)</f>
        <v>2</v>
      </c>
      <c r="D13">
        <f t="shared" si="1"/>
        <v>40</v>
      </c>
      <c r="E13" t="s">
        <v>174</v>
      </c>
      <c r="H13" t="s">
        <v>309</v>
      </c>
      <c r="I13" t="s">
        <v>395</v>
      </c>
      <c r="J13" s="50">
        <f>VLOOKUP(H13,data!$KP$5:$KQ$353,2,FALSE)</f>
        <v>0</v>
      </c>
      <c r="K13">
        <f t="shared" si="0"/>
        <v>1</v>
      </c>
      <c r="L13" t="s">
        <v>309</v>
      </c>
      <c r="O13" t="s">
        <v>47</v>
      </c>
      <c r="P13" t="s">
        <v>668</v>
      </c>
      <c r="Q13" s="50">
        <f>VLOOKUP(O13,data!$KP$5:$KQ$353,2,FALSE)</f>
        <v>4.5999999999999996</v>
      </c>
      <c r="R13">
        <f t="shared" si="2"/>
        <v>41</v>
      </c>
      <c r="S13" t="s">
        <v>47</v>
      </c>
    </row>
    <row r="14" spans="1:19" x14ac:dyDescent="0.3">
      <c r="A14" t="s">
        <v>741</v>
      </c>
      <c r="B14" t="s">
        <v>394</v>
      </c>
      <c r="C14" s="50">
        <f>VLOOKUP(A14,data!$KP$5:$KQ$353,2,FALSE)</f>
        <v>2.4</v>
      </c>
      <c r="D14">
        <f t="shared" si="1"/>
        <v>50</v>
      </c>
      <c r="E14" t="s">
        <v>741</v>
      </c>
      <c r="H14" t="s">
        <v>141</v>
      </c>
      <c r="I14" t="s">
        <v>395</v>
      </c>
      <c r="J14" s="50">
        <f>VLOOKUP(H14,data!$KP$5:$KQ$353,2,FALSE)</f>
        <v>7.1</v>
      </c>
      <c r="K14">
        <f t="shared" si="0"/>
        <v>165</v>
      </c>
      <c r="L14" t="s">
        <v>141</v>
      </c>
      <c r="O14" t="s">
        <v>303</v>
      </c>
      <c r="P14" t="s">
        <v>668</v>
      </c>
      <c r="Q14" s="50">
        <f>VLOOKUP(O14,data!$KP$5:$KQ$353,2,FALSE)</f>
        <v>2.2000000000000002</v>
      </c>
      <c r="R14">
        <f t="shared" si="2"/>
        <v>29</v>
      </c>
      <c r="S14" t="s">
        <v>303</v>
      </c>
    </row>
    <row r="15" spans="1:19" x14ac:dyDescent="0.3">
      <c r="A15" t="s">
        <v>173</v>
      </c>
      <c r="B15" t="s">
        <v>394</v>
      </c>
      <c r="C15" s="50">
        <f>VLOOKUP(A15,data!$KP$5:$KQ$353,2,FALSE)</f>
        <v>2.2000000000000002</v>
      </c>
      <c r="D15">
        <f t="shared" si="1"/>
        <v>45</v>
      </c>
      <c r="E15" t="s">
        <v>173</v>
      </c>
      <c r="H15" t="s">
        <v>667</v>
      </c>
      <c r="I15" t="s">
        <v>395</v>
      </c>
      <c r="J15" s="50">
        <f>VLOOKUP(H15,data!$KP$5:$KQ$353,2,FALSE)</f>
        <v>1.2</v>
      </c>
      <c r="K15">
        <f t="shared" si="0"/>
        <v>82</v>
      </c>
      <c r="L15" t="s">
        <v>667</v>
      </c>
      <c r="O15" t="s">
        <v>200</v>
      </c>
      <c r="P15" t="s">
        <v>668</v>
      </c>
      <c r="Q15" s="50">
        <f>VLOOKUP(O15,data!$KP$5:$KQ$353,2,FALSE)</f>
        <v>3.1</v>
      </c>
      <c r="R15">
        <f t="shared" si="2"/>
        <v>37</v>
      </c>
      <c r="S15" t="s">
        <v>200</v>
      </c>
    </row>
    <row r="16" spans="1:19" x14ac:dyDescent="0.3">
      <c r="A16" t="s">
        <v>313</v>
      </c>
      <c r="B16" t="s">
        <v>394</v>
      </c>
      <c r="C16" s="50">
        <f>VLOOKUP(A16,data!$KP$5:$KQ$353,2,FALSE)</f>
        <v>1.3</v>
      </c>
      <c r="D16">
        <f t="shared" si="1"/>
        <v>29</v>
      </c>
      <c r="E16" t="s">
        <v>313</v>
      </c>
      <c r="H16" t="s">
        <v>120</v>
      </c>
      <c r="I16" t="s">
        <v>395</v>
      </c>
      <c r="J16" s="50">
        <f>VLOOKUP(H16,data!$KP$5:$KQ$353,2,FALSE)</f>
        <v>3.3</v>
      </c>
      <c r="K16">
        <f t="shared" si="0"/>
        <v>128</v>
      </c>
      <c r="L16" t="s">
        <v>120</v>
      </c>
      <c r="O16" t="s">
        <v>181</v>
      </c>
      <c r="P16" t="s">
        <v>668</v>
      </c>
      <c r="Q16" s="50">
        <f>VLOOKUP(O16,data!$KP$5:$KQ$353,2,FALSE)</f>
        <v>14.6</v>
      </c>
      <c r="R16">
        <f t="shared" si="2"/>
        <v>49</v>
      </c>
      <c r="S16" t="s">
        <v>181</v>
      </c>
    </row>
    <row r="17" spans="1:19" x14ac:dyDescent="0.3">
      <c r="A17" t="s">
        <v>241</v>
      </c>
      <c r="B17" t="s">
        <v>394</v>
      </c>
      <c r="C17" s="50">
        <f>VLOOKUP(A17,data!$KP$5:$KQ$353,2,FALSE)</f>
        <v>2.7</v>
      </c>
      <c r="D17">
        <f t="shared" si="1"/>
        <v>53</v>
      </c>
      <c r="E17" t="s">
        <v>241</v>
      </c>
      <c r="H17" t="s">
        <v>96</v>
      </c>
      <c r="I17" t="s">
        <v>395</v>
      </c>
      <c r="J17" s="50">
        <f>VLOOKUP(H17,data!$KP$5:$KQ$353,2,FALSE)</f>
        <v>0.9</v>
      </c>
      <c r="K17">
        <f t="shared" si="0"/>
        <v>73</v>
      </c>
      <c r="L17" t="s">
        <v>96</v>
      </c>
      <c r="O17" t="s">
        <v>100</v>
      </c>
      <c r="P17" t="s">
        <v>668</v>
      </c>
      <c r="Q17" s="50">
        <f>VLOOKUP(O17,data!$KP$5:$KQ$353,2,FALSE)</f>
        <v>1.2</v>
      </c>
      <c r="R17">
        <f t="shared" si="2"/>
        <v>23</v>
      </c>
      <c r="S17" t="s">
        <v>100</v>
      </c>
    </row>
    <row r="18" spans="1:19" x14ac:dyDescent="0.3">
      <c r="A18" t="s">
        <v>320</v>
      </c>
      <c r="B18" t="s">
        <v>394</v>
      </c>
      <c r="C18" s="50">
        <f>VLOOKUP(A18,data!$KP$5:$KQ$353,2,FALSE)</f>
        <v>0</v>
      </c>
      <c r="D18">
        <f t="shared" si="1"/>
        <v>1</v>
      </c>
      <c r="E18" t="s">
        <v>320</v>
      </c>
      <c r="H18" t="s">
        <v>301</v>
      </c>
      <c r="I18" t="s">
        <v>395</v>
      </c>
      <c r="J18" s="50">
        <f>VLOOKUP(H18,data!$KP$5:$KQ$353,2,FALSE)</f>
        <v>1.3</v>
      </c>
      <c r="K18">
        <f t="shared" si="0"/>
        <v>85</v>
      </c>
      <c r="L18" t="s">
        <v>301</v>
      </c>
      <c r="O18" t="s">
        <v>202</v>
      </c>
      <c r="P18" t="s">
        <v>668</v>
      </c>
      <c r="Q18" s="50">
        <f>VLOOKUP(O18,data!$KP$5:$KQ$353,2,FALSE)</f>
        <v>0</v>
      </c>
      <c r="R18">
        <f t="shared" si="2"/>
        <v>1</v>
      </c>
      <c r="S18" t="s">
        <v>202</v>
      </c>
    </row>
    <row r="19" spans="1:19" x14ac:dyDescent="0.3">
      <c r="A19" t="s">
        <v>279</v>
      </c>
      <c r="B19" t="s">
        <v>394</v>
      </c>
      <c r="C19" s="50">
        <f>VLOOKUP(A19,data!$KP$5:$KQ$353,2,FALSE)</f>
        <v>0.3</v>
      </c>
      <c r="D19">
        <f t="shared" si="1"/>
        <v>24</v>
      </c>
      <c r="E19" t="s">
        <v>279</v>
      </c>
      <c r="H19" t="s">
        <v>264</v>
      </c>
      <c r="I19" t="s">
        <v>395</v>
      </c>
      <c r="J19" s="50">
        <f>VLOOKUP(H19,data!$KP$5:$KQ$353,2,FALSE)</f>
        <v>1.6</v>
      </c>
      <c r="K19">
        <f t="shared" si="0"/>
        <v>96</v>
      </c>
      <c r="L19" t="s">
        <v>264</v>
      </c>
      <c r="O19" t="s">
        <v>255</v>
      </c>
      <c r="P19" t="s">
        <v>668</v>
      </c>
      <c r="Q19" s="50">
        <f>VLOOKUP(O19,data!$KP$5:$KQ$353,2,FALSE)</f>
        <v>1</v>
      </c>
      <c r="R19">
        <f t="shared" si="2"/>
        <v>21</v>
      </c>
      <c r="S19" t="s">
        <v>255</v>
      </c>
    </row>
    <row r="20" spans="1:19" x14ac:dyDescent="0.3">
      <c r="A20" t="s">
        <v>663</v>
      </c>
      <c r="B20" t="s">
        <v>394</v>
      </c>
      <c r="C20" s="50">
        <f>VLOOKUP(A20,data!$KP$5:$KQ$353,2,FALSE)</f>
        <v>3.8</v>
      </c>
      <c r="D20">
        <f t="shared" si="1"/>
        <v>62</v>
      </c>
      <c r="E20" t="s">
        <v>663</v>
      </c>
      <c r="H20" t="s">
        <v>431</v>
      </c>
      <c r="I20" t="s">
        <v>395</v>
      </c>
      <c r="J20" s="50">
        <f>VLOOKUP(H20,data!$KP$5:$KQ$353,2,FALSE)</f>
        <v>0.7</v>
      </c>
      <c r="K20">
        <f t="shared" si="0"/>
        <v>71</v>
      </c>
      <c r="L20" t="s">
        <v>431</v>
      </c>
      <c r="O20" t="s">
        <v>230</v>
      </c>
      <c r="P20" t="s">
        <v>668</v>
      </c>
      <c r="Q20" s="50">
        <f>VLOOKUP(O20,data!$KP$5:$KQ$353,2,FALSE)</f>
        <v>3</v>
      </c>
      <c r="R20">
        <f t="shared" si="2"/>
        <v>35</v>
      </c>
      <c r="S20" t="s">
        <v>230</v>
      </c>
    </row>
    <row r="21" spans="1:19" x14ac:dyDescent="0.3">
      <c r="A21" t="s">
        <v>138</v>
      </c>
      <c r="B21" t="s">
        <v>394</v>
      </c>
      <c r="C21" s="50">
        <f>VLOOKUP(A21,data!$KP$5:$KQ$353,2,FALSE)</f>
        <v>0</v>
      </c>
      <c r="D21">
        <f t="shared" si="1"/>
        <v>1</v>
      </c>
      <c r="E21" t="s">
        <v>138</v>
      </c>
      <c r="H21" t="s">
        <v>306</v>
      </c>
      <c r="I21" t="s">
        <v>395</v>
      </c>
      <c r="J21" s="50">
        <f>VLOOKUP(H21,data!$KP$5:$KQ$353,2,FALSE)</f>
        <v>4</v>
      </c>
      <c r="K21">
        <f t="shared" si="0"/>
        <v>135</v>
      </c>
      <c r="L21" t="s">
        <v>306</v>
      </c>
      <c r="O21" t="s">
        <v>85</v>
      </c>
      <c r="P21" t="s">
        <v>668</v>
      </c>
      <c r="Q21" s="50">
        <f>VLOOKUP(O21,data!$KP$5:$KQ$353,2,FALSE)</f>
        <v>0</v>
      </c>
      <c r="R21">
        <f t="shared" si="2"/>
        <v>1</v>
      </c>
      <c r="S21" t="s">
        <v>85</v>
      </c>
    </row>
    <row r="22" spans="1:19" x14ac:dyDescent="0.3">
      <c r="A22" t="s">
        <v>129</v>
      </c>
      <c r="B22" t="s">
        <v>394</v>
      </c>
      <c r="C22" s="50">
        <f>VLOOKUP(A22,data!$KP$5:$KQ$353,2,FALSE)</f>
        <v>1.6</v>
      </c>
      <c r="D22">
        <f t="shared" si="1"/>
        <v>35</v>
      </c>
      <c r="E22" t="s">
        <v>129</v>
      </c>
      <c r="H22" t="s">
        <v>288</v>
      </c>
      <c r="I22" t="s">
        <v>395</v>
      </c>
      <c r="J22" s="50">
        <f>VLOOKUP(H22,data!$KP$5:$KQ$353,2,FALSE)</f>
        <v>5.7</v>
      </c>
      <c r="K22">
        <f t="shared" si="0"/>
        <v>158</v>
      </c>
      <c r="L22" t="s">
        <v>288</v>
      </c>
      <c r="O22" t="s">
        <v>15</v>
      </c>
      <c r="P22" t="s">
        <v>668</v>
      </c>
      <c r="Q22" s="50">
        <f>VLOOKUP(O22,data!$KP$5:$KQ$353,2,FALSE)</f>
        <v>9.8000000000000007</v>
      </c>
      <c r="R22">
        <f t="shared" si="2"/>
        <v>46</v>
      </c>
      <c r="S22" t="s">
        <v>15</v>
      </c>
    </row>
    <row r="23" spans="1:19" x14ac:dyDescent="0.3">
      <c r="A23" t="s">
        <v>201</v>
      </c>
      <c r="B23" t="s">
        <v>394</v>
      </c>
      <c r="C23" s="50">
        <f>VLOOKUP(A23,data!$KP$5:$KQ$353,2,FALSE)</f>
        <v>3.1</v>
      </c>
      <c r="D23">
        <f t="shared" si="1"/>
        <v>58</v>
      </c>
      <c r="E23" t="s">
        <v>201</v>
      </c>
      <c r="H23" t="s">
        <v>267</v>
      </c>
      <c r="I23" t="s">
        <v>395</v>
      </c>
      <c r="J23" s="50">
        <f>VLOOKUP(H23,data!$KP$5:$KQ$353,2,FALSE)</f>
        <v>6.8</v>
      </c>
      <c r="K23">
        <f t="shared" si="0"/>
        <v>163</v>
      </c>
      <c r="L23" t="s">
        <v>267</v>
      </c>
      <c r="O23" t="s">
        <v>581</v>
      </c>
      <c r="P23" t="s">
        <v>668</v>
      </c>
      <c r="Q23" s="50">
        <f>VLOOKUP(O23,data!$KP$5:$KQ$353,2,FALSE)</f>
        <v>0</v>
      </c>
      <c r="R23">
        <f t="shared" si="2"/>
        <v>1</v>
      </c>
      <c r="S23" t="s">
        <v>581</v>
      </c>
    </row>
    <row r="24" spans="1:19" x14ac:dyDescent="0.3">
      <c r="A24" t="s">
        <v>154</v>
      </c>
      <c r="B24" t="s">
        <v>394</v>
      </c>
      <c r="C24" s="50">
        <f>VLOOKUP(A24,data!$KP$5:$KQ$353,2,FALSE)</f>
        <v>3</v>
      </c>
      <c r="D24">
        <f t="shared" si="1"/>
        <v>56</v>
      </c>
      <c r="E24" t="s">
        <v>154</v>
      </c>
      <c r="H24" t="s">
        <v>298</v>
      </c>
      <c r="I24" t="s">
        <v>395</v>
      </c>
      <c r="J24" s="50">
        <f>VLOOKUP(H24,data!$KP$5:$KQ$353,2,FALSE)</f>
        <v>5.3</v>
      </c>
      <c r="K24">
        <f t="shared" si="0"/>
        <v>155</v>
      </c>
      <c r="L24" t="s">
        <v>298</v>
      </c>
      <c r="O24" t="s">
        <v>79</v>
      </c>
      <c r="P24" t="s">
        <v>668</v>
      </c>
      <c r="Q24" s="50">
        <f>VLOOKUP(O24,data!$KP$5:$KQ$353,2,FALSE)</f>
        <v>0</v>
      </c>
      <c r="R24">
        <f t="shared" si="2"/>
        <v>1</v>
      </c>
      <c r="S24" t="s">
        <v>79</v>
      </c>
    </row>
    <row r="25" spans="1:19" x14ac:dyDescent="0.3">
      <c r="A25" t="s">
        <v>131</v>
      </c>
      <c r="B25" t="s">
        <v>394</v>
      </c>
      <c r="C25" s="50">
        <f>VLOOKUP(A25,data!$KP$5:$KQ$353,2,FALSE)</f>
        <v>1.3</v>
      </c>
      <c r="D25">
        <f t="shared" si="1"/>
        <v>29</v>
      </c>
      <c r="E25" t="s">
        <v>131</v>
      </c>
      <c r="H25" t="s">
        <v>227</v>
      </c>
      <c r="I25" t="s">
        <v>395</v>
      </c>
      <c r="J25" s="50">
        <f>VLOOKUP(H25,data!$KP$5:$KQ$353,2,FALSE)</f>
        <v>2.8</v>
      </c>
      <c r="K25">
        <f t="shared" si="0"/>
        <v>121</v>
      </c>
      <c r="L25" t="s">
        <v>227</v>
      </c>
      <c r="O25" t="s">
        <v>192</v>
      </c>
      <c r="P25" t="s">
        <v>668</v>
      </c>
      <c r="Q25" s="50">
        <f>VLOOKUP(O25,data!$KP$5:$KQ$353,2,FALSE)</f>
        <v>0</v>
      </c>
      <c r="R25">
        <f t="shared" si="2"/>
        <v>1</v>
      </c>
      <c r="S25" t="s">
        <v>192</v>
      </c>
    </row>
    <row r="26" spans="1:19" x14ac:dyDescent="0.3">
      <c r="A26" t="s">
        <v>433</v>
      </c>
      <c r="B26" t="s">
        <v>394</v>
      </c>
      <c r="C26" s="50">
        <f>VLOOKUP(A26,data!$KP$5:$KQ$353,2,FALSE)</f>
        <v>0</v>
      </c>
      <c r="D26">
        <f t="shared" si="1"/>
        <v>1</v>
      </c>
      <c r="E26" t="s">
        <v>433</v>
      </c>
      <c r="H26" t="s">
        <v>8</v>
      </c>
      <c r="I26" t="s">
        <v>395</v>
      </c>
      <c r="J26" s="50">
        <f>VLOOKUP(H26,data!$KP$5:$KQ$353,2,FALSE)</f>
        <v>3.8</v>
      </c>
      <c r="K26">
        <f t="shared" si="0"/>
        <v>133</v>
      </c>
      <c r="L26" t="s">
        <v>8</v>
      </c>
      <c r="O26" t="s">
        <v>212</v>
      </c>
      <c r="P26" t="s">
        <v>668</v>
      </c>
      <c r="Q26" s="50">
        <f>VLOOKUP(O26,data!$KP$5:$KQ$353,2,FALSE)</f>
        <v>2.2000000000000002</v>
      </c>
      <c r="R26">
        <f t="shared" si="2"/>
        <v>29</v>
      </c>
      <c r="S26" t="s">
        <v>212</v>
      </c>
    </row>
    <row r="27" spans="1:19" x14ac:dyDescent="0.3">
      <c r="A27" t="s">
        <v>219</v>
      </c>
      <c r="B27" t="s">
        <v>394</v>
      </c>
      <c r="C27" s="50">
        <f>VLOOKUP(A27,data!$KP$5:$KQ$353,2,FALSE)</f>
        <v>0</v>
      </c>
      <c r="D27">
        <f t="shared" si="1"/>
        <v>1</v>
      </c>
      <c r="E27" t="s">
        <v>219</v>
      </c>
      <c r="H27" t="s">
        <v>104</v>
      </c>
      <c r="I27" t="s">
        <v>395</v>
      </c>
      <c r="J27" s="50">
        <f>VLOOKUP(H27,data!$KP$5:$KQ$353,2,FALSE)</f>
        <v>0</v>
      </c>
      <c r="K27">
        <f t="shared" si="0"/>
        <v>1</v>
      </c>
      <c r="L27" t="s">
        <v>104</v>
      </c>
      <c r="O27" t="s">
        <v>171</v>
      </c>
      <c r="P27" t="s">
        <v>668</v>
      </c>
      <c r="Q27" s="50">
        <f>VLOOKUP(O27,data!$KP$5:$KQ$353,2,FALSE)</f>
        <v>2.4</v>
      </c>
      <c r="R27">
        <f t="shared" si="2"/>
        <v>32</v>
      </c>
      <c r="S27" t="s">
        <v>171</v>
      </c>
    </row>
    <row r="28" spans="1:19" x14ac:dyDescent="0.3">
      <c r="A28" t="s">
        <v>208</v>
      </c>
      <c r="B28" t="s">
        <v>394</v>
      </c>
      <c r="C28" s="50">
        <f>VLOOKUP(A28,data!$KP$5:$KQ$353,2,FALSE)</f>
        <v>12.1</v>
      </c>
      <c r="D28">
        <f t="shared" si="1"/>
        <v>84</v>
      </c>
      <c r="E28" t="s">
        <v>208</v>
      </c>
      <c r="H28" t="s">
        <v>38</v>
      </c>
      <c r="I28" t="s">
        <v>395</v>
      </c>
      <c r="J28" s="50">
        <f>VLOOKUP(H28,data!$KP$5:$KQ$353,2,FALSE)</f>
        <v>6.6</v>
      </c>
      <c r="K28">
        <f t="shared" si="0"/>
        <v>162</v>
      </c>
      <c r="L28" t="s">
        <v>38</v>
      </c>
      <c r="O28" t="s">
        <v>261</v>
      </c>
      <c r="P28" t="s">
        <v>668</v>
      </c>
      <c r="Q28" s="50">
        <f>VLOOKUP(O28,data!$KP$5:$KQ$353,2,FALSE)</f>
        <v>25</v>
      </c>
      <c r="R28">
        <f t="shared" si="2"/>
        <v>50</v>
      </c>
      <c r="S28" t="s">
        <v>261</v>
      </c>
    </row>
    <row r="29" spans="1:19" x14ac:dyDescent="0.3">
      <c r="A29" t="s">
        <v>163</v>
      </c>
      <c r="B29" t="s">
        <v>394</v>
      </c>
      <c r="C29" s="50">
        <f>VLOOKUP(A29,data!$KP$5:$KQ$353,2,FALSE)</f>
        <v>1.2</v>
      </c>
      <c r="D29">
        <f t="shared" si="1"/>
        <v>28</v>
      </c>
      <c r="E29" t="s">
        <v>163</v>
      </c>
      <c r="H29" t="s">
        <v>338</v>
      </c>
      <c r="I29" t="s">
        <v>395</v>
      </c>
      <c r="J29" s="50">
        <f>VLOOKUP(H29,data!$KP$5:$KQ$353,2,FALSE)</f>
        <v>1.5</v>
      </c>
      <c r="K29">
        <f t="shared" si="0"/>
        <v>93</v>
      </c>
      <c r="L29" t="s">
        <v>338</v>
      </c>
      <c r="O29" t="s">
        <v>61</v>
      </c>
      <c r="P29" t="s">
        <v>668</v>
      </c>
      <c r="Q29" s="50">
        <f>VLOOKUP(O29,data!$KP$5:$KQ$353,2,FALSE)</f>
        <v>2.9</v>
      </c>
      <c r="R29">
        <f t="shared" si="2"/>
        <v>34</v>
      </c>
      <c r="S29" t="s">
        <v>61</v>
      </c>
    </row>
    <row r="30" spans="1:19" x14ac:dyDescent="0.3">
      <c r="A30" t="s">
        <v>287</v>
      </c>
      <c r="B30" t="s">
        <v>394</v>
      </c>
      <c r="C30" s="50">
        <f>VLOOKUP(A30,data!$KP$5:$KQ$353,2,FALSE)</f>
        <v>0</v>
      </c>
      <c r="D30">
        <f t="shared" si="1"/>
        <v>1</v>
      </c>
      <c r="E30" t="s">
        <v>287</v>
      </c>
      <c r="H30" t="s">
        <v>78</v>
      </c>
      <c r="I30" t="s">
        <v>395</v>
      </c>
      <c r="J30" s="50">
        <f>VLOOKUP(H30,data!$KP$5:$KQ$353,2,FALSE)</f>
        <v>1.7</v>
      </c>
      <c r="K30">
        <f t="shared" si="0"/>
        <v>101</v>
      </c>
      <c r="L30" t="s">
        <v>78</v>
      </c>
      <c r="O30" t="s">
        <v>188</v>
      </c>
      <c r="P30" t="s">
        <v>668</v>
      </c>
      <c r="Q30" s="50">
        <f>VLOOKUP(O30,data!$KP$5:$KQ$353,2,FALSE)</f>
        <v>0.8</v>
      </c>
      <c r="R30">
        <f t="shared" si="2"/>
        <v>20</v>
      </c>
      <c r="S30" t="s">
        <v>188</v>
      </c>
    </row>
    <row r="31" spans="1:19" x14ac:dyDescent="0.3">
      <c r="A31" t="s">
        <v>379</v>
      </c>
      <c r="B31" t="s">
        <v>394</v>
      </c>
      <c r="C31" s="50">
        <f>VLOOKUP(A31,data!$KP$5:$KQ$353,2,FALSE)</f>
        <v>0</v>
      </c>
      <c r="D31">
        <f t="shared" si="1"/>
        <v>1</v>
      </c>
      <c r="E31" t="s">
        <v>379</v>
      </c>
      <c r="H31" t="s">
        <v>213</v>
      </c>
      <c r="I31" t="s">
        <v>395</v>
      </c>
      <c r="J31" s="50">
        <f>VLOOKUP(H31,data!$KP$5:$KQ$353,2,FALSE)</f>
        <v>10</v>
      </c>
      <c r="K31">
        <f t="shared" si="0"/>
        <v>171</v>
      </c>
      <c r="L31" t="s">
        <v>213</v>
      </c>
      <c r="O31" t="s">
        <v>97</v>
      </c>
      <c r="P31" t="s">
        <v>668</v>
      </c>
      <c r="Q31" s="50">
        <f>VLOOKUP(O31,data!$KP$5:$KQ$353,2,FALSE)</f>
        <v>8.3000000000000007</v>
      </c>
      <c r="R31">
        <f t="shared" si="2"/>
        <v>44</v>
      </c>
      <c r="S31" t="s">
        <v>97</v>
      </c>
    </row>
    <row r="32" spans="1:19" x14ac:dyDescent="0.3">
      <c r="A32" t="s">
        <v>5</v>
      </c>
      <c r="B32" t="s">
        <v>394</v>
      </c>
      <c r="C32" s="50">
        <f>VLOOKUP(A32,data!$KP$5:$KQ$353,2,FALSE)</f>
        <v>0</v>
      </c>
      <c r="D32">
        <f t="shared" si="1"/>
        <v>1</v>
      </c>
      <c r="E32" t="s">
        <v>5</v>
      </c>
      <c r="H32" t="s">
        <v>216</v>
      </c>
      <c r="I32" t="s">
        <v>395</v>
      </c>
      <c r="J32" s="50">
        <f>VLOOKUP(H32,data!$KP$5:$KQ$353,2,FALSE)</f>
        <v>11.9</v>
      </c>
      <c r="K32">
        <f t="shared" si="0"/>
        <v>173</v>
      </c>
      <c r="L32" t="s">
        <v>216</v>
      </c>
      <c r="O32" t="s">
        <v>239</v>
      </c>
      <c r="P32" t="s">
        <v>668</v>
      </c>
      <c r="Q32" s="50">
        <f>VLOOKUP(O32,data!$KP$5:$KQ$353,2,FALSE)</f>
        <v>0</v>
      </c>
      <c r="R32">
        <f t="shared" si="2"/>
        <v>1</v>
      </c>
      <c r="S32" t="s">
        <v>239</v>
      </c>
    </row>
    <row r="33" spans="1:19" x14ac:dyDescent="0.3">
      <c r="A33" t="s">
        <v>139</v>
      </c>
      <c r="B33" t="s">
        <v>394</v>
      </c>
      <c r="C33" s="50">
        <f>VLOOKUP(A33,data!$KP$5:$KQ$353,2,FALSE)</f>
        <v>2.2999999999999998</v>
      </c>
      <c r="D33">
        <f t="shared" si="1"/>
        <v>48</v>
      </c>
      <c r="E33" t="s">
        <v>139</v>
      </c>
      <c r="H33" t="s">
        <v>123</v>
      </c>
      <c r="I33" t="s">
        <v>395</v>
      </c>
      <c r="J33" s="50">
        <f>VLOOKUP(H33,data!$KP$5:$KQ$353,2,FALSE)</f>
        <v>1.8</v>
      </c>
      <c r="K33">
        <f t="shared" ref="K33:K64" si="3">RANK(J33,J$1:J$175,1)</f>
        <v>102</v>
      </c>
      <c r="L33" t="s">
        <v>123</v>
      </c>
      <c r="O33" t="s">
        <v>221</v>
      </c>
      <c r="P33" t="s">
        <v>668</v>
      </c>
      <c r="Q33" s="50">
        <f>VLOOKUP(O33,data!$KP$5:$KQ$353,2,FALSE)</f>
        <v>1.9</v>
      </c>
      <c r="R33">
        <f t="shared" si="2"/>
        <v>24</v>
      </c>
      <c r="S33" t="s">
        <v>221</v>
      </c>
    </row>
    <row r="34" spans="1:19" x14ac:dyDescent="0.3">
      <c r="A34" t="s">
        <v>199</v>
      </c>
      <c r="B34" t="s">
        <v>394</v>
      </c>
      <c r="C34" s="50">
        <f>VLOOKUP(A34,data!$KP$5:$KQ$353,2,FALSE)</f>
        <v>1.5</v>
      </c>
      <c r="D34">
        <f t="shared" si="1"/>
        <v>32</v>
      </c>
      <c r="E34" t="s">
        <v>199</v>
      </c>
      <c r="H34" t="s">
        <v>373</v>
      </c>
      <c r="I34" t="s">
        <v>395</v>
      </c>
      <c r="J34" s="50">
        <f>VLOOKUP(H34,data!$KP$5:$KQ$353,2,FALSE)</f>
        <v>10.8</v>
      </c>
      <c r="K34">
        <f t="shared" si="3"/>
        <v>172</v>
      </c>
      <c r="L34" t="s">
        <v>373</v>
      </c>
      <c r="O34" t="s">
        <v>260</v>
      </c>
      <c r="P34" t="s">
        <v>668</v>
      </c>
      <c r="Q34" s="50">
        <f>VLOOKUP(O34,data!$KP$5:$KQ$353,2,FALSE)</f>
        <v>6.4</v>
      </c>
      <c r="R34">
        <f t="shared" si="2"/>
        <v>43</v>
      </c>
      <c r="S34" t="s">
        <v>260</v>
      </c>
    </row>
    <row r="35" spans="1:19" x14ac:dyDescent="0.3">
      <c r="A35" t="s">
        <v>137</v>
      </c>
      <c r="B35" t="s">
        <v>394</v>
      </c>
      <c r="C35" s="50">
        <f>VLOOKUP(A35,data!$KP$5:$KQ$353,2,FALSE)</f>
        <v>5</v>
      </c>
      <c r="D35">
        <f t="shared" si="1"/>
        <v>69</v>
      </c>
      <c r="E35" t="s">
        <v>137</v>
      </c>
      <c r="H35" t="s">
        <v>193</v>
      </c>
      <c r="I35" t="s">
        <v>395</v>
      </c>
      <c r="J35" s="50">
        <f>VLOOKUP(H35,data!$KP$5:$KQ$353,2,FALSE)</f>
        <v>0</v>
      </c>
      <c r="K35">
        <f t="shared" si="3"/>
        <v>1</v>
      </c>
      <c r="L35" t="s">
        <v>193</v>
      </c>
      <c r="O35" t="s">
        <v>165</v>
      </c>
      <c r="P35" t="s">
        <v>668</v>
      </c>
      <c r="Q35" s="50">
        <f>VLOOKUP(O35,data!$KP$5:$KQ$353,2,FALSE)</f>
        <v>3.7</v>
      </c>
      <c r="R35">
        <f t="shared" si="2"/>
        <v>39</v>
      </c>
      <c r="S35" t="s">
        <v>165</v>
      </c>
    </row>
    <row r="36" spans="1:19" x14ac:dyDescent="0.3">
      <c r="A36" t="s">
        <v>327</v>
      </c>
      <c r="B36" t="s">
        <v>394</v>
      </c>
      <c r="C36" s="50">
        <f>VLOOKUP(A36,data!$KP$5:$KQ$353,2,FALSE)</f>
        <v>1.8</v>
      </c>
      <c r="D36">
        <f t="shared" si="1"/>
        <v>39</v>
      </c>
      <c r="E36" t="s">
        <v>327</v>
      </c>
      <c r="H36" t="s">
        <v>318</v>
      </c>
      <c r="I36" t="s">
        <v>395</v>
      </c>
      <c r="J36" s="50">
        <f>VLOOKUP(H36,data!$KP$5:$KQ$353,2,FALSE)</f>
        <v>0</v>
      </c>
      <c r="K36">
        <f t="shared" si="3"/>
        <v>1</v>
      </c>
      <c r="L36" t="s">
        <v>318</v>
      </c>
      <c r="O36" t="s">
        <v>376</v>
      </c>
      <c r="P36" t="s">
        <v>668</v>
      </c>
      <c r="Q36" s="50">
        <f>VLOOKUP(O36,data!$KP$5:$KQ$353,2,FALSE)</f>
        <v>0</v>
      </c>
      <c r="R36">
        <f t="shared" si="2"/>
        <v>1</v>
      </c>
      <c r="S36" t="s">
        <v>376</v>
      </c>
    </row>
    <row r="37" spans="1:19" x14ac:dyDescent="0.3">
      <c r="A37" t="s">
        <v>176</v>
      </c>
      <c r="B37" t="s">
        <v>394</v>
      </c>
      <c r="C37" s="50">
        <f>VLOOKUP(A37,data!$KP$5:$KQ$353,2,FALSE)</f>
        <v>4.3</v>
      </c>
      <c r="D37">
        <f t="shared" si="1"/>
        <v>66</v>
      </c>
      <c r="E37" t="s">
        <v>176</v>
      </c>
      <c r="H37" t="s">
        <v>9</v>
      </c>
      <c r="I37" t="s">
        <v>395</v>
      </c>
      <c r="J37" s="50">
        <f>VLOOKUP(H37,data!$KP$5:$KQ$353,2,FALSE)</f>
        <v>1.6</v>
      </c>
      <c r="K37">
        <f t="shared" si="3"/>
        <v>96</v>
      </c>
      <c r="L37" t="s">
        <v>9</v>
      </c>
      <c r="O37" t="s">
        <v>112</v>
      </c>
      <c r="P37" t="s">
        <v>668</v>
      </c>
      <c r="Q37" s="50">
        <f>VLOOKUP(O37,data!$KP$5:$KQ$353,2,FALSE)</f>
        <v>1.9</v>
      </c>
      <c r="R37">
        <f t="shared" si="2"/>
        <v>24</v>
      </c>
      <c r="S37" t="s">
        <v>112</v>
      </c>
    </row>
    <row r="38" spans="1:19" x14ac:dyDescent="0.3">
      <c r="A38" t="s">
        <v>151</v>
      </c>
      <c r="B38" t="s">
        <v>394</v>
      </c>
      <c r="C38" s="50">
        <f>VLOOKUP(A38,data!$KP$5:$KQ$353,2,FALSE)</f>
        <v>3.6</v>
      </c>
      <c r="D38">
        <f t="shared" si="1"/>
        <v>61</v>
      </c>
      <c r="E38" t="s">
        <v>151</v>
      </c>
      <c r="H38" t="s">
        <v>311</v>
      </c>
      <c r="I38" t="s">
        <v>395</v>
      </c>
      <c r="J38" s="50">
        <f>VLOOKUP(H38,data!$KP$5:$KQ$353,2,FALSE)</f>
        <v>0</v>
      </c>
      <c r="K38">
        <f t="shared" si="3"/>
        <v>1</v>
      </c>
      <c r="L38" t="s">
        <v>311</v>
      </c>
      <c r="O38" t="s">
        <v>92</v>
      </c>
      <c r="P38" t="s">
        <v>668</v>
      </c>
      <c r="Q38" s="50">
        <f>VLOOKUP(O38,data!$KP$5:$KQ$353,2,FALSE)</f>
        <v>4.4000000000000004</v>
      </c>
      <c r="R38">
        <f t="shared" si="2"/>
        <v>40</v>
      </c>
      <c r="S38" t="s">
        <v>92</v>
      </c>
    </row>
    <row r="39" spans="1:19" x14ac:dyDescent="0.3">
      <c r="A39" t="s">
        <v>290</v>
      </c>
      <c r="B39" t="s">
        <v>394</v>
      </c>
      <c r="C39" s="50">
        <f>VLOOKUP(A39,data!$KP$5:$KQ$353,2,FALSE)</f>
        <v>1.5</v>
      </c>
      <c r="D39">
        <f t="shared" si="1"/>
        <v>32</v>
      </c>
      <c r="E39" t="s">
        <v>290</v>
      </c>
      <c r="H39" t="s">
        <v>195</v>
      </c>
      <c r="I39" t="s">
        <v>395</v>
      </c>
      <c r="J39" s="50">
        <f>VLOOKUP(H39,data!$KP$5:$KQ$353,2,FALSE)</f>
        <v>6.1</v>
      </c>
      <c r="K39">
        <f t="shared" si="3"/>
        <v>160</v>
      </c>
      <c r="L39" t="s">
        <v>195</v>
      </c>
      <c r="O39" t="s">
        <v>302</v>
      </c>
      <c r="P39" t="s">
        <v>668</v>
      </c>
      <c r="Q39" s="50">
        <f>VLOOKUP(O39,data!$KP$5:$KQ$353,2,FALSE)</f>
        <v>0</v>
      </c>
      <c r="R39">
        <f t="shared" si="2"/>
        <v>1</v>
      </c>
      <c r="S39" t="s">
        <v>302</v>
      </c>
    </row>
    <row r="40" spans="1:19" x14ac:dyDescent="0.3">
      <c r="A40" t="s">
        <v>59</v>
      </c>
      <c r="B40" t="s">
        <v>394</v>
      </c>
      <c r="C40" s="50">
        <f>VLOOKUP(A40,data!$KP$5:$KQ$353,2,FALSE)</f>
        <v>0.9</v>
      </c>
      <c r="D40">
        <f t="shared" si="1"/>
        <v>25</v>
      </c>
      <c r="E40" t="s">
        <v>59</v>
      </c>
      <c r="H40" t="s">
        <v>113</v>
      </c>
      <c r="I40" t="s">
        <v>395</v>
      </c>
      <c r="J40" s="50">
        <f>VLOOKUP(H40,data!$KP$5:$KQ$353,2,FALSE)</f>
        <v>0</v>
      </c>
      <c r="K40">
        <f t="shared" si="3"/>
        <v>1</v>
      </c>
      <c r="L40" t="s">
        <v>113</v>
      </c>
      <c r="O40" t="s">
        <v>275</v>
      </c>
      <c r="P40" t="s">
        <v>668</v>
      </c>
      <c r="Q40" s="50">
        <f>VLOOKUP(O40,data!$KP$5:$KQ$353,2,FALSE)</f>
        <v>1.9</v>
      </c>
      <c r="R40">
        <f t="shared" si="2"/>
        <v>24</v>
      </c>
      <c r="S40" t="s">
        <v>275</v>
      </c>
    </row>
    <row r="41" spans="1:19" x14ac:dyDescent="0.3">
      <c r="A41" t="s">
        <v>153</v>
      </c>
      <c r="B41" t="s">
        <v>394</v>
      </c>
      <c r="C41" s="50">
        <f>VLOOKUP(A41,data!$KP$5:$KQ$353,2,FALSE)</f>
        <v>3</v>
      </c>
      <c r="D41">
        <f t="shared" si="1"/>
        <v>56</v>
      </c>
      <c r="E41" t="s">
        <v>153</v>
      </c>
      <c r="H41" t="s">
        <v>242</v>
      </c>
      <c r="I41" t="s">
        <v>395</v>
      </c>
      <c r="J41" s="50">
        <f>VLOOKUP(H41,data!$KP$5:$KQ$353,2,FALSE)</f>
        <v>1.8</v>
      </c>
      <c r="K41">
        <f t="shared" si="3"/>
        <v>102</v>
      </c>
      <c r="L41" t="s">
        <v>242</v>
      </c>
      <c r="O41" t="s">
        <v>323</v>
      </c>
      <c r="P41" t="s">
        <v>668</v>
      </c>
      <c r="Q41" s="50">
        <f>VLOOKUP(O41,data!$KP$5:$KQ$353,2,FALSE)</f>
        <v>0</v>
      </c>
      <c r="R41">
        <f t="shared" si="2"/>
        <v>1</v>
      </c>
      <c r="S41" t="s">
        <v>323</v>
      </c>
    </row>
    <row r="42" spans="1:19" x14ac:dyDescent="0.3">
      <c r="A42" t="s">
        <v>237</v>
      </c>
      <c r="B42" t="s">
        <v>394</v>
      </c>
      <c r="C42" s="50">
        <f>VLOOKUP(A42,data!$KP$5:$KQ$353,2,FALSE)</f>
        <v>0</v>
      </c>
      <c r="D42">
        <f t="shared" si="1"/>
        <v>1</v>
      </c>
      <c r="E42" t="s">
        <v>237</v>
      </c>
      <c r="H42" t="s">
        <v>54</v>
      </c>
      <c r="I42" t="s">
        <v>395</v>
      </c>
      <c r="J42" s="50">
        <f>VLOOKUP(H42,data!$KP$5:$KQ$353,2,FALSE)</f>
        <v>1.2</v>
      </c>
      <c r="K42">
        <f t="shared" si="3"/>
        <v>82</v>
      </c>
      <c r="L42" t="s">
        <v>54</v>
      </c>
      <c r="O42" t="s">
        <v>12</v>
      </c>
      <c r="P42" t="s">
        <v>668</v>
      </c>
      <c r="Q42" s="50">
        <f>VLOOKUP(O42,data!$KP$5:$KQ$353,2,FALSE)</f>
        <v>12.8</v>
      </c>
      <c r="R42">
        <f t="shared" si="2"/>
        <v>48</v>
      </c>
      <c r="S42" t="s">
        <v>12</v>
      </c>
    </row>
    <row r="43" spans="1:19" x14ac:dyDescent="0.3">
      <c r="A43" t="s">
        <v>145</v>
      </c>
      <c r="B43" t="s">
        <v>394</v>
      </c>
      <c r="C43" s="50">
        <f>VLOOKUP(A43,data!$KP$5:$KQ$353,2,FALSE)</f>
        <v>0</v>
      </c>
      <c r="D43">
        <f t="shared" si="1"/>
        <v>1</v>
      </c>
      <c r="E43" t="s">
        <v>145</v>
      </c>
      <c r="H43" t="s">
        <v>115</v>
      </c>
      <c r="I43" t="s">
        <v>395</v>
      </c>
      <c r="J43" s="50">
        <f>VLOOKUP(H43,data!$KP$5:$KQ$353,2,FALSE)</f>
        <v>0.9</v>
      </c>
      <c r="K43">
        <f t="shared" si="3"/>
        <v>73</v>
      </c>
      <c r="L43" t="s">
        <v>115</v>
      </c>
      <c r="O43" t="s">
        <v>316</v>
      </c>
      <c r="P43" t="s">
        <v>668</v>
      </c>
      <c r="Q43" s="50">
        <f>VLOOKUP(O43,data!$KP$5:$KQ$353,2,FALSE)</f>
        <v>0</v>
      </c>
      <c r="R43">
        <f t="shared" si="2"/>
        <v>1</v>
      </c>
      <c r="S43" t="s">
        <v>316</v>
      </c>
    </row>
    <row r="44" spans="1:19" x14ac:dyDescent="0.3">
      <c r="A44" t="s">
        <v>37</v>
      </c>
      <c r="B44" t="s">
        <v>394</v>
      </c>
      <c r="C44" s="50">
        <f>VLOOKUP(A44,data!$KP$5:$KQ$353,2,FALSE)</f>
        <v>0</v>
      </c>
      <c r="D44">
        <f t="shared" si="1"/>
        <v>1</v>
      </c>
      <c r="E44" t="s">
        <v>37</v>
      </c>
      <c r="H44" t="s">
        <v>83</v>
      </c>
      <c r="I44" t="s">
        <v>395</v>
      </c>
      <c r="J44" s="50">
        <f>VLOOKUP(H44,data!$KP$5:$KQ$353,2,FALSE)</f>
        <v>0</v>
      </c>
      <c r="K44">
        <f t="shared" si="3"/>
        <v>1</v>
      </c>
      <c r="L44" t="s">
        <v>83</v>
      </c>
      <c r="O44" t="s">
        <v>87</v>
      </c>
      <c r="P44" t="s">
        <v>668</v>
      </c>
      <c r="Q44" s="50">
        <f>VLOOKUP(O44,data!$KP$5:$KQ$353,2,FALSE)</f>
        <v>5.9</v>
      </c>
      <c r="R44">
        <f t="shared" si="2"/>
        <v>42</v>
      </c>
      <c r="S44" t="s">
        <v>87</v>
      </c>
    </row>
    <row r="45" spans="1:19" x14ac:dyDescent="0.3">
      <c r="A45" t="s">
        <v>117</v>
      </c>
      <c r="B45" t="s">
        <v>394</v>
      </c>
      <c r="C45" s="50">
        <f>VLOOKUP(A45,data!$KP$5:$KQ$353,2,FALSE)</f>
        <v>2</v>
      </c>
      <c r="D45">
        <f t="shared" si="1"/>
        <v>40</v>
      </c>
      <c r="E45" t="s">
        <v>117</v>
      </c>
      <c r="H45" t="s">
        <v>297</v>
      </c>
      <c r="I45" t="s">
        <v>395</v>
      </c>
      <c r="J45" s="50">
        <f>VLOOKUP(H45,data!$KP$5:$KQ$353,2,FALSE)</f>
        <v>1</v>
      </c>
      <c r="K45">
        <f t="shared" si="3"/>
        <v>76</v>
      </c>
      <c r="L45" t="s">
        <v>297</v>
      </c>
      <c r="O45" t="s">
        <v>76</v>
      </c>
      <c r="P45" t="s">
        <v>668</v>
      </c>
      <c r="Q45" s="50">
        <f>VLOOKUP(O45,data!$KP$5:$KQ$353,2,FALSE)</f>
        <v>0.6</v>
      </c>
      <c r="R45">
        <f t="shared" si="2"/>
        <v>19</v>
      </c>
      <c r="S45" t="s">
        <v>76</v>
      </c>
    </row>
    <row r="46" spans="1:19" x14ac:dyDescent="0.3">
      <c r="A46" t="s">
        <v>276</v>
      </c>
      <c r="B46" t="s">
        <v>394</v>
      </c>
      <c r="C46" s="50">
        <f>VLOOKUP(A46,data!$KP$5:$KQ$353,2,FALSE)</f>
        <v>1.6</v>
      </c>
      <c r="D46">
        <f t="shared" si="1"/>
        <v>35</v>
      </c>
      <c r="E46" t="s">
        <v>276</v>
      </c>
      <c r="H46" t="s">
        <v>191</v>
      </c>
      <c r="I46" t="s">
        <v>395</v>
      </c>
      <c r="J46" s="50">
        <f>VLOOKUP(H46,data!$KP$5:$KQ$353,2,FALSE)</f>
        <v>3.6</v>
      </c>
      <c r="K46">
        <f t="shared" si="3"/>
        <v>132</v>
      </c>
      <c r="L46" t="s">
        <v>191</v>
      </c>
      <c r="O46" t="s">
        <v>197</v>
      </c>
      <c r="P46" t="s">
        <v>668</v>
      </c>
      <c r="Q46" s="50">
        <f>VLOOKUP(O46,data!$KP$5:$KQ$353,2,FALSE)</f>
        <v>1.1000000000000001</v>
      </c>
      <c r="R46">
        <f t="shared" si="2"/>
        <v>22</v>
      </c>
      <c r="S46" t="s">
        <v>197</v>
      </c>
    </row>
    <row r="47" spans="1:19" x14ac:dyDescent="0.3">
      <c r="A47" t="s">
        <v>203</v>
      </c>
      <c r="B47" t="s">
        <v>394</v>
      </c>
      <c r="C47" s="50">
        <f>VLOOKUP(A47,data!$KP$5:$KQ$353,2,FALSE)</f>
        <v>0</v>
      </c>
      <c r="D47">
        <f t="shared" si="1"/>
        <v>1</v>
      </c>
      <c r="E47" t="s">
        <v>203</v>
      </c>
      <c r="H47" t="s">
        <v>63</v>
      </c>
      <c r="I47" t="s">
        <v>395</v>
      </c>
      <c r="J47" s="50">
        <f>VLOOKUP(H47,data!$KP$5:$KQ$353,2,FALSE)</f>
        <v>2.4</v>
      </c>
      <c r="K47">
        <f t="shared" si="3"/>
        <v>114</v>
      </c>
      <c r="L47" t="s">
        <v>63</v>
      </c>
      <c r="O47" t="s">
        <v>126</v>
      </c>
      <c r="P47" t="s">
        <v>668</v>
      </c>
      <c r="Q47" s="50">
        <f>VLOOKUP(O47,data!$KP$5:$KQ$353,2,FALSE)</f>
        <v>0</v>
      </c>
      <c r="R47">
        <f t="shared" si="2"/>
        <v>1</v>
      </c>
      <c r="S47" t="s">
        <v>126</v>
      </c>
    </row>
    <row r="48" spans="1:19" x14ac:dyDescent="0.3">
      <c r="A48" t="s">
        <v>52</v>
      </c>
      <c r="B48" t="s">
        <v>394</v>
      </c>
      <c r="C48" s="50">
        <f>VLOOKUP(A48,data!$KP$5:$KQ$353,2,FALSE)</f>
        <v>7.7</v>
      </c>
      <c r="D48">
        <f t="shared" si="1"/>
        <v>80</v>
      </c>
      <c r="E48" t="s">
        <v>52</v>
      </c>
      <c r="H48" t="s">
        <v>142</v>
      </c>
      <c r="I48" t="s">
        <v>395</v>
      </c>
      <c r="J48" s="50">
        <f>VLOOKUP(H48,data!$KP$5:$KQ$353,2,FALSE)</f>
        <v>1.9</v>
      </c>
      <c r="K48">
        <f t="shared" si="3"/>
        <v>106</v>
      </c>
      <c r="L48" t="s">
        <v>142</v>
      </c>
      <c r="O48" t="s">
        <v>161</v>
      </c>
      <c r="P48" t="s">
        <v>668</v>
      </c>
      <c r="Q48" s="50">
        <f>VLOOKUP(O48,data!$KP$5:$KQ$353,2,FALSE)</f>
        <v>9.4</v>
      </c>
      <c r="R48">
        <f t="shared" si="2"/>
        <v>45</v>
      </c>
      <c r="S48" t="s">
        <v>161</v>
      </c>
    </row>
    <row r="49" spans="1:19" x14ac:dyDescent="0.3">
      <c r="A49" t="s">
        <v>378</v>
      </c>
      <c r="B49" t="s">
        <v>394</v>
      </c>
      <c r="C49" s="50">
        <f>VLOOKUP(A49,data!$KP$5:$KQ$353,2,FALSE)</f>
        <v>1.7</v>
      </c>
      <c r="D49">
        <f t="shared" si="1"/>
        <v>37</v>
      </c>
      <c r="E49" t="s">
        <v>378</v>
      </c>
      <c r="H49" t="s">
        <v>243</v>
      </c>
      <c r="I49" t="s">
        <v>395</v>
      </c>
      <c r="J49" s="50">
        <f>VLOOKUP(H49,data!$KP$5:$KQ$353,2,FALSE)</f>
        <v>4.8</v>
      </c>
      <c r="K49">
        <f t="shared" si="3"/>
        <v>152</v>
      </c>
      <c r="L49" t="s">
        <v>243</v>
      </c>
      <c r="O49" t="s">
        <v>743</v>
      </c>
      <c r="P49" t="s">
        <v>668</v>
      </c>
      <c r="Q49" s="50">
        <f>VLOOKUP(O49,data!$KP$5:$KQ$353,2,FALSE)</f>
        <v>2.5</v>
      </c>
      <c r="R49">
        <f t="shared" si="2"/>
        <v>33</v>
      </c>
      <c r="S49" t="s">
        <v>743</v>
      </c>
    </row>
    <row r="50" spans="1:19" x14ac:dyDescent="0.3">
      <c r="A50" t="s">
        <v>300</v>
      </c>
      <c r="B50" t="s">
        <v>394</v>
      </c>
      <c r="C50" s="50">
        <f>VLOOKUP(A50,data!$KP$5:$KQ$353,2,FALSE)</f>
        <v>0</v>
      </c>
      <c r="D50">
        <f t="shared" si="1"/>
        <v>1</v>
      </c>
      <c r="E50" t="s">
        <v>300</v>
      </c>
      <c r="H50" t="s">
        <v>222</v>
      </c>
      <c r="I50" t="s">
        <v>395</v>
      </c>
      <c r="J50" s="50">
        <f>VLOOKUP(H50,data!$KP$5:$KQ$353,2,FALSE)</f>
        <v>3.3</v>
      </c>
      <c r="K50">
        <f t="shared" si="3"/>
        <v>128</v>
      </c>
      <c r="L50" t="s">
        <v>222</v>
      </c>
      <c r="O50" t="s">
        <v>744</v>
      </c>
      <c r="P50" t="s">
        <v>668</v>
      </c>
      <c r="Q50" s="50">
        <f>VLOOKUP(O50,data!$KP$5:$KQ$353,2,FALSE)</f>
        <v>0.5</v>
      </c>
      <c r="R50">
        <f>RANK(Q50,Q$1:Q$50,1)</f>
        <v>18</v>
      </c>
      <c r="S50" t="s">
        <v>744</v>
      </c>
    </row>
    <row r="51" spans="1:19" x14ac:dyDescent="0.3">
      <c r="A51" t="s">
        <v>49</v>
      </c>
      <c r="B51" t="s">
        <v>394</v>
      </c>
      <c r="C51" s="50">
        <f>VLOOKUP(A51,data!$KP$5:$KQ$353,2,FALSE)</f>
        <v>1.7</v>
      </c>
      <c r="D51">
        <f t="shared" si="1"/>
        <v>37</v>
      </c>
      <c r="E51" t="s">
        <v>49</v>
      </c>
      <c r="H51" t="s">
        <v>56</v>
      </c>
      <c r="I51" t="s">
        <v>395</v>
      </c>
      <c r="J51" s="50">
        <f>VLOOKUP(H51,data!$KP$5:$KQ$353,2,FALSE)</f>
        <v>0</v>
      </c>
      <c r="K51">
        <f t="shared" si="3"/>
        <v>1</v>
      </c>
      <c r="L51" t="s">
        <v>56</v>
      </c>
      <c r="P51" t="s">
        <v>668</v>
      </c>
      <c r="Q51" s="50">
        <f>AVERAGE(Q1:Q50)</f>
        <v>3.152000000000001</v>
      </c>
    </row>
    <row r="52" spans="1:19" x14ac:dyDescent="0.3">
      <c r="A52" t="s">
        <v>380</v>
      </c>
      <c r="B52" t="s">
        <v>394</v>
      </c>
      <c r="C52" s="50">
        <f>VLOOKUP(A52,data!$KP$5:$KQ$353,2,FALSE)</f>
        <v>0</v>
      </c>
      <c r="D52">
        <f t="shared" si="1"/>
        <v>1</v>
      </c>
      <c r="E52" t="s">
        <v>380</v>
      </c>
      <c r="H52" t="s">
        <v>289</v>
      </c>
      <c r="I52" t="s">
        <v>395</v>
      </c>
      <c r="J52" s="50">
        <f>VLOOKUP(H52,data!$KP$5:$KQ$353,2,FALSE)</f>
        <v>7</v>
      </c>
      <c r="K52">
        <f t="shared" si="3"/>
        <v>164</v>
      </c>
      <c r="L52" t="s">
        <v>289</v>
      </c>
    </row>
    <row r="53" spans="1:19" x14ac:dyDescent="0.3">
      <c r="A53" t="s">
        <v>22</v>
      </c>
      <c r="B53" t="s">
        <v>394</v>
      </c>
      <c r="C53" s="50">
        <f>VLOOKUP(A53,data!$KP$5:$KQ$353,2,FALSE)</f>
        <v>2.4</v>
      </c>
      <c r="D53">
        <f t="shared" si="1"/>
        <v>50</v>
      </c>
      <c r="E53" t="s">
        <v>22</v>
      </c>
      <c r="H53" t="s">
        <v>382</v>
      </c>
      <c r="I53" t="s">
        <v>395</v>
      </c>
      <c r="J53" s="50">
        <f>VLOOKUP(H53,data!$KP$5:$KQ$353,2,FALSE)</f>
        <v>4.2</v>
      </c>
      <c r="K53">
        <f t="shared" si="3"/>
        <v>140</v>
      </c>
      <c r="L53" t="s">
        <v>382</v>
      </c>
    </row>
    <row r="54" spans="1:19" x14ac:dyDescent="0.3">
      <c r="A54" t="s">
        <v>273</v>
      </c>
      <c r="B54" t="s">
        <v>394</v>
      </c>
      <c r="C54" s="50">
        <f>VLOOKUP(A54,data!$KP$5:$KQ$353,2,FALSE)</f>
        <v>3.9</v>
      </c>
      <c r="D54">
        <f t="shared" si="1"/>
        <v>64</v>
      </c>
      <c r="E54" t="s">
        <v>273</v>
      </c>
      <c r="H54" t="s">
        <v>225</v>
      </c>
      <c r="I54" t="s">
        <v>395</v>
      </c>
      <c r="J54" s="50">
        <f>VLOOKUP(H54,data!$KP$5:$KQ$353,2,FALSE)</f>
        <v>0</v>
      </c>
      <c r="K54">
        <f t="shared" si="3"/>
        <v>1</v>
      </c>
      <c r="L54" t="s">
        <v>225</v>
      </c>
    </row>
    <row r="55" spans="1:19" x14ac:dyDescent="0.3">
      <c r="A55" t="s">
        <v>53</v>
      </c>
      <c r="B55" t="s">
        <v>394</v>
      </c>
      <c r="C55" s="50">
        <f>VLOOKUP(A55,data!$KP$5:$KQ$353,2,FALSE)</f>
        <v>6.2</v>
      </c>
      <c r="D55">
        <f t="shared" si="1"/>
        <v>76</v>
      </c>
      <c r="E55" t="s">
        <v>53</v>
      </c>
      <c r="H55" t="s">
        <v>30</v>
      </c>
      <c r="I55" t="s">
        <v>395</v>
      </c>
      <c r="J55" s="50">
        <f>VLOOKUP(H55,data!$KP$5:$KQ$353,2,FALSE)</f>
        <v>0</v>
      </c>
      <c r="K55">
        <f t="shared" si="3"/>
        <v>1</v>
      </c>
      <c r="L55" t="s">
        <v>30</v>
      </c>
    </row>
    <row r="56" spans="1:19" x14ac:dyDescent="0.3">
      <c r="A56" t="s">
        <v>215</v>
      </c>
      <c r="B56" t="s">
        <v>394</v>
      </c>
      <c r="C56" s="50">
        <f>VLOOKUP(A56,data!$KP$5:$KQ$353,2,FALSE)</f>
        <v>0.9</v>
      </c>
      <c r="D56">
        <f t="shared" si="1"/>
        <v>25</v>
      </c>
      <c r="E56" t="s">
        <v>215</v>
      </c>
      <c r="H56" t="s">
        <v>135</v>
      </c>
      <c r="I56" t="s">
        <v>395</v>
      </c>
      <c r="J56" s="50">
        <f>VLOOKUP(H56,data!$KP$5:$KQ$353,2,FALSE)</f>
        <v>0</v>
      </c>
      <c r="K56">
        <f t="shared" si="3"/>
        <v>1</v>
      </c>
      <c r="L56" t="s">
        <v>135</v>
      </c>
    </row>
    <row r="57" spans="1:19" x14ac:dyDescent="0.3">
      <c r="A57" t="s">
        <v>664</v>
      </c>
      <c r="B57" t="s">
        <v>394</v>
      </c>
      <c r="C57" s="50">
        <f>VLOOKUP(A57,data!$KP$5:$KQ$353,2,FALSE)</f>
        <v>2</v>
      </c>
      <c r="D57">
        <f t="shared" si="1"/>
        <v>40</v>
      </c>
      <c r="E57" t="s">
        <v>664</v>
      </c>
      <c r="H57" t="s">
        <v>377</v>
      </c>
      <c r="I57" t="s">
        <v>395</v>
      </c>
      <c r="J57" s="50">
        <f>VLOOKUP(H57,data!$KP$5:$KQ$353,2,FALSE)</f>
        <v>2.9</v>
      </c>
      <c r="K57">
        <f t="shared" si="3"/>
        <v>123</v>
      </c>
      <c r="L57" t="s">
        <v>377</v>
      </c>
    </row>
    <row r="58" spans="1:19" x14ac:dyDescent="0.3">
      <c r="A58" t="s">
        <v>328</v>
      </c>
      <c r="B58" t="s">
        <v>394</v>
      </c>
      <c r="C58" s="50">
        <f>VLOOKUP(A58,data!$KP$5:$KQ$353,2,FALSE)</f>
        <v>4.9000000000000004</v>
      </c>
      <c r="D58">
        <f t="shared" si="1"/>
        <v>67</v>
      </c>
      <c r="E58" t="s">
        <v>328</v>
      </c>
      <c r="H58" t="s">
        <v>159</v>
      </c>
      <c r="I58" t="s">
        <v>395</v>
      </c>
      <c r="J58" s="50">
        <f>VLOOKUP(H58,data!$KP$5:$KQ$353,2,FALSE)</f>
        <v>0</v>
      </c>
      <c r="K58">
        <f t="shared" si="3"/>
        <v>1</v>
      </c>
      <c r="L58" t="s">
        <v>159</v>
      </c>
    </row>
    <row r="59" spans="1:19" x14ac:dyDescent="0.3">
      <c r="A59" t="s">
        <v>60</v>
      </c>
      <c r="B59" t="s">
        <v>394</v>
      </c>
      <c r="C59" s="50">
        <f>VLOOKUP(A59,data!$KP$5:$KQ$353,2,FALSE)</f>
        <v>1.4</v>
      </c>
      <c r="D59">
        <f t="shared" si="1"/>
        <v>31</v>
      </c>
      <c r="E59" t="s">
        <v>60</v>
      </c>
      <c r="H59" t="s">
        <v>130</v>
      </c>
      <c r="I59" t="s">
        <v>395</v>
      </c>
      <c r="J59" s="50">
        <f>VLOOKUP(H59,data!$KP$5:$KQ$353,2,FALSE)</f>
        <v>0</v>
      </c>
      <c r="K59">
        <f t="shared" si="3"/>
        <v>1</v>
      </c>
      <c r="L59" t="s">
        <v>130</v>
      </c>
    </row>
    <row r="60" spans="1:19" x14ac:dyDescent="0.3">
      <c r="A60" t="s">
        <v>235</v>
      </c>
      <c r="B60" t="s">
        <v>394</v>
      </c>
      <c r="C60" s="50">
        <f>VLOOKUP(A60,data!$KP$5:$KQ$353,2,FALSE)</f>
        <v>0</v>
      </c>
      <c r="D60">
        <f t="shared" si="1"/>
        <v>1</v>
      </c>
      <c r="E60" t="s">
        <v>235</v>
      </c>
      <c r="H60" t="s">
        <v>48</v>
      </c>
      <c r="I60" t="s">
        <v>395</v>
      </c>
      <c r="J60" s="50">
        <f>VLOOKUP(H60,data!$KP$5:$KQ$353,2,FALSE)</f>
        <v>3.2</v>
      </c>
      <c r="K60">
        <f t="shared" si="3"/>
        <v>126</v>
      </c>
      <c r="L60" t="s">
        <v>48</v>
      </c>
    </row>
    <row r="61" spans="1:19" x14ac:dyDescent="0.3">
      <c r="A61" t="s">
        <v>51</v>
      </c>
      <c r="B61" t="s">
        <v>394</v>
      </c>
      <c r="C61" s="50">
        <f>VLOOKUP(A61,data!$KP$5:$KQ$353,2,FALSE)</f>
        <v>0</v>
      </c>
      <c r="D61">
        <f t="shared" si="1"/>
        <v>1</v>
      </c>
      <c r="E61" t="s">
        <v>51</v>
      </c>
      <c r="H61" t="s">
        <v>121</v>
      </c>
      <c r="I61" t="s">
        <v>395</v>
      </c>
      <c r="J61" s="50">
        <f>VLOOKUP(H61,data!$KP$5:$KQ$353,2,FALSE)</f>
        <v>9.6</v>
      </c>
      <c r="K61">
        <f t="shared" si="3"/>
        <v>170</v>
      </c>
      <c r="L61" t="s">
        <v>121</v>
      </c>
    </row>
    <row r="62" spans="1:19" x14ac:dyDescent="0.3">
      <c r="A62" t="s">
        <v>170</v>
      </c>
      <c r="B62" t="s">
        <v>394</v>
      </c>
      <c r="C62" s="50">
        <f>VLOOKUP(A62,data!$KP$5:$KQ$353,2,FALSE)</f>
        <v>2.9</v>
      </c>
      <c r="D62">
        <f t="shared" si="1"/>
        <v>55</v>
      </c>
      <c r="E62" t="s">
        <v>170</v>
      </c>
      <c r="H62" t="s">
        <v>271</v>
      </c>
      <c r="I62" t="s">
        <v>395</v>
      </c>
      <c r="J62" s="50">
        <f>VLOOKUP(H62,data!$KP$5:$KQ$353,2,FALSE)</f>
        <v>0</v>
      </c>
      <c r="K62">
        <f t="shared" si="3"/>
        <v>1</v>
      </c>
      <c r="L62" t="s">
        <v>271</v>
      </c>
    </row>
    <row r="63" spans="1:19" x14ac:dyDescent="0.3">
      <c r="A63" t="s">
        <v>18</v>
      </c>
      <c r="B63" t="s">
        <v>394</v>
      </c>
      <c r="C63" s="50">
        <f>VLOOKUP(A63,data!$KP$5:$KQ$353,2,FALSE)</f>
        <v>2.6</v>
      </c>
      <c r="D63">
        <f t="shared" si="1"/>
        <v>52</v>
      </c>
      <c r="E63" t="s">
        <v>18</v>
      </c>
      <c r="H63" t="s">
        <v>143</v>
      </c>
      <c r="I63" t="s">
        <v>395</v>
      </c>
      <c r="J63" s="50">
        <f>VLOOKUP(H63,data!$KP$5:$KQ$353,2,FALSE)</f>
        <v>1.8</v>
      </c>
      <c r="K63">
        <f t="shared" si="3"/>
        <v>102</v>
      </c>
      <c r="L63" t="s">
        <v>143</v>
      </c>
    </row>
    <row r="64" spans="1:19" x14ac:dyDescent="0.3">
      <c r="A64" t="s">
        <v>164</v>
      </c>
      <c r="B64" t="s">
        <v>394</v>
      </c>
      <c r="C64" s="50">
        <f>VLOOKUP(A64,data!$KP$5:$KQ$353,2,FALSE)</f>
        <v>2</v>
      </c>
      <c r="D64">
        <f t="shared" si="1"/>
        <v>40</v>
      </c>
      <c r="E64" t="s">
        <v>164</v>
      </c>
      <c r="H64" t="s">
        <v>236</v>
      </c>
      <c r="I64" t="s">
        <v>395</v>
      </c>
      <c r="J64" s="50">
        <f>VLOOKUP(H64,data!$KP$5:$KQ$353,2,FALSE)</f>
        <v>8.6</v>
      </c>
      <c r="K64">
        <f t="shared" si="3"/>
        <v>169</v>
      </c>
      <c r="L64" t="s">
        <v>236</v>
      </c>
    </row>
    <row r="65" spans="1:12" x14ac:dyDescent="0.3">
      <c r="A65" t="s">
        <v>247</v>
      </c>
      <c r="B65" t="s">
        <v>394</v>
      </c>
      <c r="C65" s="50">
        <f>VLOOKUP(A65,data!$KP$5:$KQ$353,2,FALSE)</f>
        <v>0</v>
      </c>
      <c r="D65">
        <f t="shared" si="1"/>
        <v>1</v>
      </c>
      <c r="E65" t="s">
        <v>247</v>
      </c>
      <c r="H65" t="s">
        <v>13</v>
      </c>
      <c r="I65" t="s">
        <v>395</v>
      </c>
      <c r="J65" s="50">
        <f>VLOOKUP(H65,data!$KP$5:$KQ$353,2,FALSE)</f>
        <v>3.2</v>
      </c>
      <c r="K65">
        <f t="shared" ref="K65:K96" si="4">RANK(J65,J$1:J$175,1)</f>
        <v>126</v>
      </c>
      <c r="L65" t="s">
        <v>13</v>
      </c>
    </row>
    <row r="66" spans="1:12" x14ac:dyDescent="0.3">
      <c r="A66" t="s">
        <v>329</v>
      </c>
      <c r="B66" t="s">
        <v>394</v>
      </c>
      <c r="C66" s="50">
        <f>VLOOKUP(A66,data!$KP$5:$KQ$353,2,FALSE)</f>
        <v>0</v>
      </c>
      <c r="D66">
        <f t="shared" ref="D66:D84" si="5">RANK(C66,C$1:C$84,1)</f>
        <v>1</v>
      </c>
      <c r="E66" t="s">
        <v>329</v>
      </c>
      <c r="H66" t="s">
        <v>127</v>
      </c>
      <c r="I66" t="s">
        <v>395</v>
      </c>
      <c r="J66" s="50">
        <f>VLOOKUP(H66,data!$KP$5:$KQ$353,2,FALSE)</f>
        <v>0</v>
      </c>
      <c r="K66">
        <f t="shared" si="4"/>
        <v>1</v>
      </c>
      <c r="L66" t="s">
        <v>127</v>
      </c>
    </row>
    <row r="67" spans="1:12" x14ac:dyDescent="0.3">
      <c r="A67" t="s">
        <v>140</v>
      </c>
      <c r="B67" t="s">
        <v>394</v>
      </c>
      <c r="C67" s="50">
        <f>VLOOKUP(A67,data!$KP$5:$KQ$353,2,FALSE)</f>
        <v>5.7</v>
      </c>
      <c r="D67">
        <f t="shared" si="5"/>
        <v>71</v>
      </c>
      <c r="E67" t="s">
        <v>140</v>
      </c>
      <c r="H67" t="s">
        <v>77</v>
      </c>
      <c r="I67" t="s">
        <v>395</v>
      </c>
      <c r="J67" s="50">
        <f>VLOOKUP(H67,data!$KP$5:$KQ$353,2,FALSE)</f>
        <v>0</v>
      </c>
      <c r="K67">
        <f t="shared" si="4"/>
        <v>1</v>
      </c>
      <c r="L67" t="s">
        <v>77</v>
      </c>
    </row>
    <row r="68" spans="1:12" x14ac:dyDescent="0.3">
      <c r="A68" t="s">
        <v>180</v>
      </c>
      <c r="B68" t="s">
        <v>394</v>
      </c>
      <c r="C68" s="50">
        <f>VLOOKUP(A68,data!$KP$5:$KQ$353,2,FALSE)</f>
        <v>3.8</v>
      </c>
      <c r="D68">
        <f t="shared" si="5"/>
        <v>62</v>
      </c>
      <c r="E68" t="s">
        <v>180</v>
      </c>
      <c r="H68" t="s">
        <v>17</v>
      </c>
      <c r="I68" t="s">
        <v>395</v>
      </c>
      <c r="J68" s="50">
        <f>VLOOKUP(H68,data!$KP$5:$KQ$353,2,FALSE)</f>
        <v>6</v>
      </c>
      <c r="K68">
        <f t="shared" si="4"/>
        <v>159</v>
      </c>
      <c r="L68" t="s">
        <v>17</v>
      </c>
    </row>
    <row r="69" spans="1:12" x14ac:dyDescent="0.3">
      <c r="A69" t="s">
        <v>133</v>
      </c>
      <c r="B69" t="s">
        <v>394</v>
      </c>
      <c r="C69" s="50">
        <f>VLOOKUP(A69,data!$KP$5:$KQ$353,2,FALSE)</f>
        <v>6.2</v>
      </c>
      <c r="D69">
        <f t="shared" si="5"/>
        <v>76</v>
      </c>
      <c r="E69" t="s">
        <v>133</v>
      </c>
      <c r="H69" t="s">
        <v>58</v>
      </c>
      <c r="I69" t="s">
        <v>395</v>
      </c>
      <c r="J69" s="50">
        <f>VLOOKUP(H69,data!$KP$5:$KQ$353,2,FALSE)</f>
        <v>3</v>
      </c>
      <c r="K69">
        <f t="shared" si="4"/>
        <v>125</v>
      </c>
      <c r="L69" t="s">
        <v>58</v>
      </c>
    </row>
    <row r="70" spans="1:12" x14ac:dyDescent="0.3">
      <c r="A70" t="s">
        <v>249</v>
      </c>
      <c r="B70" t="s">
        <v>394</v>
      </c>
      <c r="C70" s="50">
        <f>VLOOKUP(A70,data!$KP$5:$KQ$353,2,FALSE)</f>
        <v>3.3</v>
      </c>
      <c r="D70">
        <f t="shared" si="5"/>
        <v>59</v>
      </c>
      <c r="E70" t="s">
        <v>249</v>
      </c>
      <c r="H70" t="s">
        <v>109</v>
      </c>
      <c r="I70" t="s">
        <v>395</v>
      </c>
      <c r="J70" s="50">
        <f>VLOOKUP(H70,data!$KP$5:$KQ$353,2,FALSE)</f>
        <v>4</v>
      </c>
      <c r="K70">
        <f t="shared" si="4"/>
        <v>135</v>
      </c>
      <c r="L70" t="s">
        <v>109</v>
      </c>
    </row>
    <row r="71" spans="1:12" x14ac:dyDescent="0.3">
      <c r="A71" t="s">
        <v>233</v>
      </c>
      <c r="B71" t="s">
        <v>394</v>
      </c>
      <c r="C71" s="50">
        <f>VLOOKUP(A71,data!$KP$5:$KQ$353,2,FALSE)</f>
        <v>8.4</v>
      </c>
      <c r="D71">
        <f t="shared" si="5"/>
        <v>81</v>
      </c>
      <c r="E71" t="s">
        <v>233</v>
      </c>
      <c r="H71" t="s">
        <v>93</v>
      </c>
      <c r="I71" t="s">
        <v>395</v>
      </c>
      <c r="J71" s="50">
        <f>VLOOKUP(H71,data!$KP$5:$KQ$353,2,FALSE)</f>
        <v>0</v>
      </c>
      <c r="K71">
        <f t="shared" si="4"/>
        <v>1</v>
      </c>
      <c r="L71" t="s">
        <v>93</v>
      </c>
    </row>
    <row r="72" spans="1:12" x14ac:dyDescent="0.3">
      <c r="A72" t="s">
        <v>167</v>
      </c>
      <c r="B72" t="s">
        <v>394</v>
      </c>
      <c r="C72" s="50">
        <f>VLOOKUP(A72,data!$KP$5:$KQ$353,2,FALSE)</f>
        <v>1.5</v>
      </c>
      <c r="D72">
        <f t="shared" si="5"/>
        <v>32</v>
      </c>
      <c r="E72" t="s">
        <v>167</v>
      </c>
      <c r="H72" t="s">
        <v>277</v>
      </c>
      <c r="I72" t="s">
        <v>395</v>
      </c>
      <c r="J72" s="50">
        <f>VLOOKUP(H72,data!$KP$5:$KQ$353,2,FALSE)</f>
        <v>4.4000000000000004</v>
      </c>
      <c r="K72">
        <f t="shared" si="4"/>
        <v>144</v>
      </c>
      <c r="L72" t="s">
        <v>277</v>
      </c>
    </row>
    <row r="73" spans="1:12" x14ac:dyDescent="0.3">
      <c r="A73" t="s">
        <v>304</v>
      </c>
      <c r="B73" t="s">
        <v>394</v>
      </c>
      <c r="C73" s="50">
        <f>VLOOKUP(A73,data!$KP$5:$KQ$353,2,FALSE)</f>
        <v>9.6999999999999993</v>
      </c>
      <c r="D73">
        <f t="shared" si="5"/>
        <v>83</v>
      </c>
      <c r="E73" t="s">
        <v>304</v>
      </c>
      <c r="H73" t="s">
        <v>32</v>
      </c>
      <c r="I73" t="s">
        <v>395</v>
      </c>
      <c r="J73" s="50">
        <f>VLOOKUP(H73,data!$KP$5:$KQ$353,2,FALSE)</f>
        <v>1.4</v>
      </c>
      <c r="K73">
        <f t="shared" si="4"/>
        <v>87</v>
      </c>
      <c r="L73" t="s">
        <v>32</v>
      </c>
    </row>
    <row r="74" spans="1:12" x14ac:dyDescent="0.3">
      <c r="A74" t="s">
        <v>134</v>
      </c>
      <c r="B74" t="s">
        <v>394</v>
      </c>
      <c r="C74" s="50">
        <f>VLOOKUP(A74,data!$KP$5:$KQ$353,2,FALSE)</f>
        <v>0</v>
      </c>
      <c r="D74">
        <f t="shared" si="5"/>
        <v>1</v>
      </c>
      <c r="E74" t="s">
        <v>134</v>
      </c>
      <c r="H74" t="s">
        <v>285</v>
      </c>
      <c r="I74" t="s">
        <v>395</v>
      </c>
      <c r="J74" s="50">
        <f>VLOOKUP(H74,data!$KP$5:$KQ$353,2,FALSE)</f>
        <v>2.5</v>
      </c>
      <c r="K74">
        <f t="shared" si="4"/>
        <v>116</v>
      </c>
      <c r="L74" t="s">
        <v>285</v>
      </c>
    </row>
    <row r="75" spans="1:12" x14ac:dyDescent="0.3">
      <c r="A75" t="s">
        <v>28</v>
      </c>
      <c r="B75" t="s">
        <v>394</v>
      </c>
      <c r="C75" s="50">
        <f>VLOOKUP(A75,data!$KP$5:$KQ$353,2,FALSE)</f>
        <v>5.2</v>
      </c>
      <c r="D75">
        <f t="shared" si="5"/>
        <v>70</v>
      </c>
      <c r="E75" t="s">
        <v>28</v>
      </c>
      <c r="H75" t="s">
        <v>204</v>
      </c>
      <c r="I75" t="s">
        <v>395</v>
      </c>
      <c r="J75" s="50">
        <f>VLOOKUP(H75,data!$KP$5:$KQ$353,2,FALSE)</f>
        <v>0</v>
      </c>
      <c r="K75">
        <f t="shared" si="4"/>
        <v>1</v>
      </c>
      <c r="L75" t="s">
        <v>204</v>
      </c>
    </row>
    <row r="76" spans="1:12" x14ac:dyDescent="0.3">
      <c r="A76" t="s">
        <v>45</v>
      </c>
      <c r="B76" t="s">
        <v>394</v>
      </c>
      <c r="C76" s="50">
        <f>VLOOKUP(A76,data!$KP$5:$KQ$353,2,FALSE)</f>
        <v>6</v>
      </c>
      <c r="D76">
        <f t="shared" si="5"/>
        <v>74</v>
      </c>
      <c r="E76" t="s">
        <v>45</v>
      </c>
      <c r="H76" t="s">
        <v>374</v>
      </c>
      <c r="I76" t="s">
        <v>395</v>
      </c>
      <c r="J76" s="50">
        <f>VLOOKUP(H76,data!$KP$5:$KQ$353,2,FALSE)</f>
        <v>4.5</v>
      </c>
      <c r="K76">
        <f t="shared" si="4"/>
        <v>147</v>
      </c>
      <c r="L76" t="s">
        <v>374</v>
      </c>
    </row>
    <row r="77" spans="1:12" x14ac:dyDescent="0.3">
      <c r="A77" t="s">
        <v>101</v>
      </c>
      <c r="B77" t="s">
        <v>394</v>
      </c>
      <c r="C77" s="50">
        <f>VLOOKUP(A77,data!$KP$5:$KQ$353,2,FALSE)</f>
        <v>3.4</v>
      </c>
      <c r="D77">
        <f t="shared" si="5"/>
        <v>60</v>
      </c>
      <c r="E77" t="s">
        <v>101</v>
      </c>
      <c r="H77" t="s">
        <v>108</v>
      </c>
      <c r="I77" t="s">
        <v>395</v>
      </c>
      <c r="J77" s="50">
        <f>VLOOKUP(H77,data!$KP$5:$KQ$353,2,FALSE)</f>
        <v>4.8</v>
      </c>
      <c r="K77">
        <f t="shared" si="4"/>
        <v>152</v>
      </c>
      <c r="L77" t="s">
        <v>108</v>
      </c>
    </row>
    <row r="78" spans="1:12" x14ac:dyDescent="0.3">
      <c r="A78" t="s">
        <v>319</v>
      </c>
      <c r="B78" t="s">
        <v>394</v>
      </c>
      <c r="C78" s="50">
        <f>VLOOKUP(A78,data!$KP$5:$KQ$353,2,FALSE)</f>
        <v>0</v>
      </c>
      <c r="D78">
        <f t="shared" si="5"/>
        <v>1</v>
      </c>
      <c r="E78" t="s">
        <v>319</v>
      </c>
      <c r="H78" t="s">
        <v>64</v>
      </c>
      <c r="I78" t="s">
        <v>395</v>
      </c>
      <c r="J78" s="50">
        <f>VLOOKUP(H78,data!$KP$5:$KQ$353,2,FALSE)</f>
        <v>0</v>
      </c>
      <c r="K78">
        <f t="shared" si="4"/>
        <v>1</v>
      </c>
      <c r="L78" t="s">
        <v>64</v>
      </c>
    </row>
    <row r="79" spans="1:12" x14ac:dyDescent="0.3">
      <c r="A79" t="s">
        <v>259</v>
      </c>
      <c r="B79" t="s">
        <v>394</v>
      </c>
      <c r="C79" s="50">
        <f>VLOOKUP(A79,data!$KP$5:$KQ$353,2,FALSE)</f>
        <v>6</v>
      </c>
      <c r="D79">
        <f t="shared" si="5"/>
        <v>74</v>
      </c>
      <c r="E79" t="s">
        <v>259</v>
      </c>
      <c r="H79" t="s">
        <v>432</v>
      </c>
      <c r="I79" t="s">
        <v>395</v>
      </c>
      <c r="J79" s="50">
        <f>VLOOKUP(H79,data!$KP$5:$KQ$353,2,FALSE)</f>
        <v>3.8</v>
      </c>
      <c r="K79">
        <f t="shared" si="4"/>
        <v>133</v>
      </c>
      <c r="L79" t="s">
        <v>432</v>
      </c>
    </row>
    <row r="80" spans="1:12" x14ac:dyDescent="0.3">
      <c r="A80" t="s">
        <v>662</v>
      </c>
      <c r="B80" t="s">
        <v>394</v>
      </c>
      <c r="C80" s="50">
        <f>VLOOKUP(A80,data!$KP$5:$KQ$353,2,FALSE)</f>
        <v>4.9000000000000004</v>
      </c>
      <c r="D80">
        <f t="shared" si="5"/>
        <v>67</v>
      </c>
      <c r="E80" t="s">
        <v>662</v>
      </c>
      <c r="H80" t="s">
        <v>14</v>
      </c>
      <c r="I80" t="s">
        <v>395</v>
      </c>
      <c r="J80" s="50">
        <f>VLOOKUP(H80,data!$KP$5:$KQ$353,2,FALSE)</f>
        <v>4</v>
      </c>
      <c r="K80">
        <f t="shared" si="4"/>
        <v>135</v>
      </c>
      <c r="L80" t="s">
        <v>14</v>
      </c>
    </row>
    <row r="81" spans="1:12" x14ac:dyDescent="0.3">
      <c r="A81" t="s">
        <v>116</v>
      </c>
      <c r="B81" t="s">
        <v>394</v>
      </c>
      <c r="C81" s="50">
        <f>VLOOKUP(A81,data!$KP$5:$KQ$353,2,FALSE)</f>
        <v>6.9</v>
      </c>
      <c r="D81">
        <f t="shared" si="5"/>
        <v>79</v>
      </c>
      <c r="E81" t="s">
        <v>116</v>
      </c>
      <c r="H81" t="s">
        <v>111</v>
      </c>
      <c r="I81" t="s">
        <v>395</v>
      </c>
      <c r="J81" s="50">
        <f>VLOOKUP(H81,data!$KP$5:$KQ$353,2,FALSE)</f>
        <v>0.8</v>
      </c>
      <c r="K81">
        <f t="shared" si="4"/>
        <v>72</v>
      </c>
      <c r="L81" t="s">
        <v>111</v>
      </c>
    </row>
    <row r="82" spans="1:12" x14ac:dyDescent="0.3">
      <c r="A82" t="s">
        <v>152</v>
      </c>
      <c r="B82" t="s">
        <v>394</v>
      </c>
      <c r="C82" s="50">
        <f>VLOOKUP(A82,data!$KP$5:$KQ$353,2,FALSE)</f>
        <v>0</v>
      </c>
      <c r="D82">
        <f t="shared" si="5"/>
        <v>1</v>
      </c>
      <c r="E82" t="s">
        <v>152</v>
      </c>
      <c r="H82" t="s">
        <v>146</v>
      </c>
      <c r="I82" t="s">
        <v>395</v>
      </c>
      <c r="J82" s="50">
        <f>VLOOKUP(H82,data!$KP$5:$KQ$353,2,FALSE)</f>
        <v>0</v>
      </c>
      <c r="K82">
        <f t="shared" si="4"/>
        <v>1</v>
      </c>
      <c r="L82" t="s">
        <v>146</v>
      </c>
    </row>
    <row r="83" spans="1:12" x14ac:dyDescent="0.3">
      <c r="A83" t="s">
        <v>207</v>
      </c>
      <c r="B83" t="s">
        <v>394</v>
      </c>
      <c r="C83" s="50">
        <f>VLOOKUP(A83,data!$KP$5:$KQ$353,2,FALSE)</f>
        <v>5.7</v>
      </c>
      <c r="D83">
        <f t="shared" si="5"/>
        <v>71</v>
      </c>
      <c r="E83" t="s">
        <v>207</v>
      </c>
      <c r="H83" t="s">
        <v>62</v>
      </c>
      <c r="I83" t="s">
        <v>395</v>
      </c>
      <c r="J83" s="50">
        <f>VLOOKUP(H83,data!$KP$5:$KQ$353,2,FALSE)</f>
        <v>2.6</v>
      </c>
      <c r="K83">
        <f t="shared" si="4"/>
        <v>118</v>
      </c>
      <c r="L83" t="s">
        <v>62</v>
      </c>
    </row>
    <row r="84" spans="1:12" x14ac:dyDescent="0.3">
      <c r="A84" t="s">
        <v>294</v>
      </c>
      <c r="B84" t="s">
        <v>394</v>
      </c>
      <c r="C84" s="50">
        <f>VLOOKUP(A84,data!$KP$5:$KQ$353,2,FALSE)</f>
        <v>4.2</v>
      </c>
      <c r="D84">
        <f t="shared" si="5"/>
        <v>65</v>
      </c>
      <c r="E84" t="s">
        <v>294</v>
      </c>
      <c r="H84" t="s">
        <v>33</v>
      </c>
      <c r="I84" t="s">
        <v>395</v>
      </c>
      <c r="J84" s="50">
        <f>VLOOKUP(H84,data!$KP$5:$KQ$353,2,FALSE)</f>
        <v>0</v>
      </c>
      <c r="K84">
        <f t="shared" si="4"/>
        <v>1</v>
      </c>
      <c r="L84" t="s">
        <v>33</v>
      </c>
    </row>
    <row r="85" spans="1:12" x14ac:dyDescent="0.3">
      <c r="B85" t="s">
        <v>394</v>
      </c>
      <c r="C85" s="50"/>
      <c r="H85" t="s">
        <v>194</v>
      </c>
      <c r="I85" t="s">
        <v>395</v>
      </c>
      <c r="J85" s="50">
        <f>VLOOKUP(H85,data!$KP$5:$KQ$353,2,FALSE)</f>
        <v>0</v>
      </c>
      <c r="K85">
        <f t="shared" si="4"/>
        <v>1</v>
      </c>
      <c r="L85" t="s">
        <v>194</v>
      </c>
    </row>
    <row r="86" spans="1:12" x14ac:dyDescent="0.3">
      <c r="B86" t="s">
        <v>394</v>
      </c>
      <c r="C86" s="50"/>
      <c r="H86" t="s">
        <v>40</v>
      </c>
      <c r="I86" t="s">
        <v>395</v>
      </c>
      <c r="J86" s="50">
        <f>VLOOKUP(H86,data!$KP$5:$KQ$353,2,FALSE)</f>
        <v>0</v>
      </c>
      <c r="K86">
        <f t="shared" si="4"/>
        <v>1</v>
      </c>
      <c r="L86" t="s">
        <v>40</v>
      </c>
    </row>
    <row r="87" spans="1:12" x14ac:dyDescent="0.3">
      <c r="B87" t="s">
        <v>394</v>
      </c>
      <c r="C87" s="50"/>
      <c r="H87" t="s">
        <v>211</v>
      </c>
      <c r="I87" t="s">
        <v>395</v>
      </c>
      <c r="J87" s="50">
        <f>VLOOKUP(H87,data!$KP$5:$KQ$353,2,FALSE)</f>
        <v>0</v>
      </c>
      <c r="K87">
        <f t="shared" si="4"/>
        <v>1</v>
      </c>
      <c r="L87" t="s">
        <v>211</v>
      </c>
    </row>
    <row r="88" spans="1:12" x14ac:dyDescent="0.3">
      <c r="B88" t="s">
        <v>394</v>
      </c>
      <c r="C88" s="50"/>
      <c r="H88" t="s">
        <v>291</v>
      </c>
      <c r="I88" t="s">
        <v>395</v>
      </c>
      <c r="J88" s="50">
        <f>VLOOKUP(H88,data!$KP$5:$KQ$353,2,FALSE)</f>
        <v>1.6</v>
      </c>
      <c r="K88">
        <f t="shared" si="4"/>
        <v>96</v>
      </c>
      <c r="L88" t="s">
        <v>291</v>
      </c>
    </row>
    <row r="89" spans="1:12" x14ac:dyDescent="0.3">
      <c r="B89" t="s">
        <v>394</v>
      </c>
      <c r="C89" s="50">
        <f>AVERAGE(C1:C84)</f>
        <v>2.6202380952380953</v>
      </c>
      <c r="H89" t="s">
        <v>310</v>
      </c>
      <c r="I89" t="s">
        <v>395</v>
      </c>
      <c r="J89" s="50">
        <f>VLOOKUP(H89,data!$KP$5:$KQ$353,2,FALSE)</f>
        <v>2</v>
      </c>
      <c r="K89">
        <f t="shared" si="4"/>
        <v>109</v>
      </c>
      <c r="L89" t="s">
        <v>310</v>
      </c>
    </row>
    <row r="90" spans="1:12" x14ac:dyDescent="0.3">
      <c r="H90" t="s">
        <v>187</v>
      </c>
      <c r="I90" t="s">
        <v>395</v>
      </c>
      <c r="J90" s="50">
        <f>VLOOKUP(H90,data!$KP$5:$KQ$353,2,FALSE)</f>
        <v>1</v>
      </c>
      <c r="K90">
        <f t="shared" si="4"/>
        <v>76</v>
      </c>
      <c r="L90" t="s">
        <v>187</v>
      </c>
    </row>
    <row r="91" spans="1:12" x14ac:dyDescent="0.3">
      <c r="H91" t="s">
        <v>31</v>
      </c>
      <c r="I91" t="s">
        <v>395</v>
      </c>
      <c r="J91" s="50">
        <f>VLOOKUP(H91,data!$KP$5:$KQ$353,2,FALSE)</f>
        <v>2.4</v>
      </c>
      <c r="K91">
        <f t="shared" si="4"/>
        <v>114</v>
      </c>
      <c r="L91" t="s">
        <v>31</v>
      </c>
    </row>
    <row r="92" spans="1:12" x14ac:dyDescent="0.3">
      <c r="H92" t="s">
        <v>118</v>
      </c>
      <c r="I92" t="s">
        <v>395</v>
      </c>
      <c r="J92" s="50">
        <f>VLOOKUP(H92,data!$KP$5:$KQ$353,2,FALSE)</f>
        <v>2.8</v>
      </c>
      <c r="K92">
        <f t="shared" si="4"/>
        <v>121</v>
      </c>
      <c r="L92" t="s">
        <v>118</v>
      </c>
    </row>
    <row r="93" spans="1:12" x14ac:dyDescent="0.3">
      <c r="H93" t="s">
        <v>339</v>
      </c>
      <c r="I93" t="s">
        <v>395</v>
      </c>
      <c r="J93" s="50">
        <f>VLOOKUP(H93,data!$KP$5:$KQ$353,2,FALSE)</f>
        <v>0</v>
      </c>
      <c r="K93">
        <f t="shared" si="4"/>
        <v>1</v>
      </c>
      <c r="L93" t="s">
        <v>339</v>
      </c>
    </row>
    <row r="94" spans="1:12" x14ac:dyDescent="0.3">
      <c r="H94" t="s">
        <v>86</v>
      </c>
      <c r="I94" t="s">
        <v>395</v>
      </c>
      <c r="J94" s="50">
        <f>VLOOKUP(H94,data!$KP$5:$KQ$353,2,FALSE)</f>
        <v>1</v>
      </c>
      <c r="K94">
        <f t="shared" si="4"/>
        <v>76</v>
      </c>
      <c r="L94" t="s">
        <v>86</v>
      </c>
    </row>
    <row r="95" spans="1:12" x14ac:dyDescent="0.3">
      <c r="H95" t="s">
        <v>190</v>
      </c>
      <c r="I95" t="s">
        <v>395</v>
      </c>
      <c r="J95" s="50">
        <f>VLOOKUP(H95,data!$KP$5:$KQ$353,2,FALSE)</f>
        <v>0</v>
      </c>
      <c r="K95">
        <f t="shared" si="4"/>
        <v>1</v>
      </c>
      <c r="L95" t="s">
        <v>190</v>
      </c>
    </row>
    <row r="96" spans="1:12" x14ac:dyDescent="0.3">
      <c r="H96" t="s">
        <v>293</v>
      </c>
      <c r="I96" t="s">
        <v>395</v>
      </c>
      <c r="J96" s="50">
        <f>VLOOKUP(H96,data!$KP$5:$KQ$353,2,FALSE)</f>
        <v>0</v>
      </c>
      <c r="K96">
        <f t="shared" si="4"/>
        <v>1</v>
      </c>
      <c r="L96" t="s">
        <v>293</v>
      </c>
    </row>
    <row r="97" spans="8:12" x14ac:dyDescent="0.3">
      <c r="H97" t="s">
        <v>103</v>
      </c>
      <c r="I97" t="s">
        <v>395</v>
      </c>
      <c r="J97" s="50">
        <f>VLOOKUP(H97,data!$KP$5:$KQ$353,2,FALSE)</f>
        <v>0</v>
      </c>
      <c r="K97">
        <f t="shared" ref="K97:K128" si="6">RANK(J97,J$1:J$175,1)</f>
        <v>1</v>
      </c>
      <c r="L97" t="s">
        <v>103</v>
      </c>
    </row>
    <row r="98" spans="8:12" x14ac:dyDescent="0.3">
      <c r="H98" t="s">
        <v>166</v>
      </c>
      <c r="I98" t="s">
        <v>395</v>
      </c>
      <c r="J98" s="50">
        <f>VLOOKUP(H98,data!$KP$5:$KQ$353,2,FALSE)</f>
        <v>2.2000000000000002</v>
      </c>
      <c r="K98">
        <f t="shared" si="6"/>
        <v>112</v>
      </c>
      <c r="L98" t="s">
        <v>166</v>
      </c>
    </row>
    <row r="99" spans="8:12" x14ac:dyDescent="0.3">
      <c r="H99" t="s">
        <v>68</v>
      </c>
      <c r="I99" t="s">
        <v>395</v>
      </c>
      <c r="J99" s="50">
        <f>VLOOKUP(H99,data!$KP$5:$KQ$353,2,FALSE)</f>
        <v>1.5</v>
      </c>
      <c r="K99">
        <f t="shared" si="6"/>
        <v>93</v>
      </c>
      <c r="L99" t="s">
        <v>68</v>
      </c>
    </row>
    <row r="100" spans="8:12" x14ac:dyDescent="0.3">
      <c r="H100" t="s">
        <v>178</v>
      </c>
      <c r="I100" t="s">
        <v>395</v>
      </c>
      <c r="J100" s="50">
        <f>VLOOKUP(H100,data!$KP$5:$KQ$353,2,FALSE)</f>
        <v>5.5</v>
      </c>
      <c r="K100">
        <f t="shared" si="6"/>
        <v>157</v>
      </c>
      <c r="L100" t="s">
        <v>178</v>
      </c>
    </row>
    <row r="101" spans="8:12" x14ac:dyDescent="0.3">
      <c r="H101" t="s">
        <v>82</v>
      </c>
      <c r="I101" t="s">
        <v>395</v>
      </c>
      <c r="J101" s="50">
        <f>VLOOKUP(H101,data!$KP$5:$KQ$353,2,FALSE)</f>
        <v>1.3</v>
      </c>
      <c r="K101">
        <f t="shared" si="6"/>
        <v>85</v>
      </c>
      <c r="L101" t="s">
        <v>82</v>
      </c>
    </row>
    <row r="102" spans="8:12" x14ac:dyDescent="0.3">
      <c r="H102" t="s">
        <v>185</v>
      </c>
      <c r="I102" t="s">
        <v>395</v>
      </c>
      <c r="J102" s="50">
        <f>VLOOKUP(H102,data!$KP$5:$KQ$353,2,FALSE)</f>
        <v>0</v>
      </c>
      <c r="K102">
        <f t="shared" si="6"/>
        <v>1</v>
      </c>
      <c r="L102" t="s">
        <v>185</v>
      </c>
    </row>
    <row r="103" spans="8:12" x14ac:dyDescent="0.3">
      <c r="H103" t="s">
        <v>27</v>
      </c>
      <c r="I103" t="s">
        <v>395</v>
      </c>
      <c r="J103" s="50">
        <f>VLOOKUP(H103,data!$KP$5:$KQ$353,2,FALSE)</f>
        <v>0</v>
      </c>
      <c r="K103">
        <f t="shared" si="6"/>
        <v>1</v>
      </c>
      <c r="L103" t="s">
        <v>27</v>
      </c>
    </row>
    <row r="104" spans="8:12" x14ac:dyDescent="0.3">
      <c r="H104" t="s">
        <v>39</v>
      </c>
      <c r="I104" t="s">
        <v>395</v>
      </c>
      <c r="J104" s="50">
        <f>VLOOKUP(H104,data!$KP$5:$KQ$353,2,FALSE)</f>
        <v>0</v>
      </c>
      <c r="K104">
        <f t="shared" si="6"/>
        <v>1</v>
      </c>
      <c r="L104" t="s">
        <v>39</v>
      </c>
    </row>
    <row r="105" spans="8:12" x14ac:dyDescent="0.3">
      <c r="H105" t="s">
        <v>196</v>
      </c>
      <c r="I105" t="s">
        <v>395</v>
      </c>
      <c r="J105" s="50">
        <f>VLOOKUP(H105,data!$KP$5:$KQ$353,2,FALSE)</f>
        <v>0</v>
      </c>
      <c r="K105">
        <f t="shared" si="6"/>
        <v>1</v>
      </c>
      <c r="L105" t="s">
        <v>196</v>
      </c>
    </row>
    <row r="106" spans="8:12" x14ac:dyDescent="0.3">
      <c r="H106" t="s">
        <v>34</v>
      </c>
      <c r="I106" t="s">
        <v>395</v>
      </c>
      <c r="J106" s="50">
        <f>VLOOKUP(H106,data!$KP$5:$KQ$353,2,FALSE)</f>
        <v>0</v>
      </c>
      <c r="K106">
        <f t="shared" si="6"/>
        <v>1</v>
      </c>
      <c r="L106" t="s">
        <v>34</v>
      </c>
    </row>
    <row r="107" spans="8:12" x14ac:dyDescent="0.3">
      <c r="H107" t="s">
        <v>147</v>
      </c>
      <c r="I107" t="s">
        <v>395</v>
      </c>
      <c r="J107" s="50">
        <f>VLOOKUP(H107,data!$KP$5:$KQ$353,2,FALSE)</f>
        <v>0</v>
      </c>
      <c r="K107">
        <f t="shared" si="6"/>
        <v>1</v>
      </c>
      <c r="L107" t="s">
        <v>147</v>
      </c>
    </row>
    <row r="108" spans="8:12" x14ac:dyDescent="0.3">
      <c r="H108" t="s">
        <v>274</v>
      </c>
      <c r="I108" t="s">
        <v>395</v>
      </c>
      <c r="J108" s="50">
        <f>VLOOKUP(H108,data!$KP$5:$KQ$353,2,FALSE)</f>
        <v>4.0999999999999996</v>
      </c>
      <c r="K108">
        <f t="shared" si="6"/>
        <v>138</v>
      </c>
      <c r="L108" t="s">
        <v>274</v>
      </c>
    </row>
    <row r="109" spans="8:12" x14ac:dyDescent="0.3">
      <c r="H109" t="s">
        <v>238</v>
      </c>
      <c r="I109" t="s">
        <v>395</v>
      </c>
      <c r="J109" s="50">
        <f>VLOOKUP(H109,data!$KP$5:$KQ$353,2,FALSE)</f>
        <v>7.3</v>
      </c>
      <c r="K109">
        <f t="shared" si="6"/>
        <v>166</v>
      </c>
      <c r="L109" t="s">
        <v>238</v>
      </c>
    </row>
    <row r="110" spans="8:12" x14ac:dyDescent="0.3">
      <c r="H110" t="s">
        <v>114</v>
      </c>
      <c r="I110" t="s">
        <v>395</v>
      </c>
      <c r="J110" s="50">
        <f>VLOOKUP(H110,data!$KP$5:$KQ$353,2,FALSE)</f>
        <v>0</v>
      </c>
      <c r="K110">
        <f t="shared" si="6"/>
        <v>1</v>
      </c>
      <c r="L110" t="s">
        <v>114</v>
      </c>
    </row>
    <row r="111" spans="8:12" x14ac:dyDescent="0.3">
      <c r="H111" t="s">
        <v>44</v>
      </c>
      <c r="I111" t="s">
        <v>395</v>
      </c>
      <c r="J111" s="50">
        <f>VLOOKUP(H111,data!$KP$5:$KQ$353,2,FALSE)</f>
        <v>0</v>
      </c>
      <c r="K111">
        <f t="shared" si="6"/>
        <v>1</v>
      </c>
      <c r="L111" t="s">
        <v>44</v>
      </c>
    </row>
    <row r="112" spans="8:12" x14ac:dyDescent="0.3">
      <c r="H112" t="s">
        <v>162</v>
      </c>
      <c r="I112" t="s">
        <v>395</v>
      </c>
      <c r="J112" s="50">
        <f>VLOOKUP(H112,data!$KP$5:$KQ$353,2,FALSE)</f>
        <v>4.3</v>
      </c>
      <c r="K112">
        <f t="shared" si="6"/>
        <v>143</v>
      </c>
      <c r="L112" t="s">
        <v>162</v>
      </c>
    </row>
    <row r="113" spans="8:12" x14ac:dyDescent="0.3">
      <c r="H113" t="s">
        <v>223</v>
      </c>
      <c r="I113" t="s">
        <v>395</v>
      </c>
      <c r="J113" s="50">
        <f>VLOOKUP(H113,data!$KP$5:$KQ$353,2,FALSE)</f>
        <v>0</v>
      </c>
      <c r="K113">
        <f t="shared" si="6"/>
        <v>1</v>
      </c>
      <c r="L113" t="s">
        <v>223</v>
      </c>
    </row>
    <row r="114" spans="8:12" x14ac:dyDescent="0.3">
      <c r="H114" t="s">
        <v>226</v>
      </c>
      <c r="I114" t="s">
        <v>395</v>
      </c>
      <c r="J114" s="50">
        <f>VLOOKUP(H114,data!$KP$5:$KQ$353,2,FALSE)</f>
        <v>4.4000000000000004</v>
      </c>
      <c r="K114">
        <f t="shared" si="6"/>
        <v>144</v>
      </c>
      <c r="L114" t="s">
        <v>226</v>
      </c>
    </row>
    <row r="115" spans="8:12" x14ac:dyDescent="0.3">
      <c r="H115" t="s">
        <v>149</v>
      </c>
      <c r="I115" t="s">
        <v>395</v>
      </c>
      <c r="J115" s="50">
        <f>VLOOKUP(H115,data!$KP$5:$KQ$353,2,FALSE)</f>
        <v>0</v>
      </c>
      <c r="K115">
        <f t="shared" si="6"/>
        <v>1</v>
      </c>
      <c r="L115" t="s">
        <v>149</v>
      </c>
    </row>
    <row r="116" spans="8:12" x14ac:dyDescent="0.3">
      <c r="H116" t="s">
        <v>278</v>
      </c>
      <c r="I116" t="s">
        <v>395</v>
      </c>
      <c r="J116" s="50">
        <f>VLOOKUP(H116,data!$KP$5:$KQ$353,2,FALSE)</f>
        <v>0</v>
      </c>
      <c r="K116">
        <f t="shared" si="6"/>
        <v>1</v>
      </c>
      <c r="L116" t="s">
        <v>278</v>
      </c>
    </row>
    <row r="117" spans="8:12" x14ac:dyDescent="0.3">
      <c r="H117" t="s">
        <v>245</v>
      </c>
      <c r="I117" t="s">
        <v>395</v>
      </c>
      <c r="J117" s="50">
        <f>VLOOKUP(H117,data!$KP$5:$KQ$353,2,FALSE)</f>
        <v>3.4</v>
      </c>
      <c r="K117">
        <f t="shared" si="6"/>
        <v>131</v>
      </c>
      <c r="L117" t="s">
        <v>245</v>
      </c>
    </row>
    <row r="118" spans="8:12" x14ac:dyDescent="0.3">
      <c r="H118" t="s">
        <v>286</v>
      </c>
      <c r="I118" t="s">
        <v>395</v>
      </c>
      <c r="J118" s="50">
        <f>VLOOKUP(H118,data!$KP$5:$KQ$353,2,FALSE)</f>
        <v>0</v>
      </c>
      <c r="K118">
        <f t="shared" si="6"/>
        <v>1</v>
      </c>
      <c r="L118" t="s">
        <v>286</v>
      </c>
    </row>
    <row r="119" spans="8:12" x14ac:dyDescent="0.3">
      <c r="H119" t="s">
        <v>41</v>
      </c>
      <c r="I119" t="s">
        <v>395</v>
      </c>
      <c r="J119" s="50">
        <f>VLOOKUP(H119,data!$KP$5:$KQ$353,2,FALSE)</f>
        <v>0</v>
      </c>
      <c r="K119">
        <f t="shared" si="6"/>
        <v>1</v>
      </c>
      <c r="L119" t="s">
        <v>41</v>
      </c>
    </row>
    <row r="120" spans="8:12" x14ac:dyDescent="0.3">
      <c r="H120" t="s">
        <v>209</v>
      </c>
      <c r="I120" t="s">
        <v>395</v>
      </c>
      <c r="J120" s="50">
        <f>VLOOKUP(H120,data!$KP$5:$KQ$353,2,FALSE)</f>
        <v>4.5</v>
      </c>
      <c r="K120">
        <f t="shared" si="6"/>
        <v>147</v>
      </c>
      <c r="L120" t="s">
        <v>209</v>
      </c>
    </row>
    <row r="121" spans="8:12" x14ac:dyDescent="0.3">
      <c r="H121" t="s">
        <v>315</v>
      </c>
      <c r="I121" t="s">
        <v>395</v>
      </c>
      <c r="J121" s="50">
        <f>VLOOKUP(H121,data!$KP$5:$KQ$353,2,FALSE)</f>
        <v>7.7</v>
      </c>
      <c r="K121">
        <f t="shared" si="6"/>
        <v>167</v>
      </c>
      <c r="L121" t="s">
        <v>315</v>
      </c>
    </row>
    <row r="122" spans="8:12" x14ac:dyDescent="0.3">
      <c r="H122" t="s">
        <v>11</v>
      </c>
      <c r="I122" t="s">
        <v>395</v>
      </c>
      <c r="J122" s="50">
        <f>VLOOKUP(H122,data!$KP$5:$KQ$353,2,FALSE)</f>
        <v>0</v>
      </c>
      <c r="K122">
        <f t="shared" si="6"/>
        <v>1</v>
      </c>
      <c r="L122" t="s">
        <v>11</v>
      </c>
    </row>
    <row r="123" spans="8:12" x14ac:dyDescent="0.3">
      <c r="H123" t="s">
        <v>65</v>
      </c>
      <c r="I123" t="s">
        <v>395</v>
      </c>
      <c r="J123" s="50">
        <f>VLOOKUP(H123,data!$KP$5:$KQ$353,2,FALSE)</f>
        <v>0</v>
      </c>
      <c r="K123">
        <f t="shared" si="6"/>
        <v>1</v>
      </c>
      <c r="L123" t="s">
        <v>65</v>
      </c>
    </row>
    <row r="124" spans="8:12" x14ac:dyDescent="0.3">
      <c r="H124" t="s">
        <v>84</v>
      </c>
      <c r="I124" t="s">
        <v>395</v>
      </c>
      <c r="J124" s="50">
        <f>VLOOKUP(H124,data!$KP$5:$KQ$353,2,FALSE)</f>
        <v>0</v>
      </c>
      <c r="K124">
        <f t="shared" si="6"/>
        <v>1</v>
      </c>
      <c r="L124" t="s">
        <v>84</v>
      </c>
    </row>
    <row r="125" spans="8:12" x14ac:dyDescent="0.3">
      <c r="H125" t="s">
        <v>67</v>
      </c>
      <c r="I125" t="s">
        <v>395</v>
      </c>
      <c r="J125" s="50">
        <f>VLOOKUP(H125,data!$KP$5:$KQ$353,2,FALSE)</f>
        <v>0</v>
      </c>
      <c r="K125">
        <f t="shared" si="6"/>
        <v>1</v>
      </c>
      <c r="L125" t="s">
        <v>67</v>
      </c>
    </row>
    <row r="126" spans="8:12" x14ac:dyDescent="0.3">
      <c r="H126" t="s">
        <v>50</v>
      </c>
      <c r="I126" t="s">
        <v>395</v>
      </c>
      <c r="J126" s="50">
        <f>VLOOKUP(H126,data!$KP$5:$KQ$353,2,FALSE)</f>
        <v>0</v>
      </c>
      <c r="K126">
        <f t="shared" si="6"/>
        <v>1</v>
      </c>
      <c r="L126" t="s">
        <v>50</v>
      </c>
    </row>
    <row r="127" spans="8:12" x14ac:dyDescent="0.3">
      <c r="H127" t="s">
        <v>144</v>
      </c>
      <c r="I127" t="s">
        <v>395</v>
      </c>
      <c r="J127" s="50">
        <f>VLOOKUP(H127,data!$KP$5:$KQ$353,2,FALSE)</f>
        <v>0</v>
      </c>
      <c r="K127">
        <f t="shared" si="6"/>
        <v>1</v>
      </c>
      <c r="L127" t="s">
        <v>144</v>
      </c>
    </row>
    <row r="128" spans="8:12" x14ac:dyDescent="0.3">
      <c r="H128" t="s">
        <v>325</v>
      </c>
      <c r="I128" t="s">
        <v>395</v>
      </c>
      <c r="J128" s="50">
        <f>VLOOKUP(H128,data!$KP$5:$KQ$353,2,FALSE)</f>
        <v>1.4</v>
      </c>
      <c r="K128">
        <f t="shared" si="6"/>
        <v>87</v>
      </c>
      <c r="L128" t="s">
        <v>325</v>
      </c>
    </row>
    <row r="129" spans="8:12" x14ac:dyDescent="0.3">
      <c r="H129" t="s">
        <v>107</v>
      </c>
      <c r="I129" t="s">
        <v>395</v>
      </c>
      <c r="J129" s="50">
        <f>VLOOKUP(H129,data!$KP$5:$KQ$353,2,FALSE)</f>
        <v>0</v>
      </c>
      <c r="K129">
        <f t="shared" ref="K129:K160" si="7">RANK(J129,J$1:J$175,1)</f>
        <v>1</v>
      </c>
      <c r="L129" t="s">
        <v>107</v>
      </c>
    </row>
    <row r="130" spans="8:12" x14ac:dyDescent="0.3">
      <c r="H130" t="s">
        <v>256</v>
      </c>
      <c r="I130" t="s">
        <v>395</v>
      </c>
      <c r="J130" s="50">
        <f>VLOOKUP(H130,data!$KP$5:$KQ$353,2,FALSE)</f>
        <v>2.1</v>
      </c>
      <c r="K130">
        <f t="shared" si="7"/>
        <v>110</v>
      </c>
      <c r="L130" t="s">
        <v>256</v>
      </c>
    </row>
    <row r="131" spans="8:12" x14ac:dyDescent="0.3">
      <c r="H131" t="s">
        <v>182</v>
      </c>
      <c r="I131" t="s">
        <v>395</v>
      </c>
      <c r="J131" s="50">
        <f>VLOOKUP(H131,data!$KP$5:$KQ$353,2,FALSE)</f>
        <v>4.5</v>
      </c>
      <c r="K131">
        <f t="shared" si="7"/>
        <v>147</v>
      </c>
      <c r="L131" t="s">
        <v>182</v>
      </c>
    </row>
    <row r="132" spans="8:12" x14ac:dyDescent="0.3">
      <c r="H132" t="s">
        <v>284</v>
      </c>
      <c r="I132" t="s">
        <v>395</v>
      </c>
      <c r="J132" s="50">
        <f>VLOOKUP(H132,data!$KP$5:$KQ$353,2,FALSE)</f>
        <v>2.9</v>
      </c>
      <c r="K132">
        <f t="shared" si="7"/>
        <v>123</v>
      </c>
      <c r="L132" t="s">
        <v>284</v>
      </c>
    </row>
    <row r="133" spans="8:12" x14ac:dyDescent="0.3">
      <c r="H133" t="s">
        <v>206</v>
      </c>
      <c r="I133" t="s">
        <v>395</v>
      </c>
      <c r="J133" s="50">
        <f>VLOOKUP(H133,data!$KP$5:$KQ$353,2,FALSE)</f>
        <v>4.4000000000000004</v>
      </c>
      <c r="K133">
        <f t="shared" si="7"/>
        <v>144</v>
      </c>
      <c r="L133" t="s">
        <v>206</v>
      </c>
    </row>
    <row r="134" spans="8:12" x14ac:dyDescent="0.3">
      <c r="H134" t="s">
        <v>99</v>
      </c>
      <c r="I134" t="s">
        <v>395</v>
      </c>
      <c r="J134" s="50">
        <f>VLOOKUP(H134,data!$KP$5:$KQ$353,2,FALSE)</f>
        <v>0</v>
      </c>
      <c r="K134">
        <f t="shared" si="7"/>
        <v>1</v>
      </c>
      <c r="L134" t="s">
        <v>99</v>
      </c>
    </row>
    <row r="135" spans="8:12" x14ac:dyDescent="0.3">
      <c r="H135" t="s">
        <v>168</v>
      </c>
      <c r="I135" t="s">
        <v>395</v>
      </c>
      <c r="J135" s="50">
        <f>VLOOKUP(H135,data!$KP$5:$KQ$353,2,FALSE)</f>
        <v>0</v>
      </c>
      <c r="K135">
        <f t="shared" si="7"/>
        <v>1</v>
      </c>
      <c r="L135" t="s">
        <v>168</v>
      </c>
    </row>
    <row r="136" spans="8:12" x14ac:dyDescent="0.3">
      <c r="H136" t="s">
        <v>95</v>
      </c>
      <c r="I136" t="s">
        <v>395</v>
      </c>
      <c r="J136" s="50">
        <f>VLOOKUP(H136,data!$KP$5:$KQ$353,2,FALSE)</f>
        <v>0</v>
      </c>
      <c r="K136">
        <f t="shared" si="7"/>
        <v>1</v>
      </c>
      <c r="L136" t="s">
        <v>95</v>
      </c>
    </row>
    <row r="137" spans="8:12" x14ac:dyDescent="0.3">
      <c r="H137" t="s">
        <v>110</v>
      </c>
      <c r="I137" t="s">
        <v>395</v>
      </c>
      <c r="J137" s="50">
        <f>VLOOKUP(H137,data!$KP$5:$KQ$353,2,FALSE)</f>
        <v>1.8</v>
      </c>
      <c r="K137">
        <f t="shared" si="7"/>
        <v>102</v>
      </c>
      <c r="L137" t="s">
        <v>110</v>
      </c>
    </row>
    <row r="138" spans="8:12" x14ac:dyDescent="0.3">
      <c r="H138" t="s">
        <v>89</v>
      </c>
      <c r="I138" t="s">
        <v>395</v>
      </c>
      <c r="J138" s="50">
        <f>VLOOKUP(H138,data!$KP$5:$KQ$353,2,FALSE)</f>
        <v>1.9</v>
      </c>
      <c r="K138">
        <f t="shared" si="7"/>
        <v>106</v>
      </c>
      <c r="L138" t="s">
        <v>89</v>
      </c>
    </row>
    <row r="139" spans="8:12" x14ac:dyDescent="0.3">
      <c r="H139" t="s">
        <v>292</v>
      </c>
      <c r="I139" t="s">
        <v>395</v>
      </c>
      <c r="J139" s="50">
        <f>VLOOKUP(H139,data!$KP$5:$KQ$353,2,FALSE)</f>
        <v>1.4</v>
      </c>
      <c r="K139">
        <f t="shared" si="7"/>
        <v>87</v>
      </c>
      <c r="L139" t="s">
        <v>292</v>
      </c>
    </row>
    <row r="140" spans="8:12" x14ac:dyDescent="0.3">
      <c r="H140" t="s">
        <v>19</v>
      </c>
      <c r="I140" t="s">
        <v>395</v>
      </c>
      <c r="J140" s="50">
        <f>VLOOKUP(H140,data!$KP$5:$KQ$353,2,FALSE)</f>
        <v>0</v>
      </c>
      <c r="K140">
        <f t="shared" si="7"/>
        <v>1</v>
      </c>
      <c r="L140" t="s">
        <v>19</v>
      </c>
    </row>
    <row r="141" spans="8:12" x14ac:dyDescent="0.3">
      <c r="H141" t="s">
        <v>24</v>
      </c>
      <c r="I141" t="s">
        <v>395</v>
      </c>
      <c r="J141" s="50">
        <f>VLOOKUP(H141,data!$KP$5:$KQ$353,2,FALSE)</f>
        <v>0</v>
      </c>
      <c r="K141">
        <f t="shared" si="7"/>
        <v>1</v>
      </c>
      <c r="L141" t="s">
        <v>24</v>
      </c>
    </row>
    <row r="142" spans="8:12" x14ac:dyDescent="0.3">
      <c r="H142" t="s">
        <v>283</v>
      </c>
      <c r="I142" t="s">
        <v>395</v>
      </c>
      <c r="J142" s="50">
        <f>VLOOKUP(H142,data!$KP$5:$KQ$353,2,FALSE)</f>
        <v>0</v>
      </c>
      <c r="K142">
        <f t="shared" si="7"/>
        <v>1</v>
      </c>
      <c r="L142" t="s">
        <v>283</v>
      </c>
    </row>
    <row r="143" spans="8:12" x14ac:dyDescent="0.3">
      <c r="H143" t="s">
        <v>29</v>
      </c>
      <c r="I143" t="s">
        <v>395</v>
      </c>
      <c r="J143" s="50">
        <f>VLOOKUP(H143,data!$KP$5:$KQ$353,2,FALSE)</f>
        <v>1.1000000000000001</v>
      </c>
      <c r="K143">
        <f t="shared" si="7"/>
        <v>79</v>
      </c>
      <c r="L143" t="s">
        <v>29</v>
      </c>
    </row>
    <row r="144" spans="8:12" x14ac:dyDescent="0.3">
      <c r="H144" t="s">
        <v>220</v>
      </c>
      <c r="I144" t="s">
        <v>395</v>
      </c>
      <c r="J144" s="50">
        <f>VLOOKUP(H144,data!$KP$5:$KQ$353,2,FALSE)</f>
        <v>1.4</v>
      </c>
      <c r="K144">
        <f t="shared" si="7"/>
        <v>87</v>
      </c>
      <c r="L144" t="s">
        <v>220</v>
      </c>
    </row>
    <row r="145" spans="8:12" x14ac:dyDescent="0.3">
      <c r="H145" t="s">
        <v>106</v>
      </c>
      <c r="I145" t="s">
        <v>395</v>
      </c>
      <c r="J145" s="50">
        <f>VLOOKUP(H145,data!$KP$5:$KQ$353,2,FALSE)</f>
        <v>1.1000000000000001</v>
      </c>
      <c r="K145">
        <f t="shared" si="7"/>
        <v>79</v>
      </c>
      <c r="L145" t="s">
        <v>106</v>
      </c>
    </row>
    <row r="146" spans="8:12" x14ac:dyDescent="0.3">
      <c r="H146" t="s">
        <v>36</v>
      </c>
      <c r="I146" t="s">
        <v>395</v>
      </c>
      <c r="J146" s="50">
        <f>VLOOKUP(H146,data!$KP$5:$KQ$353,2,FALSE)</f>
        <v>0</v>
      </c>
      <c r="K146">
        <f t="shared" si="7"/>
        <v>1</v>
      </c>
      <c r="L146" t="s">
        <v>36</v>
      </c>
    </row>
    <row r="147" spans="8:12" x14ac:dyDescent="0.3">
      <c r="H147" t="s">
        <v>98</v>
      </c>
      <c r="I147" t="s">
        <v>395</v>
      </c>
      <c r="J147" s="50">
        <f>VLOOKUP(H147,data!$KP$5:$KQ$353,2,FALSE)</f>
        <v>0</v>
      </c>
      <c r="K147">
        <f t="shared" si="7"/>
        <v>1</v>
      </c>
      <c r="L147" t="s">
        <v>98</v>
      </c>
    </row>
    <row r="148" spans="8:12" x14ac:dyDescent="0.3">
      <c r="H148" t="s">
        <v>228</v>
      </c>
      <c r="I148" t="s">
        <v>395</v>
      </c>
      <c r="J148" s="50">
        <f>VLOOKUP(H148,data!$KP$5:$KQ$353,2,FALSE)</f>
        <v>0</v>
      </c>
      <c r="K148">
        <f t="shared" si="7"/>
        <v>1</v>
      </c>
      <c r="L148" t="s">
        <v>228</v>
      </c>
    </row>
    <row r="149" spans="8:12" x14ac:dyDescent="0.3">
      <c r="H149" t="s">
        <v>340</v>
      </c>
      <c r="I149" t="s">
        <v>395</v>
      </c>
      <c r="J149" s="50">
        <f>VLOOKUP(H149,data!$KP$5:$KQ$353,2,FALSE)</f>
        <v>0</v>
      </c>
      <c r="K149">
        <f t="shared" si="7"/>
        <v>1</v>
      </c>
      <c r="L149" t="s">
        <v>340</v>
      </c>
    </row>
    <row r="150" spans="8:12" x14ac:dyDescent="0.3">
      <c r="H150" t="s">
        <v>124</v>
      </c>
      <c r="I150" t="s">
        <v>395</v>
      </c>
      <c r="J150" s="50">
        <f>VLOOKUP(H150,data!$KP$5:$KQ$353,2,FALSE)</f>
        <v>0</v>
      </c>
      <c r="K150">
        <f t="shared" si="7"/>
        <v>1</v>
      </c>
      <c r="L150" t="s">
        <v>124</v>
      </c>
    </row>
    <row r="151" spans="8:12" x14ac:dyDescent="0.3">
      <c r="H151" t="s">
        <v>160</v>
      </c>
      <c r="I151" t="s">
        <v>395</v>
      </c>
      <c r="J151" s="50">
        <f>VLOOKUP(H151,data!$KP$5:$KQ$353,2,FALSE)</f>
        <v>2.1</v>
      </c>
      <c r="K151">
        <f t="shared" si="7"/>
        <v>110</v>
      </c>
      <c r="L151" t="s">
        <v>160</v>
      </c>
    </row>
    <row r="152" spans="8:12" x14ac:dyDescent="0.3">
      <c r="H152" t="s">
        <v>246</v>
      </c>
      <c r="I152" t="s">
        <v>395</v>
      </c>
      <c r="J152" s="50">
        <f>VLOOKUP(H152,data!$KP$5:$KQ$353,2,FALSE)</f>
        <v>4.2</v>
      </c>
      <c r="K152">
        <f t="shared" si="7"/>
        <v>140</v>
      </c>
      <c r="L152" t="s">
        <v>246</v>
      </c>
    </row>
    <row r="153" spans="8:12" x14ac:dyDescent="0.3">
      <c r="H153" t="s">
        <v>7</v>
      </c>
      <c r="I153" t="s">
        <v>395</v>
      </c>
      <c r="J153" s="50">
        <f>VLOOKUP(H153,data!$KP$5:$KQ$353,2,FALSE)</f>
        <v>17.2</v>
      </c>
      <c r="K153">
        <f t="shared" si="7"/>
        <v>175</v>
      </c>
      <c r="L153" t="s">
        <v>7</v>
      </c>
    </row>
    <row r="154" spans="8:12" x14ac:dyDescent="0.3">
      <c r="H154" t="s">
        <v>172</v>
      </c>
      <c r="I154" t="s">
        <v>395</v>
      </c>
      <c r="J154" s="50">
        <f>VLOOKUP(H154,data!$KP$5:$KQ$353,2,FALSE)</f>
        <v>1.6</v>
      </c>
      <c r="K154">
        <f t="shared" si="7"/>
        <v>96</v>
      </c>
      <c r="L154" t="s">
        <v>172</v>
      </c>
    </row>
    <row r="155" spans="8:12" x14ac:dyDescent="0.3">
      <c r="H155" t="s">
        <v>150</v>
      </c>
      <c r="I155" t="s">
        <v>395</v>
      </c>
      <c r="J155" s="50">
        <f>VLOOKUP(H155,data!$KP$5:$KQ$353,2,FALSE)</f>
        <v>0</v>
      </c>
      <c r="K155">
        <f t="shared" si="7"/>
        <v>1</v>
      </c>
      <c r="L155" t="s">
        <v>150</v>
      </c>
    </row>
    <row r="156" spans="8:12" x14ac:dyDescent="0.3">
      <c r="H156" t="s">
        <v>184</v>
      </c>
      <c r="I156" t="s">
        <v>395</v>
      </c>
      <c r="J156" s="50">
        <f>VLOOKUP(H156,data!$KP$5:$KQ$353,2,FALSE)</f>
        <v>2.7</v>
      </c>
      <c r="K156">
        <f t="shared" si="7"/>
        <v>119</v>
      </c>
      <c r="L156" t="s">
        <v>184</v>
      </c>
    </row>
    <row r="157" spans="8:12" x14ac:dyDescent="0.3">
      <c r="H157" t="s">
        <v>90</v>
      </c>
      <c r="I157" t="s">
        <v>395</v>
      </c>
      <c r="J157" s="50">
        <f>VLOOKUP(H157,data!$KP$5:$KQ$353,2,FALSE)</f>
        <v>0</v>
      </c>
      <c r="K157">
        <f t="shared" si="7"/>
        <v>1</v>
      </c>
      <c r="L157" t="s">
        <v>90</v>
      </c>
    </row>
    <row r="158" spans="8:12" x14ac:dyDescent="0.3">
      <c r="H158" t="s">
        <v>262</v>
      </c>
      <c r="I158" t="s">
        <v>395</v>
      </c>
      <c r="J158" s="50">
        <f>VLOOKUP(H158,data!$KP$5:$KQ$353,2,FALSE)</f>
        <v>0.9</v>
      </c>
      <c r="K158">
        <f t="shared" si="7"/>
        <v>73</v>
      </c>
      <c r="L158" t="s">
        <v>262</v>
      </c>
    </row>
    <row r="159" spans="8:12" x14ac:dyDescent="0.3">
      <c r="H159" t="s">
        <v>57</v>
      </c>
      <c r="I159" t="s">
        <v>395</v>
      </c>
      <c r="J159" s="50">
        <f>VLOOKUP(H159,data!$KP$5:$KQ$353,2,FALSE)</f>
        <v>4.5999999999999996</v>
      </c>
      <c r="K159">
        <f t="shared" si="7"/>
        <v>151</v>
      </c>
      <c r="L159" t="s">
        <v>57</v>
      </c>
    </row>
    <row r="160" spans="8:12" x14ac:dyDescent="0.3">
      <c r="H160" t="s">
        <v>43</v>
      </c>
      <c r="I160" t="s">
        <v>395</v>
      </c>
      <c r="J160" s="50">
        <f>VLOOKUP(H160,data!$KP$5:$KQ$353,2,FALSE)</f>
        <v>3.3</v>
      </c>
      <c r="K160">
        <f t="shared" si="7"/>
        <v>128</v>
      </c>
      <c r="L160" t="s">
        <v>43</v>
      </c>
    </row>
    <row r="161" spans="8:12" x14ac:dyDescent="0.3">
      <c r="H161" t="s">
        <v>314</v>
      </c>
      <c r="I161" t="s">
        <v>395</v>
      </c>
      <c r="J161" s="50">
        <f>VLOOKUP(H161,data!$KP$5:$KQ$353,2,FALSE)</f>
        <v>1.2</v>
      </c>
      <c r="K161">
        <f t="shared" ref="K161:K175" si="8">RANK(J161,J$1:J$175,1)</f>
        <v>82</v>
      </c>
      <c r="L161" t="s">
        <v>314</v>
      </c>
    </row>
    <row r="162" spans="8:12" x14ac:dyDescent="0.3">
      <c r="H162" t="s">
        <v>21</v>
      </c>
      <c r="I162" t="s">
        <v>395</v>
      </c>
      <c r="J162" s="50">
        <f>VLOOKUP(H162,data!$KP$5:$KQ$353,2,FALSE)</f>
        <v>2.7</v>
      </c>
      <c r="K162">
        <f t="shared" si="8"/>
        <v>119</v>
      </c>
      <c r="L162" t="s">
        <v>21</v>
      </c>
    </row>
    <row r="163" spans="8:12" x14ac:dyDescent="0.3">
      <c r="H163" t="s">
        <v>23</v>
      </c>
      <c r="I163" t="s">
        <v>395</v>
      </c>
      <c r="J163" s="50">
        <f>VLOOKUP(H163,data!$KP$5:$KQ$353,2,FALSE)</f>
        <v>1.4</v>
      </c>
      <c r="K163">
        <f t="shared" si="8"/>
        <v>87</v>
      </c>
      <c r="L163" t="s">
        <v>23</v>
      </c>
    </row>
    <row r="164" spans="8:12" x14ac:dyDescent="0.3">
      <c r="H164" t="s">
        <v>102</v>
      </c>
      <c r="I164" t="s">
        <v>395</v>
      </c>
      <c r="J164" s="50">
        <f>VLOOKUP(H164,data!$KP$5:$KQ$353,2,FALSE)</f>
        <v>5.3</v>
      </c>
      <c r="K164">
        <f t="shared" si="8"/>
        <v>155</v>
      </c>
      <c r="L164" t="s">
        <v>102</v>
      </c>
    </row>
    <row r="165" spans="8:12" x14ac:dyDescent="0.3">
      <c r="H165" t="s">
        <v>132</v>
      </c>
      <c r="I165" t="s">
        <v>395</v>
      </c>
      <c r="J165" s="50">
        <f>VLOOKUP(H165,data!$KP$5:$KQ$353,2,FALSE)</f>
        <v>4.5</v>
      </c>
      <c r="K165">
        <f t="shared" si="8"/>
        <v>147</v>
      </c>
      <c r="L165" t="s">
        <v>132</v>
      </c>
    </row>
    <row r="166" spans="8:12" x14ac:dyDescent="0.3">
      <c r="H166" t="s">
        <v>158</v>
      </c>
      <c r="I166" t="s">
        <v>395</v>
      </c>
      <c r="J166" s="50">
        <f>VLOOKUP(H166,data!$KP$5:$KQ$353,2,FALSE)</f>
        <v>1.9</v>
      </c>
      <c r="K166">
        <f t="shared" si="8"/>
        <v>106</v>
      </c>
      <c r="L166" t="s">
        <v>158</v>
      </c>
    </row>
    <row r="167" spans="8:12" x14ac:dyDescent="0.3">
      <c r="H167" t="s">
        <v>177</v>
      </c>
      <c r="I167" t="s">
        <v>395</v>
      </c>
      <c r="J167" s="50">
        <f>VLOOKUP(H167,data!$KP$5:$KQ$353,2,FALSE)</f>
        <v>1.1000000000000001</v>
      </c>
      <c r="K167">
        <f t="shared" si="8"/>
        <v>79</v>
      </c>
      <c r="L167" t="s">
        <v>177</v>
      </c>
    </row>
    <row r="168" spans="8:12" x14ac:dyDescent="0.3">
      <c r="H168" t="s">
        <v>258</v>
      </c>
      <c r="I168" t="s">
        <v>395</v>
      </c>
      <c r="J168" s="50">
        <f>VLOOKUP(H168,data!$KP$5:$KQ$353,2,FALSE)</f>
        <v>2.5</v>
      </c>
      <c r="K168">
        <f t="shared" si="8"/>
        <v>116</v>
      </c>
      <c r="L168" t="s">
        <v>258</v>
      </c>
    </row>
    <row r="169" spans="8:12" x14ac:dyDescent="0.3">
      <c r="H169" t="s">
        <v>179</v>
      </c>
      <c r="I169" t="s">
        <v>395</v>
      </c>
      <c r="J169" s="50">
        <f>VLOOKUP(H169,data!$KP$5:$KQ$353,2,FALSE)</f>
        <v>1.5</v>
      </c>
      <c r="K169">
        <f t="shared" si="8"/>
        <v>93</v>
      </c>
      <c r="L169" t="s">
        <v>179</v>
      </c>
    </row>
    <row r="170" spans="8:12" x14ac:dyDescent="0.3">
      <c r="H170" t="s">
        <v>257</v>
      </c>
      <c r="I170" t="s">
        <v>395</v>
      </c>
      <c r="J170" s="50">
        <f>VLOOKUP(H170,data!$KP$5:$KQ$353,2,FALSE)</f>
        <v>0</v>
      </c>
      <c r="K170">
        <f t="shared" si="8"/>
        <v>1</v>
      </c>
      <c r="L170" t="s">
        <v>257</v>
      </c>
    </row>
    <row r="171" spans="8:12" x14ac:dyDescent="0.3">
      <c r="H171" t="s">
        <v>272</v>
      </c>
      <c r="I171" t="s">
        <v>395</v>
      </c>
      <c r="J171" s="50">
        <f>VLOOKUP(H171,data!$KP$5:$KQ$353,2,FALSE)</f>
        <v>4.0999999999999996</v>
      </c>
      <c r="K171">
        <f t="shared" si="8"/>
        <v>138</v>
      </c>
      <c r="L171" t="s">
        <v>272</v>
      </c>
    </row>
    <row r="172" spans="8:12" x14ac:dyDescent="0.3">
      <c r="H172" t="s">
        <v>198</v>
      </c>
      <c r="I172" t="s">
        <v>395</v>
      </c>
      <c r="J172" s="50">
        <f>VLOOKUP(H172,data!$KP$5:$KQ$353,2,FALSE)</f>
        <v>0</v>
      </c>
      <c r="K172">
        <f t="shared" si="8"/>
        <v>1</v>
      </c>
      <c r="L172" t="s">
        <v>198</v>
      </c>
    </row>
    <row r="173" spans="8:12" x14ac:dyDescent="0.3">
      <c r="H173" t="s">
        <v>66</v>
      </c>
      <c r="I173" t="s">
        <v>395</v>
      </c>
      <c r="J173" s="50">
        <f>VLOOKUP(H173,data!$KP$5:$KQ$353,2,FALSE)</f>
        <v>0</v>
      </c>
      <c r="K173">
        <f t="shared" si="8"/>
        <v>1</v>
      </c>
      <c r="L173" t="s">
        <v>66</v>
      </c>
    </row>
    <row r="174" spans="8:12" x14ac:dyDescent="0.3">
      <c r="H174" t="s">
        <v>125</v>
      </c>
      <c r="I174" t="s">
        <v>395</v>
      </c>
      <c r="J174" s="50">
        <f>VLOOKUP(H174,data!$KP$5:$KQ$353,2,FALSE)</f>
        <v>0</v>
      </c>
      <c r="K174">
        <f t="shared" si="8"/>
        <v>1</v>
      </c>
      <c r="L174" t="s">
        <v>125</v>
      </c>
    </row>
    <row r="175" spans="8:12" x14ac:dyDescent="0.3">
      <c r="H175" t="s">
        <v>232</v>
      </c>
      <c r="I175" t="s">
        <v>395</v>
      </c>
      <c r="J175" s="50">
        <f>VLOOKUP(H175,data!$KP$5:$KQ$353,2,FALSE)</f>
        <v>4.2</v>
      </c>
      <c r="K175">
        <f t="shared" si="8"/>
        <v>140</v>
      </c>
      <c r="L175" t="s">
        <v>232</v>
      </c>
    </row>
    <row r="176" spans="8:12" x14ac:dyDescent="0.3">
      <c r="I176" t="s">
        <v>395</v>
      </c>
      <c r="J176" s="50">
        <f>AVERAGE(J1:J175)</f>
        <v>2.2005714285714282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176"/>
  <sheetViews>
    <sheetView topLeftCell="H1" workbookViewId="0">
      <selection activeCell="J6" sqref="J6"/>
    </sheetView>
  </sheetViews>
  <sheetFormatPr defaultRowHeight="14.4" x14ac:dyDescent="0.3"/>
  <cols>
    <col min="1" max="1" width="27.6640625" bestFit="1" customWidth="1"/>
    <col min="2" max="2" width="58" bestFit="1" customWidth="1"/>
    <col min="8" max="8" width="24.88671875" bestFit="1" customWidth="1"/>
    <col min="9" max="9" width="28.44140625" bestFit="1" customWidth="1"/>
    <col min="15" max="15" width="27.6640625" bestFit="1" customWidth="1"/>
    <col min="16" max="16" width="58" bestFit="1" customWidth="1"/>
  </cols>
  <sheetData>
    <row r="1" spans="1:19" x14ac:dyDescent="0.3">
      <c r="A1" t="s">
        <v>234</v>
      </c>
      <c r="B1" t="s">
        <v>394</v>
      </c>
      <c r="C1">
        <f>VLOOKUP(A1,data!$LH$6:$LI$353,2,FALSE)</f>
        <v>87.7</v>
      </c>
      <c r="D1">
        <f>RANK(C1,C$1:C$88,0)</f>
        <v>46</v>
      </c>
      <c r="E1" t="s">
        <v>234</v>
      </c>
      <c r="H1" t="s">
        <v>26</v>
      </c>
      <c r="I1" t="s">
        <v>395</v>
      </c>
      <c r="J1">
        <f>VLOOKUP(H1,data!$LH$6:$LI$353,2,FALSE)</f>
        <v>95.3</v>
      </c>
      <c r="K1">
        <f t="shared" ref="K1:K32" si="0">RANK(J1,J$1:J$175,0)</f>
        <v>34</v>
      </c>
      <c r="L1" t="s">
        <v>26</v>
      </c>
      <c r="O1" t="s">
        <v>312</v>
      </c>
      <c r="P1" t="s">
        <v>668</v>
      </c>
      <c r="Q1">
        <f>VLOOKUP(O1,data!$LH$6:$LI$353,2,FALSE)</f>
        <v>84.5</v>
      </c>
      <c r="R1">
        <f t="shared" ref="R1:R32" si="1">RANK(Q1,Q$1:Q$50,0)</f>
        <v>33</v>
      </c>
      <c r="S1" t="s">
        <v>312</v>
      </c>
    </row>
    <row r="2" spans="1:19" x14ac:dyDescent="0.3">
      <c r="A2" t="s">
        <v>268</v>
      </c>
      <c r="B2" t="s">
        <v>394</v>
      </c>
      <c r="C2">
        <f>VLOOKUP(A2,data!$LH$6:$LI$353,2,FALSE)</f>
        <v>93.1</v>
      </c>
      <c r="D2">
        <f t="shared" ref="D2:D65" si="2">RANK(C2,C$1:C$88,0)</f>
        <v>17</v>
      </c>
      <c r="E2" t="s">
        <v>280</v>
      </c>
      <c r="H2" t="s">
        <v>253</v>
      </c>
      <c r="I2" t="s">
        <v>395</v>
      </c>
      <c r="J2">
        <f>VLOOKUP(H2,data!$LH$6:$LI$353,2,FALSE)</f>
        <v>94.3</v>
      </c>
      <c r="K2">
        <f t="shared" si="0"/>
        <v>45</v>
      </c>
      <c r="L2" t="s">
        <v>253</v>
      </c>
      <c r="O2" t="s">
        <v>266</v>
      </c>
      <c r="P2" t="s">
        <v>668</v>
      </c>
      <c r="Q2">
        <f>VLOOKUP(O2,data!$LH$6:$LI$353,2,FALSE)</f>
        <v>82.3</v>
      </c>
      <c r="R2">
        <f t="shared" si="1"/>
        <v>41</v>
      </c>
      <c r="S2" t="s">
        <v>266</v>
      </c>
    </row>
    <row r="3" spans="1:19" x14ac:dyDescent="0.3">
      <c r="A3" t="s">
        <v>73</v>
      </c>
      <c r="B3" t="s">
        <v>394</v>
      </c>
      <c r="C3">
        <f>VLOOKUP(A3,data!$LH$6:$LI$353,2,FALSE)</f>
        <v>88.5</v>
      </c>
      <c r="D3">
        <f t="shared" si="2"/>
        <v>42</v>
      </c>
      <c r="E3" t="s">
        <v>268</v>
      </c>
      <c r="H3" t="s">
        <v>305</v>
      </c>
      <c r="I3" t="s">
        <v>395</v>
      </c>
      <c r="J3">
        <f>VLOOKUP(H3,data!$LH$6:$LI$353,2,FALSE)</f>
        <v>91.8</v>
      </c>
      <c r="K3">
        <f t="shared" si="0"/>
        <v>71</v>
      </c>
      <c r="L3" t="s">
        <v>305</v>
      </c>
      <c r="O3" t="s">
        <v>224</v>
      </c>
      <c r="P3" t="s">
        <v>668</v>
      </c>
      <c r="Q3">
        <f>VLOOKUP(O3,data!$LH$6:$LI$353,2,FALSE)</f>
        <v>85.6</v>
      </c>
      <c r="R3">
        <f t="shared" si="1"/>
        <v>30</v>
      </c>
      <c r="S3" t="s">
        <v>224</v>
      </c>
    </row>
    <row r="4" spans="1:19" x14ac:dyDescent="0.3">
      <c r="A4" t="s">
        <v>250</v>
      </c>
      <c r="B4" t="s">
        <v>394</v>
      </c>
      <c r="C4">
        <f>VLOOKUP(A4,data!$LH$6:$LI$353,2,FALSE)</f>
        <v>90.7</v>
      </c>
      <c r="D4">
        <f t="shared" si="2"/>
        <v>30</v>
      </c>
      <c r="E4" t="s">
        <v>73</v>
      </c>
      <c r="H4" t="s">
        <v>295</v>
      </c>
      <c r="I4" t="s">
        <v>395</v>
      </c>
      <c r="J4">
        <f>VLOOKUP(H4,data!$LH$6:$LI$353,2,FALSE)</f>
        <v>81.900000000000006</v>
      </c>
      <c r="K4">
        <f t="shared" si="0"/>
        <v>155</v>
      </c>
      <c r="L4" t="s">
        <v>295</v>
      </c>
      <c r="O4" t="s">
        <v>254</v>
      </c>
      <c r="P4" t="s">
        <v>668</v>
      </c>
      <c r="Q4">
        <f>VLOOKUP(O4,data!$LH$6:$LI$353,2,FALSE)</f>
        <v>89.9</v>
      </c>
      <c r="R4">
        <f t="shared" si="1"/>
        <v>24</v>
      </c>
      <c r="S4" t="s">
        <v>254</v>
      </c>
    </row>
    <row r="5" spans="1:19" x14ac:dyDescent="0.3">
      <c r="A5" t="s">
        <v>186</v>
      </c>
      <c r="B5" t="s">
        <v>394</v>
      </c>
      <c r="C5">
        <f>VLOOKUP(A5,data!$LH$6:$LI$353,2,FALSE)</f>
        <v>93.1</v>
      </c>
      <c r="D5">
        <f t="shared" si="2"/>
        <v>17</v>
      </c>
      <c r="E5" t="s">
        <v>250</v>
      </c>
      <c r="H5" t="s">
        <v>20</v>
      </c>
      <c r="I5" t="s">
        <v>395</v>
      </c>
      <c r="J5">
        <f>VLOOKUP(H5,data!$LH$6:$LI$353,2,FALSE)</f>
        <v>100</v>
      </c>
      <c r="K5">
        <f t="shared" si="0"/>
        <v>1</v>
      </c>
      <c r="L5" t="s">
        <v>20</v>
      </c>
      <c r="O5" t="s">
        <v>183</v>
      </c>
      <c r="P5" t="s">
        <v>668</v>
      </c>
      <c r="Q5">
        <f>VLOOKUP(O5,data!$LH$6:$LI$353,2,FALSE)</f>
        <v>85.4</v>
      </c>
      <c r="R5">
        <f t="shared" si="1"/>
        <v>31</v>
      </c>
      <c r="S5" t="s">
        <v>183</v>
      </c>
    </row>
    <row r="6" spans="1:19" x14ac:dyDescent="0.3">
      <c r="A6" t="s">
        <v>218</v>
      </c>
      <c r="B6" t="s">
        <v>394</v>
      </c>
      <c r="C6">
        <f>VLOOKUP(A6,data!$LH$6:$LI$353,2,FALSE)</f>
        <v>93.1</v>
      </c>
      <c r="D6">
        <f t="shared" si="2"/>
        <v>17</v>
      </c>
      <c r="E6" t="s">
        <v>186</v>
      </c>
      <c r="H6" t="s">
        <v>128</v>
      </c>
      <c r="I6" t="s">
        <v>395</v>
      </c>
      <c r="J6">
        <f>VLOOKUP(H6,data!$LH$6:$LI$353,2,FALSE)</f>
        <v>82.3</v>
      </c>
      <c r="K6">
        <f t="shared" si="0"/>
        <v>150</v>
      </c>
      <c r="L6" t="s">
        <v>128</v>
      </c>
      <c r="O6" t="s">
        <v>155</v>
      </c>
      <c r="P6" t="s">
        <v>668</v>
      </c>
      <c r="Q6">
        <f>VLOOKUP(O6,data!$LH$6:$LI$353,2,FALSE)</f>
        <v>95.8</v>
      </c>
      <c r="R6">
        <f t="shared" si="1"/>
        <v>6</v>
      </c>
      <c r="S6" t="s">
        <v>155</v>
      </c>
    </row>
    <row r="7" spans="1:19" x14ac:dyDescent="0.3">
      <c r="A7" t="s">
        <v>71</v>
      </c>
      <c r="B7" t="s">
        <v>394</v>
      </c>
      <c r="C7">
        <f>VLOOKUP(A7,data!$LH$6:$LI$353,2,FALSE)</f>
        <v>85.7</v>
      </c>
      <c r="D7">
        <f t="shared" si="2"/>
        <v>56</v>
      </c>
      <c r="E7" t="s">
        <v>218</v>
      </c>
      <c r="H7" t="s">
        <v>81</v>
      </c>
      <c r="I7" t="s">
        <v>395</v>
      </c>
      <c r="J7">
        <f>VLOOKUP(H7,data!$LH$6:$LI$353,2,FALSE)</f>
        <v>94</v>
      </c>
      <c r="K7">
        <f t="shared" si="0"/>
        <v>50</v>
      </c>
      <c r="L7" t="s">
        <v>81</v>
      </c>
      <c r="O7" t="s">
        <v>296</v>
      </c>
      <c r="P7" t="s">
        <v>668</v>
      </c>
      <c r="Q7">
        <f>VLOOKUP(O7,data!$LH$6:$LI$353,2,FALSE)</f>
        <v>91.2</v>
      </c>
      <c r="R7">
        <f t="shared" si="1"/>
        <v>19</v>
      </c>
      <c r="S7" t="s">
        <v>296</v>
      </c>
    </row>
    <row r="8" spans="1:19" x14ac:dyDescent="0.3">
      <c r="A8" t="s">
        <v>317</v>
      </c>
      <c r="B8" t="s">
        <v>394</v>
      </c>
      <c r="C8">
        <f>VLOOKUP(A8,data!$LH$6:$LI$353,2,FALSE)</f>
        <v>92.7</v>
      </c>
      <c r="D8">
        <f t="shared" si="2"/>
        <v>22</v>
      </c>
      <c r="E8" t="s">
        <v>71</v>
      </c>
      <c r="H8" t="s">
        <v>322</v>
      </c>
      <c r="I8" t="s">
        <v>395</v>
      </c>
      <c r="J8">
        <f>VLOOKUP(H8,data!$LH$6:$LI$353,2,FALSE)</f>
        <v>78.3</v>
      </c>
      <c r="K8">
        <f t="shared" si="0"/>
        <v>167</v>
      </c>
      <c r="L8" t="s">
        <v>322</v>
      </c>
      <c r="O8" t="s">
        <v>229</v>
      </c>
      <c r="P8" t="s">
        <v>668</v>
      </c>
      <c r="Q8">
        <f>VLOOKUP(O8,data!$LH$6:$LI$353,2,FALSE)</f>
        <v>98</v>
      </c>
      <c r="R8">
        <f t="shared" si="1"/>
        <v>2</v>
      </c>
      <c r="S8" t="s">
        <v>229</v>
      </c>
    </row>
    <row r="9" spans="1:19" x14ac:dyDescent="0.3">
      <c r="A9" t="s">
        <v>35</v>
      </c>
      <c r="B9" t="s">
        <v>394</v>
      </c>
      <c r="C9">
        <f>VLOOKUP(A9,data!$LH$6:$LI$353,2,FALSE)</f>
        <v>86.3</v>
      </c>
      <c r="D9">
        <f t="shared" si="2"/>
        <v>53</v>
      </c>
      <c r="E9" t="s">
        <v>317</v>
      </c>
      <c r="H9" t="s">
        <v>205</v>
      </c>
      <c r="I9" t="s">
        <v>395</v>
      </c>
      <c r="J9">
        <f>VLOOKUP(H9,data!$LH$6:$LI$353,2,FALSE)</f>
        <v>92.5</v>
      </c>
      <c r="K9">
        <f t="shared" si="0"/>
        <v>63</v>
      </c>
      <c r="L9" t="s">
        <v>205</v>
      </c>
      <c r="O9" t="s">
        <v>119</v>
      </c>
      <c r="P9" t="s">
        <v>668</v>
      </c>
      <c r="Q9">
        <f>VLOOKUP(O9,data!$LH$6:$LI$353,2,FALSE)</f>
        <v>90.2</v>
      </c>
      <c r="R9">
        <f t="shared" si="1"/>
        <v>22</v>
      </c>
      <c r="S9" t="s">
        <v>119</v>
      </c>
    </row>
    <row r="10" spans="1:19" x14ac:dyDescent="0.3">
      <c r="A10" t="s">
        <v>80</v>
      </c>
      <c r="B10" t="s">
        <v>394</v>
      </c>
      <c r="C10">
        <f>VLOOKUP(A10,data!$LH$6:$LI$353,2,FALSE)</f>
        <v>83.5</v>
      </c>
      <c r="D10">
        <f t="shared" si="2"/>
        <v>65</v>
      </c>
      <c r="E10" t="s">
        <v>35</v>
      </c>
      <c r="H10" t="s">
        <v>74</v>
      </c>
      <c r="I10" t="s">
        <v>395</v>
      </c>
      <c r="J10">
        <f>VLOOKUP(H10,data!$LH$6:$LI$353,2,FALSE)</f>
        <v>88.1</v>
      </c>
      <c r="K10">
        <f t="shared" si="0"/>
        <v>105</v>
      </c>
      <c r="L10" t="s">
        <v>74</v>
      </c>
      <c r="O10" s="8" t="s">
        <v>742</v>
      </c>
      <c r="P10" t="s">
        <v>668</v>
      </c>
      <c r="Q10">
        <f>VLOOKUP(O10,data!$LH$6:$LI$353,2,FALSE)</f>
        <v>91.9</v>
      </c>
      <c r="R10">
        <f t="shared" si="1"/>
        <v>14</v>
      </c>
      <c r="S10" s="8" t="s">
        <v>742</v>
      </c>
    </row>
    <row r="11" spans="1:19" x14ac:dyDescent="0.3">
      <c r="A11" t="s">
        <v>244</v>
      </c>
      <c r="B11" t="s">
        <v>394</v>
      </c>
      <c r="C11">
        <f>VLOOKUP(A11,data!$LH$6:$LI$353,2,FALSE)</f>
        <v>88</v>
      </c>
      <c r="D11">
        <f t="shared" si="2"/>
        <v>44</v>
      </c>
      <c r="E11" t="s">
        <v>80</v>
      </c>
      <c r="H11" t="s">
        <v>75</v>
      </c>
      <c r="I11" t="s">
        <v>395</v>
      </c>
      <c r="J11">
        <f>VLOOKUP(H11,data!$LH$6:$LI$353,2,FALSE)</f>
        <v>95.8</v>
      </c>
      <c r="K11">
        <f t="shared" si="0"/>
        <v>30</v>
      </c>
      <c r="L11" t="s">
        <v>75</v>
      </c>
      <c r="O11" t="s">
        <v>10</v>
      </c>
      <c r="P11" t="s">
        <v>668</v>
      </c>
      <c r="Q11">
        <f>VLOOKUP(O11,data!$LH$6:$LI$353,2,FALSE)</f>
        <v>91.5</v>
      </c>
      <c r="R11">
        <f t="shared" si="1"/>
        <v>15</v>
      </c>
      <c r="S11" t="s">
        <v>10</v>
      </c>
    </row>
    <row r="12" spans="1:19" x14ac:dyDescent="0.3">
      <c r="A12" t="s">
        <v>148</v>
      </c>
      <c r="B12" t="s">
        <v>394</v>
      </c>
      <c r="C12">
        <f>VLOOKUP(A12,data!$LH$6:$LI$353,2,FALSE)</f>
        <v>85.2</v>
      </c>
      <c r="D12">
        <f t="shared" si="2"/>
        <v>57</v>
      </c>
      <c r="E12" t="s">
        <v>244</v>
      </c>
      <c r="H12" t="s">
        <v>337</v>
      </c>
      <c r="I12" t="s">
        <v>395</v>
      </c>
      <c r="J12">
        <f>VLOOKUP(H12,data!$LH$6:$LI$353,2,FALSE)</f>
        <v>98.3</v>
      </c>
      <c r="K12">
        <f t="shared" si="0"/>
        <v>14</v>
      </c>
      <c r="L12" t="s">
        <v>337</v>
      </c>
      <c r="O12" t="s">
        <v>326</v>
      </c>
      <c r="P12" t="s">
        <v>668</v>
      </c>
      <c r="Q12">
        <f>VLOOKUP(O12,data!$LH$6:$LI$353,2,FALSE)</f>
        <v>83.2</v>
      </c>
      <c r="R12">
        <f t="shared" si="1"/>
        <v>38</v>
      </c>
      <c r="S12" t="s">
        <v>326</v>
      </c>
    </row>
    <row r="13" spans="1:19" x14ac:dyDescent="0.3">
      <c r="A13" t="s">
        <v>174</v>
      </c>
      <c r="B13" t="s">
        <v>394</v>
      </c>
      <c r="C13">
        <f>VLOOKUP(A13,data!$LH$6:$LI$353,2,FALSE)</f>
        <v>88.6</v>
      </c>
      <c r="D13">
        <f t="shared" si="2"/>
        <v>40</v>
      </c>
      <c r="E13" t="s">
        <v>148</v>
      </c>
      <c r="H13" t="s">
        <v>309</v>
      </c>
      <c r="I13" t="s">
        <v>395</v>
      </c>
      <c r="J13">
        <f>VLOOKUP(H13,data!$LH$6:$LI$353,2,FALSE)</f>
        <v>85.4</v>
      </c>
      <c r="K13">
        <f t="shared" si="0"/>
        <v>130</v>
      </c>
      <c r="L13" t="s">
        <v>309</v>
      </c>
      <c r="O13" t="s">
        <v>47</v>
      </c>
      <c r="P13" t="s">
        <v>668</v>
      </c>
      <c r="Q13">
        <f>VLOOKUP(O13,data!$LH$6:$LI$353,2,FALSE)</f>
        <v>87.1</v>
      </c>
      <c r="R13">
        <f t="shared" si="1"/>
        <v>28</v>
      </c>
      <c r="S13" t="s">
        <v>47</v>
      </c>
    </row>
    <row r="14" spans="1:19" x14ac:dyDescent="0.3">
      <c r="A14" t="s">
        <v>741</v>
      </c>
      <c r="B14" t="s">
        <v>394</v>
      </c>
      <c r="C14">
        <f>VLOOKUP(A14,data!$LH$6:$LI$353,2,FALSE)</f>
        <v>87.7</v>
      </c>
      <c r="D14">
        <f t="shared" si="2"/>
        <v>46</v>
      </c>
      <c r="E14" t="s">
        <v>217</v>
      </c>
      <c r="H14" t="s">
        <v>141</v>
      </c>
      <c r="I14" t="s">
        <v>395</v>
      </c>
      <c r="J14">
        <f>VLOOKUP(H14,data!$LH$6:$LI$353,2,FALSE)</f>
        <v>91</v>
      </c>
      <c r="K14">
        <f t="shared" si="0"/>
        <v>78</v>
      </c>
      <c r="L14" t="s">
        <v>141</v>
      </c>
      <c r="O14" t="s">
        <v>303</v>
      </c>
      <c r="P14" t="s">
        <v>668</v>
      </c>
      <c r="Q14">
        <f>VLOOKUP(O14,data!$LH$6:$LI$353,2,FALSE)</f>
        <v>84.3</v>
      </c>
      <c r="R14">
        <f t="shared" si="1"/>
        <v>36</v>
      </c>
      <c r="S14" t="s">
        <v>303</v>
      </c>
    </row>
    <row r="15" spans="1:19" x14ac:dyDescent="0.3">
      <c r="A15" t="s">
        <v>173</v>
      </c>
      <c r="B15" t="s">
        <v>394</v>
      </c>
      <c r="C15">
        <f>VLOOKUP(A15,data!$LH$6:$LI$353,2,FALSE)</f>
        <v>91.3</v>
      </c>
      <c r="D15">
        <f t="shared" si="2"/>
        <v>27</v>
      </c>
      <c r="E15" t="s">
        <v>174</v>
      </c>
      <c r="H15" t="s">
        <v>667</v>
      </c>
      <c r="I15" t="s">
        <v>395</v>
      </c>
      <c r="J15">
        <f>VLOOKUP(H15,data!$LH$6:$LI$353,2,FALSE)</f>
        <v>83.9</v>
      </c>
      <c r="K15">
        <f t="shared" si="0"/>
        <v>138</v>
      </c>
      <c r="L15" t="s">
        <v>667</v>
      </c>
      <c r="O15" t="s">
        <v>200</v>
      </c>
      <c r="P15" t="s">
        <v>668</v>
      </c>
      <c r="Q15">
        <f>VLOOKUP(O15,data!$LH$6:$LI$353,2,FALSE)</f>
        <v>89.4</v>
      </c>
      <c r="R15">
        <f t="shared" si="1"/>
        <v>26</v>
      </c>
      <c r="S15" t="s">
        <v>200</v>
      </c>
    </row>
    <row r="16" spans="1:19" x14ac:dyDescent="0.3">
      <c r="A16" t="s">
        <v>313</v>
      </c>
      <c r="B16" t="s">
        <v>394</v>
      </c>
      <c r="C16">
        <f>VLOOKUP(A16,data!$LH$6:$LI$353,2,FALSE)</f>
        <v>76.400000000000006</v>
      </c>
      <c r="D16">
        <f t="shared" si="2"/>
        <v>83</v>
      </c>
      <c r="E16" t="s">
        <v>741</v>
      </c>
      <c r="H16" t="s">
        <v>120</v>
      </c>
      <c r="I16" t="s">
        <v>395</v>
      </c>
      <c r="J16">
        <f>VLOOKUP(H16,data!$LH$6:$LI$353,2,FALSE)</f>
        <v>86</v>
      </c>
      <c r="K16">
        <f t="shared" si="0"/>
        <v>127</v>
      </c>
      <c r="L16" t="s">
        <v>120</v>
      </c>
      <c r="O16" t="s">
        <v>181</v>
      </c>
      <c r="P16" t="s">
        <v>668</v>
      </c>
      <c r="Q16">
        <f>VLOOKUP(O16,data!$LH$6:$LI$353,2,FALSE)</f>
        <v>99.1</v>
      </c>
      <c r="R16">
        <f t="shared" si="1"/>
        <v>1</v>
      </c>
      <c r="S16" t="s">
        <v>16</v>
      </c>
    </row>
    <row r="17" spans="1:19" x14ac:dyDescent="0.3">
      <c r="A17" t="s">
        <v>241</v>
      </c>
      <c r="B17" t="s">
        <v>394</v>
      </c>
      <c r="C17">
        <f>VLOOKUP(A17,data!$LH$6:$LI$353,2,FALSE)</f>
        <v>82.4</v>
      </c>
      <c r="D17">
        <f t="shared" si="2"/>
        <v>69</v>
      </c>
      <c r="E17" t="s">
        <v>173</v>
      </c>
      <c r="H17" t="s">
        <v>96</v>
      </c>
      <c r="I17" t="s">
        <v>395</v>
      </c>
      <c r="J17">
        <f>VLOOKUP(H17,data!$LH$6:$LI$353,2,FALSE)</f>
        <v>91</v>
      </c>
      <c r="K17">
        <f t="shared" si="0"/>
        <v>78</v>
      </c>
      <c r="L17" t="s">
        <v>96</v>
      </c>
      <c r="O17" t="s">
        <v>100</v>
      </c>
      <c r="P17" t="s">
        <v>668</v>
      </c>
      <c r="Q17">
        <f>VLOOKUP(O17,data!$LH$6:$LI$353,2,FALSE)</f>
        <v>97.3</v>
      </c>
      <c r="R17">
        <f t="shared" si="1"/>
        <v>4</v>
      </c>
      <c r="S17" t="s">
        <v>181</v>
      </c>
    </row>
    <row r="18" spans="1:19" x14ac:dyDescent="0.3">
      <c r="A18" t="s">
        <v>320</v>
      </c>
      <c r="B18" t="s">
        <v>394</v>
      </c>
      <c r="C18">
        <f>VLOOKUP(A18,data!$LH$6:$LI$353,2,FALSE)</f>
        <v>81.099999999999994</v>
      </c>
      <c r="D18">
        <f t="shared" si="2"/>
        <v>76</v>
      </c>
      <c r="E18" t="s">
        <v>313</v>
      </c>
      <c r="H18" t="s">
        <v>301</v>
      </c>
      <c r="I18" t="s">
        <v>395</v>
      </c>
      <c r="J18">
        <f>VLOOKUP(H18,data!$LH$6:$LI$353,2,FALSE)</f>
        <v>83</v>
      </c>
      <c r="K18">
        <f t="shared" si="0"/>
        <v>145</v>
      </c>
      <c r="L18" t="s">
        <v>301</v>
      </c>
      <c r="O18" t="s">
        <v>202</v>
      </c>
      <c r="P18" t="s">
        <v>668</v>
      </c>
      <c r="Q18">
        <f>VLOOKUP(O18,data!$LH$6:$LI$353,2,FALSE)</f>
        <v>79</v>
      </c>
      <c r="R18">
        <f t="shared" si="1"/>
        <v>47</v>
      </c>
      <c r="S18" t="s">
        <v>100</v>
      </c>
    </row>
    <row r="19" spans="1:19" x14ac:dyDescent="0.3">
      <c r="A19" t="s">
        <v>279</v>
      </c>
      <c r="B19" t="s">
        <v>394</v>
      </c>
      <c r="C19">
        <f>VLOOKUP(A19,data!$LH$6:$LI$353,2,FALSE)</f>
        <v>93</v>
      </c>
      <c r="D19">
        <f t="shared" si="2"/>
        <v>21</v>
      </c>
      <c r="E19" t="s">
        <v>241</v>
      </c>
      <c r="H19" t="s">
        <v>264</v>
      </c>
      <c r="I19" t="s">
        <v>395</v>
      </c>
      <c r="J19">
        <f>VLOOKUP(H19,data!$LH$6:$LI$353,2,FALSE)</f>
        <v>93.5</v>
      </c>
      <c r="K19">
        <f t="shared" si="0"/>
        <v>54</v>
      </c>
      <c r="L19" t="s">
        <v>264</v>
      </c>
      <c r="O19" t="s">
        <v>255</v>
      </c>
      <c r="P19" t="s">
        <v>668</v>
      </c>
      <c r="Q19">
        <f>VLOOKUP(O19,data!$LH$6:$LI$353,2,FALSE)</f>
        <v>87.8</v>
      </c>
      <c r="R19">
        <f t="shared" si="1"/>
        <v>27</v>
      </c>
      <c r="S19" t="s">
        <v>202</v>
      </c>
    </row>
    <row r="20" spans="1:19" x14ac:dyDescent="0.3">
      <c r="A20" t="s">
        <v>663</v>
      </c>
      <c r="B20" t="s">
        <v>394</v>
      </c>
      <c r="C20">
        <f>VLOOKUP(A20,data!$LH$6:$LI$353,2,FALSE)</f>
        <v>76.8</v>
      </c>
      <c r="D20">
        <f t="shared" si="2"/>
        <v>81</v>
      </c>
      <c r="E20" t="s">
        <v>320</v>
      </c>
      <c r="H20" t="s">
        <v>431</v>
      </c>
      <c r="I20" t="s">
        <v>395</v>
      </c>
      <c r="J20">
        <f>VLOOKUP(H20,data!$LH$6:$LI$353,2,FALSE)</f>
        <v>57.8</v>
      </c>
      <c r="K20">
        <f t="shared" si="0"/>
        <v>175</v>
      </c>
      <c r="L20" t="s">
        <v>431</v>
      </c>
      <c r="O20" t="s">
        <v>230</v>
      </c>
      <c r="P20" t="s">
        <v>668</v>
      </c>
      <c r="Q20">
        <f>VLOOKUP(O20,data!$LH$6:$LI$353,2,FALSE)</f>
        <v>81.3</v>
      </c>
      <c r="R20">
        <f t="shared" si="1"/>
        <v>42</v>
      </c>
      <c r="S20" t="s">
        <v>255</v>
      </c>
    </row>
    <row r="21" spans="1:19" x14ac:dyDescent="0.3">
      <c r="A21" t="s">
        <v>138</v>
      </c>
      <c r="B21" t="s">
        <v>394</v>
      </c>
      <c r="C21">
        <f>VLOOKUP(A21,data!$LH$6:$LI$353,2,FALSE)</f>
        <v>81.5</v>
      </c>
      <c r="D21">
        <f t="shared" si="2"/>
        <v>75</v>
      </c>
      <c r="E21" t="s">
        <v>105</v>
      </c>
      <c r="H21" t="s">
        <v>306</v>
      </c>
      <c r="I21" t="s">
        <v>395</v>
      </c>
      <c r="J21">
        <f>VLOOKUP(H21,data!$LH$6:$LI$353,2,FALSE)</f>
        <v>86.6</v>
      </c>
      <c r="K21">
        <f t="shared" si="0"/>
        <v>122</v>
      </c>
      <c r="L21" t="s">
        <v>306</v>
      </c>
      <c r="O21" t="s">
        <v>85</v>
      </c>
      <c r="P21" t="s">
        <v>668</v>
      </c>
      <c r="Q21">
        <f>VLOOKUP(O21,data!$LH$6:$LI$353,2,FALSE)</f>
        <v>92.5</v>
      </c>
      <c r="R21">
        <f t="shared" si="1"/>
        <v>12</v>
      </c>
      <c r="S21" t="s">
        <v>230</v>
      </c>
    </row>
    <row r="22" spans="1:19" x14ac:dyDescent="0.3">
      <c r="A22" t="s">
        <v>129</v>
      </c>
      <c r="B22" t="s">
        <v>394</v>
      </c>
      <c r="C22">
        <f>VLOOKUP(A22,data!$LH$6:$LI$353,2,FALSE)</f>
        <v>74.099999999999994</v>
      </c>
      <c r="D22">
        <f t="shared" si="2"/>
        <v>86</v>
      </c>
      <c r="E22" t="s">
        <v>279</v>
      </c>
      <c r="H22" t="s">
        <v>288</v>
      </c>
      <c r="I22" t="s">
        <v>395</v>
      </c>
      <c r="J22">
        <f>VLOOKUP(H22,data!$LH$6:$LI$353,2,FALSE)</f>
        <v>86.8</v>
      </c>
      <c r="K22">
        <f t="shared" si="0"/>
        <v>120</v>
      </c>
      <c r="L22" t="s">
        <v>288</v>
      </c>
      <c r="O22" t="s">
        <v>15</v>
      </c>
      <c r="P22" t="s">
        <v>668</v>
      </c>
      <c r="Q22">
        <f>VLOOKUP(O22,data!$LH$6:$LI$353,2,FALSE)</f>
        <v>79.2</v>
      </c>
      <c r="R22">
        <f t="shared" si="1"/>
        <v>46</v>
      </c>
      <c r="S22" t="s">
        <v>85</v>
      </c>
    </row>
    <row r="23" spans="1:19" x14ac:dyDescent="0.3">
      <c r="A23" t="s">
        <v>201</v>
      </c>
      <c r="B23" t="s">
        <v>394</v>
      </c>
      <c r="C23">
        <f>VLOOKUP(A23,data!$LH$6:$LI$353,2,FALSE)</f>
        <v>90.7</v>
      </c>
      <c r="D23">
        <f t="shared" si="2"/>
        <v>30</v>
      </c>
      <c r="E23" t="s">
        <v>663</v>
      </c>
      <c r="H23" t="s">
        <v>267</v>
      </c>
      <c r="I23" t="s">
        <v>395</v>
      </c>
      <c r="J23">
        <f>VLOOKUP(H23,data!$LH$6:$LI$353,2,FALSE)</f>
        <v>86.7</v>
      </c>
      <c r="K23">
        <f t="shared" si="0"/>
        <v>121</v>
      </c>
      <c r="L23" t="s">
        <v>267</v>
      </c>
      <c r="O23" t="s">
        <v>581</v>
      </c>
      <c r="P23" t="s">
        <v>668</v>
      </c>
      <c r="Q23">
        <f>VLOOKUP(O23,data!$LH$6:$LI$353,2,FALSE)</f>
        <v>91.1</v>
      </c>
      <c r="R23">
        <f t="shared" si="1"/>
        <v>20</v>
      </c>
      <c r="S23" t="s">
        <v>15</v>
      </c>
    </row>
    <row r="24" spans="1:19" x14ac:dyDescent="0.3">
      <c r="A24" t="s">
        <v>154</v>
      </c>
      <c r="B24" t="s">
        <v>394</v>
      </c>
      <c r="C24">
        <f>VLOOKUP(A24,data!$LH$6:$LI$353,2,FALSE)</f>
        <v>87.1</v>
      </c>
      <c r="D24">
        <f t="shared" si="2"/>
        <v>51</v>
      </c>
      <c r="E24" t="s">
        <v>138</v>
      </c>
      <c r="H24" t="s">
        <v>298</v>
      </c>
      <c r="I24" t="s">
        <v>395</v>
      </c>
      <c r="J24">
        <f>VLOOKUP(H24,data!$LH$6:$LI$353,2,FALSE)</f>
        <v>95.5</v>
      </c>
      <c r="K24">
        <f t="shared" si="0"/>
        <v>32</v>
      </c>
      <c r="L24" t="s">
        <v>298</v>
      </c>
      <c r="O24" t="s">
        <v>79</v>
      </c>
      <c r="P24" t="s">
        <v>668</v>
      </c>
      <c r="Q24">
        <f>VLOOKUP(O24,data!$LH$6:$LI$353,2,FALSE)</f>
        <v>84.8</v>
      </c>
      <c r="R24">
        <f t="shared" si="1"/>
        <v>32</v>
      </c>
      <c r="S24" t="s">
        <v>581</v>
      </c>
    </row>
    <row r="25" spans="1:19" x14ac:dyDescent="0.3">
      <c r="A25" t="s">
        <v>131</v>
      </c>
      <c r="B25" t="s">
        <v>394</v>
      </c>
      <c r="C25">
        <f>VLOOKUP(A25,data!$LH$6:$LI$353,2,FALSE)</f>
        <v>73.400000000000006</v>
      </c>
      <c r="D25">
        <f t="shared" si="2"/>
        <v>87</v>
      </c>
      <c r="E25" t="s">
        <v>129</v>
      </c>
      <c r="H25" t="s">
        <v>227</v>
      </c>
      <c r="I25" t="s">
        <v>395</v>
      </c>
      <c r="J25">
        <f>VLOOKUP(H25,data!$LH$6:$LI$353,2,FALSE)</f>
        <v>95.2</v>
      </c>
      <c r="K25">
        <f t="shared" si="0"/>
        <v>37</v>
      </c>
      <c r="L25" t="s">
        <v>227</v>
      </c>
      <c r="O25" t="s">
        <v>192</v>
      </c>
      <c r="P25" t="s">
        <v>668</v>
      </c>
      <c r="Q25">
        <f>VLOOKUP(O25,data!$LH$6:$LI$353,2,FALSE)</f>
        <v>91.5</v>
      </c>
      <c r="R25">
        <f t="shared" si="1"/>
        <v>15</v>
      </c>
      <c r="S25" t="s">
        <v>79</v>
      </c>
    </row>
    <row r="26" spans="1:19" x14ac:dyDescent="0.3">
      <c r="A26" t="s">
        <v>433</v>
      </c>
      <c r="B26" t="s">
        <v>394</v>
      </c>
      <c r="C26">
        <f>VLOOKUP(A26,data!$LH$6:$LI$353,2,FALSE)</f>
        <v>74.5</v>
      </c>
      <c r="D26">
        <f t="shared" si="2"/>
        <v>84</v>
      </c>
      <c r="E26" t="s">
        <v>201</v>
      </c>
      <c r="H26" t="s">
        <v>8</v>
      </c>
      <c r="I26" t="s">
        <v>395</v>
      </c>
      <c r="J26">
        <f>VLOOKUP(H26,data!$LH$6:$LI$353,2,FALSE)</f>
        <v>99.9</v>
      </c>
      <c r="K26">
        <f t="shared" si="0"/>
        <v>3</v>
      </c>
      <c r="L26" t="s">
        <v>8</v>
      </c>
      <c r="O26" t="s">
        <v>212</v>
      </c>
      <c r="P26" t="s">
        <v>668</v>
      </c>
      <c r="Q26">
        <f>VLOOKUP(O26,data!$LH$6:$LI$353,2,FALSE)</f>
        <v>79.3</v>
      </c>
      <c r="R26">
        <f t="shared" si="1"/>
        <v>45</v>
      </c>
      <c r="S26" t="s">
        <v>192</v>
      </c>
    </row>
    <row r="27" spans="1:19" x14ac:dyDescent="0.3">
      <c r="A27" t="s">
        <v>219</v>
      </c>
      <c r="B27" t="s">
        <v>394</v>
      </c>
      <c r="C27">
        <f>VLOOKUP(A27,data!$LH$6:$LI$353,2,FALSE)</f>
        <v>88.3</v>
      </c>
      <c r="D27">
        <f t="shared" si="2"/>
        <v>43</v>
      </c>
      <c r="E27" t="s">
        <v>154</v>
      </c>
      <c r="H27" t="s">
        <v>104</v>
      </c>
      <c r="I27" t="s">
        <v>395</v>
      </c>
      <c r="J27">
        <f>VLOOKUP(H27,data!$LH$6:$LI$353,2,FALSE)</f>
        <v>89.4</v>
      </c>
      <c r="K27">
        <f t="shared" si="0"/>
        <v>92</v>
      </c>
      <c r="L27" t="s">
        <v>104</v>
      </c>
      <c r="O27" t="s">
        <v>171</v>
      </c>
      <c r="P27" t="s">
        <v>668</v>
      </c>
      <c r="Q27">
        <f>VLOOKUP(O27,data!$LH$6:$LI$353,2,FALSE)</f>
        <v>91</v>
      </c>
      <c r="R27">
        <f t="shared" si="1"/>
        <v>21</v>
      </c>
      <c r="S27" t="s">
        <v>212</v>
      </c>
    </row>
    <row r="28" spans="1:19" x14ac:dyDescent="0.3">
      <c r="A28" t="s">
        <v>208</v>
      </c>
      <c r="B28" t="s">
        <v>394</v>
      </c>
      <c r="C28">
        <f>VLOOKUP(A28,data!$LH$6:$LI$353,2,FALSE)</f>
        <v>82.7</v>
      </c>
      <c r="D28">
        <f t="shared" si="2"/>
        <v>68</v>
      </c>
      <c r="E28" t="s">
        <v>131</v>
      </c>
      <c r="H28" t="s">
        <v>38</v>
      </c>
      <c r="I28" t="s">
        <v>395</v>
      </c>
      <c r="J28">
        <f>VLOOKUP(H28,data!$LH$6:$LI$353,2,FALSE)</f>
        <v>84.3</v>
      </c>
      <c r="K28">
        <f t="shared" si="0"/>
        <v>135</v>
      </c>
      <c r="L28" t="s">
        <v>38</v>
      </c>
      <c r="O28" t="s">
        <v>261</v>
      </c>
      <c r="P28" t="s">
        <v>668</v>
      </c>
      <c r="Q28">
        <f>VLOOKUP(O28,data!$LH$6:$LI$353,2,FALSE)</f>
        <v>80.599999999999994</v>
      </c>
      <c r="R28">
        <f t="shared" si="1"/>
        <v>43</v>
      </c>
      <c r="S28" t="s">
        <v>171</v>
      </c>
    </row>
    <row r="29" spans="1:19" x14ac:dyDescent="0.3">
      <c r="A29" t="s">
        <v>163</v>
      </c>
      <c r="B29" t="s">
        <v>394</v>
      </c>
      <c r="C29">
        <f>VLOOKUP(A29,data!$LH$6:$LI$353,2,FALSE)</f>
        <v>94.3</v>
      </c>
      <c r="D29">
        <f t="shared" si="2"/>
        <v>11</v>
      </c>
      <c r="E29" t="s">
        <v>433</v>
      </c>
      <c r="H29" t="s">
        <v>338</v>
      </c>
      <c r="I29" t="s">
        <v>395</v>
      </c>
      <c r="J29">
        <f>VLOOKUP(H29,data!$LH$6:$LI$353,2,FALSE)</f>
        <v>82.1</v>
      </c>
      <c r="K29">
        <f t="shared" si="0"/>
        <v>154</v>
      </c>
      <c r="L29" t="s">
        <v>338</v>
      </c>
      <c r="O29" t="s">
        <v>61</v>
      </c>
      <c r="P29" t="s">
        <v>668</v>
      </c>
      <c r="Q29">
        <f>VLOOKUP(O29,data!$LH$6:$LI$353,2,FALSE)</f>
        <v>92</v>
      </c>
      <c r="R29">
        <f t="shared" si="1"/>
        <v>13</v>
      </c>
      <c r="S29" t="s">
        <v>261</v>
      </c>
    </row>
    <row r="30" spans="1:19" x14ac:dyDescent="0.3">
      <c r="A30" t="s">
        <v>287</v>
      </c>
      <c r="B30" t="s">
        <v>394</v>
      </c>
      <c r="C30">
        <f>VLOOKUP(A30,data!$LH$6:$LI$353,2,FALSE)</f>
        <v>84.7</v>
      </c>
      <c r="D30">
        <f t="shared" si="2"/>
        <v>60</v>
      </c>
      <c r="E30" t="s">
        <v>219</v>
      </c>
      <c r="H30" t="s">
        <v>78</v>
      </c>
      <c r="I30" t="s">
        <v>395</v>
      </c>
      <c r="J30">
        <f>VLOOKUP(H30,data!$LH$6:$LI$353,2,FALSE)</f>
        <v>82.2</v>
      </c>
      <c r="K30">
        <f t="shared" si="0"/>
        <v>153</v>
      </c>
      <c r="L30" t="s">
        <v>78</v>
      </c>
      <c r="O30" t="s">
        <v>188</v>
      </c>
      <c r="P30" t="s">
        <v>668</v>
      </c>
      <c r="Q30">
        <f>VLOOKUP(O30,data!$LH$6:$LI$353,2,FALSE)</f>
        <v>96</v>
      </c>
      <c r="R30">
        <f t="shared" si="1"/>
        <v>5</v>
      </c>
      <c r="S30" t="s">
        <v>61</v>
      </c>
    </row>
    <row r="31" spans="1:19" x14ac:dyDescent="0.3">
      <c r="A31" t="s">
        <v>379</v>
      </c>
      <c r="B31" t="s">
        <v>394</v>
      </c>
      <c r="C31">
        <f>VLOOKUP(A31,data!$LH$6:$LI$353,2,FALSE)</f>
        <v>94.2</v>
      </c>
      <c r="D31">
        <f t="shared" si="2"/>
        <v>12</v>
      </c>
      <c r="E31" t="s">
        <v>208</v>
      </c>
      <c r="H31" t="s">
        <v>213</v>
      </c>
      <c r="I31" t="s">
        <v>395</v>
      </c>
      <c r="J31">
        <f>VLOOKUP(H31,data!$LH$6:$LI$353,2,FALSE)</f>
        <v>76.099999999999994</v>
      </c>
      <c r="K31">
        <f t="shared" si="0"/>
        <v>170</v>
      </c>
      <c r="L31" t="s">
        <v>213</v>
      </c>
      <c r="O31" t="s">
        <v>97</v>
      </c>
      <c r="P31" t="s">
        <v>668</v>
      </c>
      <c r="Q31">
        <f>VLOOKUP(O31,data!$LH$6:$LI$353,2,FALSE)</f>
        <v>94.5</v>
      </c>
      <c r="R31">
        <f t="shared" si="1"/>
        <v>8</v>
      </c>
      <c r="S31" t="s">
        <v>188</v>
      </c>
    </row>
    <row r="32" spans="1:19" x14ac:dyDescent="0.3">
      <c r="A32" t="s">
        <v>5</v>
      </c>
      <c r="B32" t="s">
        <v>394</v>
      </c>
      <c r="C32">
        <f>VLOOKUP(A32,data!$LH$6:$LI$353,2,FALSE)</f>
        <v>80.8</v>
      </c>
      <c r="D32">
        <f t="shared" si="2"/>
        <v>78</v>
      </c>
      <c r="E32" t="s">
        <v>163</v>
      </c>
      <c r="H32" t="s">
        <v>216</v>
      </c>
      <c r="I32" t="s">
        <v>395</v>
      </c>
      <c r="J32">
        <f>VLOOKUP(H32,data!$LH$6:$LI$353,2,FALSE)</f>
        <v>89.1</v>
      </c>
      <c r="K32">
        <f t="shared" si="0"/>
        <v>96</v>
      </c>
      <c r="L32" t="s">
        <v>216</v>
      </c>
      <c r="O32" t="s">
        <v>239</v>
      </c>
      <c r="P32" t="s">
        <v>668</v>
      </c>
      <c r="Q32">
        <f>VLOOKUP(O32,data!$LH$6:$LI$353,2,FALSE)</f>
        <v>91.4</v>
      </c>
      <c r="R32">
        <f t="shared" si="1"/>
        <v>17</v>
      </c>
      <c r="S32" t="s">
        <v>97</v>
      </c>
    </row>
    <row r="33" spans="1:19" x14ac:dyDescent="0.3">
      <c r="A33" t="s">
        <v>139</v>
      </c>
      <c r="B33" t="s">
        <v>394</v>
      </c>
      <c r="C33">
        <f>VLOOKUP(A33,data!$LH$6:$LI$353,2,FALSE)</f>
        <v>88.9</v>
      </c>
      <c r="D33">
        <f t="shared" si="2"/>
        <v>39</v>
      </c>
      <c r="E33" t="s">
        <v>287</v>
      </c>
      <c r="H33" t="s">
        <v>123</v>
      </c>
      <c r="I33" t="s">
        <v>395</v>
      </c>
      <c r="J33">
        <f>VLOOKUP(H33,data!$LH$6:$LI$353,2,FALSE)</f>
        <v>88.9</v>
      </c>
      <c r="K33">
        <f t="shared" ref="K33:K64" si="3">RANK(J33,J$1:J$175,0)</f>
        <v>98</v>
      </c>
      <c r="L33" t="s">
        <v>123</v>
      </c>
      <c r="O33" t="s">
        <v>221</v>
      </c>
      <c r="P33" t="s">
        <v>668</v>
      </c>
      <c r="Q33">
        <f>VLOOKUP(O33,data!$LH$6:$LI$353,2,FALSE)</f>
        <v>94.4</v>
      </c>
      <c r="R33">
        <f t="shared" ref="R33:R50" si="4">RANK(Q33,Q$1:Q$50,0)</f>
        <v>9</v>
      </c>
      <c r="S33" t="s">
        <v>239</v>
      </c>
    </row>
    <row r="34" spans="1:19" x14ac:dyDescent="0.3">
      <c r="A34" t="s">
        <v>199</v>
      </c>
      <c r="B34" t="s">
        <v>394</v>
      </c>
      <c r="C34">
        <f>VLOOKUP(A34,data!$LH$6:$LI$353,2,FALSE)</f>
        <v>85.8</v>
      </c>
      <c r="D34">
        <f t="shared" si="2"/>
        <v>55</v>
      </c>
      <c r="E34" t="s">
        <v>379</v>
      </c>
      <c r="H34" t="s">
        <v>373</v>
      </c>
      <c r="I34" t="s">
        <v>395</v>
      </c>
      <c r="J34">
        <f>VLOOKUP(H34,data!$LH$6:$LI$353,2,FALSE)</f>
        <v>87.4</v>
      </c>
      <c r="K34">
        <f t="shared" si="3"/>
        <v>110</v>
      </c>
      <c r="L34" t="s">
        <v>373</v>
      </c>
      <c r="O34" t="s">
        <v>260</v>
      </c>
      <c r="P34" t="s">
        <v>668</v>
      </c>
      <c r="Q34">
        <f>VLOOKUP(O34,data!$LH$6:$LI$353,2,FALSE)</f>
        <v>84.5</v>
      </c>
      <c r="R34">
        <f t="shared" si="4"/>
        <v>33</v>
      </c>
      <c r="S34" t="s">
        <v>221</v>
      </c>
    </row>
    <row r="35" spans="1:19" x14ac:dyDescent="0.3">
      <c r="A35" t="s">
        <v>137</v>
      </c>
      <c r="B35" t="s">
        <v>394</v>
      </c>
      <c r="C35">
        <f>VLOOKUP(A35,data!$LH$6:$LI$353,2,FALSE)</f>
        <v>82.8</v>
      </c>
      <c r="D35">
        <f t="shared" si="2"/>
        <v>67</v>
      </c>
      <c r="E35" t="s">
        <v>5</v>
      </c>
      <c r="H35" t="s">
        <v>193</v>
      </c>
      <c r="I35" t="s">
        <v>395</v>
      </c>
      <c r="J35">
        <f>VLOOKUP(H35,data!$LH$6:$LI$353,2,FALSE)</f>
        <v>86.9</v>
      </c>
      <c r="K35">
        <f t="shared" si="3"/>
        <v>118</v>
      </c>
      <c r="L35" t="s">
        <v>193</v>
      </c>
      <c r="O35" t="s">
        <v>165</v>
      </c>
      <c r="P35" t="s">
        <v>668</v>
      </c>
      <c r="Q35">
        <f>VLOOKUP(O35,data!$LH$6:$LI$353,2,FALSE)</f>
        <v>91.4</v>
      </c>
      <c r="R35">
        <f t="shared" si="4"/>
        <v>17</v>
      </c>
      <c r="S35" t="s">
        <v>260</v>
      </c>
    </row>
    <row r="36" spans="1:19" x14ac:dyDescent="0.3">
      <c r="A36" t="s">
        <v>327</v>
      </c>
      <c r="B36" t="s">
        <v>394</v>
      </c>
      <c r="C36">
        <f>VLOOKUP(A36,data!$LH$6:$LI$353,2,FALSE)</f>
        <v>90.3</v>
      </c>
      <c r="D36">
        <f t="shared" si="2"/>
        <v>32</v>
      </c>
      <c r="E36" t="s">
        <v>139</v>
      </c>
      <c r="H36" t="s">
        <v>318</v>
      </c>
      <c r="I36" t="s">
        <v>395</v>
      </c>
      <c r="J36">
        <f>VLOOKUP(H36,data!$LH$6:$LI$353,2,FALSE)</f>
        <v>84.1</v>
      </c>
      <c r="K36">
        <f t="shared" si="3"/>
        <v>136</v>
      </c>
      <c r="L36" t="s">
        <v>318</v>
      </c>
      <c r="O36" t="s">
        <v>376</v>
      </c>
      <c r="P36" t="s">
        <v>668</v>
      </c>
      <c r="Q36">
        <f>VLOOKUP(O36,data!$LH$6:$LI$353,2,FALSE)</f>
        <v>90</v>
      </c>
      <c r="R36">
        <f t="shared" si="4"/>
        <v>23</v>
      </c>
      <c r="S36" t="s">
        <v>165</v>
      </c>
    </row>
    <row r="37" spans="1:19" x14ac:dyDescent="0.3">
      <c r="A37" t="s">
        <v>176</v>
      </c>
      <c r="B37" t="s">
        <v>394</v>
      </c>
      <c r="C37">
        <f>VLOOKUP(A37,data!$LH$6:$LI$353,2,FALSE)</f>
        <v>87.5</v>
      </c>
      <c r="D37">
        <f t="shared" si="2"/>
        <v>48</v>
      </c>
      <c r="E37" t="s">
        <v>199</v>
      </c>
      <c r="H37" t="s">
        <v>9</v>
      </c>
      <c r="I37" t="s">
        <v>395</v>
      </c>
      <c r="J37">
        <f>VLOOKUP(H37,data!$LH$6:$LI$353,2,FALSE)</f>
        <v>94.2</v>
      </c>
      <c r="K37">
        <f t="shared" si="3"/>
        <v>47</v>
      </c>
      <c r="L37" t="s">
        <v>265</v>
      </c>
      <c r="O37" t="s">
        <v>112</v>
      </c>
      <c r="P37" t="s">
        <v>668</v>
      </c>
      <c r="Q37">
        <f>VLOOKUP(O37,data!$LH$6:$LI$353,2,FALSE)</f>
        <v>61.7</v>
      </c>
      <c r="R37">
        <f t="shared" si="4"/>
        <v>50</v>
      </c>
      <c r="S37" t="s">
        <v>376</v>
      </c>
    </row>
    <row r="38" spans="1:19" x14ac:dyDescent="0.3">
      <c r="A38" t="s">
        <v>151</v>
      </c>
      <c r="B38" t="s">
        <v>394</v>
      </c>
      <c r="C38">
        <f>VLOOKUP(A38,data!$LH$6:$LI$353,2,FALSE)</f>
        <v>96.3</v>
      </c>
      <c r="D38">
        <f t="shared" si="2"/>
        <v>3</v>
      </c>
      <c r="E38" t="s">
        <v>137</v>
      </c>
      <c r="H38" t="s">
        <v>311</v>
      </c>
      <c r="I38" t="s">
        <v>395</v>
      </c>
      <c r="J38">
        <f>VLOOKUP(H38,data!$LH$6:$LI$353,2,FALSE)</f>
        <v>87.4</v>
      </c>
      <c r="K38">
        <f t="shared" si="3"/>
        <v>110</v>
      </c>
      <c r="L38" t="s">
        <v>9</v>
      </c>
      <c r="O38" t="s">
        <v>92</v>
      </c>
      <c r="P38" t="s">
        <v>668</v>
      </c>
      <c r="Q38">
        <f>VLOOKUP(O38,data!$LH$6:$LI$353,2,FALSE)</f>
        <v>84.4</v>
      </c>
      <c r="R38">
        <f t="shared" si="4"/>
        <v>35</v>
      </c>
      <c r="S38" t="s">
        <v>112</v>
      </c>
    </row>
    <row r="39" spans="1:19" x14ac:dyDescent="0.3">
      <c r="A39" t="s">
        <v>290</v>
      </c>
      <c r="B39" t="s">
        <v>394</v>
      </c>
      <c r="C39">
        <f>VLOOKUP(A39,data!$LH$6:$LI$353,2,FALSE)</f>
        <v>95.9</v>
      </c>
      <c r="D39">
        <f t="shared" si="2"/>
        <v>5</v>
      </c>
      <c r="E39" t="s">
        <v>327</v>
      </c>
      <c r="H39" t="s">
        <v>195</v>
      </c>
      <c r="I39" t="s">
        <v>395</v>
      </c>
      <c r="J39">
        <f>VLOOKUP(H39,data!$LH$6:$LI$353,2,FALSE)</f>
        <v>82.5</v>
      </c>
      <c r="K39">
        <f t="shared" si="3"/>
        <v>149</v>
      </c>
      <c r="L39" t="s">
        <v>311</v>
      </c>
      <c r="O39" t="s">
        <v>302</v>
      </c>
      <c r="P39" t="s">
        <v>668</v>
      </c>
      <c r="Q39">
        <f>VLOOKUP(O39,data!$LH$6:$LI$353,2,FALSE)</f>
        <v>94.3</v>
      </c>
      <c r="R39">
        <f t="shared" si="4"/>
        <v>10</v>
      </c>
      <c r="S39" t="s">
        <v>42</v>
      </c>
    </row>
    <row r="40" spans="1:19" x14ac:dyDescent="0.3">
      <c r="A40" t="s">
        <v>59</v>
      </c>
      <c r="B40" t="s">
        <v>394</v>
      </c>
      <c r="C40">
        <f>VLOOKUP(A40,data!$LH$6:$LI$353,2,FALSE)</f>
        <v>92.5</v>
      </c>
      <c r="D40">
        <f t="shared" si="2"/>
        <v>24</v>
      </c>
      <c r="E40" t="s">
        <v>176</v>
      </c>
      <c r="H40" t="s">
        <v>113</v>
      </c>
      <c r="I40" t="s">
        <v>395</v>
      </c>
      <c r="J40">
        <f>VLOOKUP(H40,data!$LH$6:$LI$353,2,FALSE)</f>
        <v>93.9</v>
      </c>
      <c r="K40">
        <f t="shared" si="3"/>
        <v>51</v>
      </c>
      <c r="L40" t="s">
        <v>195</v>
      </c>
      <c r="O40" t="s">
        <v>275</v>
      </c>
      <c r="P40" t="s">
        <v>668</v>
      </c>
      <c r="Q40">
        <f>VLOOKUP(O40,data!$LH$6:$LI$353,2,FALSE)</f>
        <v>78.2</v>
      </c>
      <c r="R40">
        <f t="shared" si="4"/>
        <v>48</v>
      </c>
      <c r="S40" t="s">
        <v>92</v>
      </c>
    </row>
    <row r="41" spans="1:19" x14ac:dyDescent="0.3">
      <c r="A41" t="s">
        <v>153</v>
      </c>
      <c r="B41" t="s">
        <v>394</v>
      </c>
      <c r="C41">
        <f>VLOOKUP(A41,data!$LH$6:$LI$353,2,FALSE)</f>
        <v>95.4</v>
      </c>
      <c r="D41">
        <f t="shared" si="2"/>
        <v>6</v>
      </c>
      <c r="E41" t="s">
        <v>151</v>
      </c>
      <c r="H41" t="s">
        <v>242</v>
      </c>
      <c r="I41" t="s">
        <v>395</v>
      </c>
      <c r="J41">
        <f>VLOOKUP(H41,data!$LH$6:$LI$353,2,FALSE)</f>
        <v>87.2</v>
      </c>
      <c r="K41">
        <f t="shared" si="3"/>
        <v>115</v>
      </c>
      <c r="L41" t="s">
        <v>113</v>
      </c>
      <c r="O41" t="s">
        <v>323</v>
      </c>
      <c r="P41" t="s">
        <v>668</v>
      </c>
      <c r="Q41">
        <f>VLOOKUP(O41,data!$LH$6:$LI$353,2,FALSE)</f>
        <v>93.7</v>
      </c>
      <c r="R41">
        <f t="shared" si="4"/>
        <v>11</v>
      </c>
      <c r="S41" t="s">
        <v>302</v>
      </c>
    </row>
    <row r="42" spans="1:19" x14ac:dyDescent="0.3">
      <c r="A42" t="s">
        <v>237</v>
      </c>
      <c r="B42" t="s">
        <v>394</v>
      </c>
      <c r="C42">
        <f>VLOOKUP(A42,data!$LH$6:$LI$353,2,FALSE)</f>
        <v>93.1</v>
      </c>
      <c r="D42">
        <f t="shared" si="2"/>
        <v>17</v>
      </c>
      <c r="E42" t="s">
        <v>290</v>
      </c>
      <c r="H42" t="s">
        <v>54</v>
      </c>
      <c r="I42" t="s">
        <v>395</v>
      </c>
      <c r="J42">
        <f>VLOOKUP(H42,data!$LH$6:$LI$353,2,FALSE)</f>
        <v>87</v>
      </c>
      <c r="K42">
        <f t="shared" si="3"/>
        <v>116</v>
      </c>
      <c r="L42" t="s">
        <v>242</v>
      </c>
      <c r="O42" t="s">
        <v>12</v>
      </c>
      <c r="P42" t="s">
        <v>668</v>
      </c>
      <c r="Q42">
        <f>VLOOKUP(O42,data!$LH$6:$LI$353,2,FALSE)</f>
        <v>86.3</v>
      </c>
      <c r="R42">
        <f t="shared" si="4"/>
        <v>29</v>
      </c>
      <c r="S42" t="s">
        <v>275</v>
      </c>
    </row>
    <row r="43" spans="1:19" x14ac:dyDescent="0.3">
      <c r="A43" t="s">
        <v>145</v>
      </c>
      <c r="B43" t="s">
        <v>394</v>
      </c>
      <c r="C43">
        <f>VLOOKUP(A43,data!$LH$6:$LI$353,2,FALSE)</f>
        <v>96.8</v>
      </c>
      <c r="D43">
        <f t="shared" si="2"/>
        <v>2</v>
      </c>
      <c r="E43" t="s">
        <v>59</v>
      </c>
      <c r="H43" t="s">
        <v>115</v>
      </c>
      <c r="I43" t="s">
        <v>395</v>
      </c>
      <c r="J43">
        <f>VLOOKUP(H43,data!$LH$6:$LI$353,2,FALSE)</f>
        <v>89.2</v>
      </c>
      <c r="K43">
        <f t="shared" si="3"/>
        <v>94</v>
      </c>
      <c r="L43" t="s">
        <v>54</v>
      </c>
      <c r="O43" t="s">
        <v>316</v>
      </c>
      <c r="P43" t="s">
        <v>668</v>
      </c>
      <c r="Q43">
        <f>VLOOKUP(O43,data!$LH$6:$LI$353,2,FALSE)</f>
        <v>95.2</v>
      </c>
      <c r="R43">
        <f t="shared" si="4"/>
        <v>7</v>
      </c>
      <c r="S43" t="s">
        <v>323</v>
      </c>
    </row>
    <row r="44" spans="1:19" x14ac:dyDescent="0.3">
      <c r="A44" t="s">
        <v>37</v>
      </c>
      <c r="B44" t="s">
        <v>394</v>
      </c>
      <c r="C44">
        <f>VLOOKUP(A44,data!$LH$6:$LI$353,2,FALSE)</f>
        <v>87.8</v>
      </c>
      <c r="D44">
        <f t="shared" si="2"/>
        <v>45</v>
      </c>
      <c r="E44" t="s">
        <v>153</v>
      </c>
      <c r="H44" t="s">
        <v>83</v>
      </c>
      <c r="I44" t="s">
        <v>395</v>
      </c>
      <c r="J44">
        <f>VLOOKUP(H44,data!$LH$6:$LI$353,2,FALSE)</f>
        <v>92.1</v>
      </c>
      <c r="K44">
        <f t="shared" si="3"/>
        <v>69</v>
      </c>
      <c r="L44" t="s">
        <v>115</v>
      </c>
      <c r="O44" t="s">
        <v>87</v>
      </c>
      <c r="P44" t="s">
        <v>668</v>
      </c>
      <c r="Q44">
        <f>VLOOKUP(O44,data!$LH$6:$LI$353,2,FALSE)</f>
        <v>89.6</v>
      </c>
      <c r="R44">
        <f t="shared" si="4"/>
        <v>25</v>
      </c>
      <c r="S44" t="s">
        <v>12</v>
      </c>
    </row>
    <row r="45" spans="1:19" x14ac:dyDescent="0.3">
      <c r="A45" t="s">
        <v>117</v>
      </c>
      <c r="B45" t="s">
        <v>394</v>
      </c>
      <c r="C45">
        <f>VLOOKUP(A45,data!$LH$6:$LI$353,2,FALSE)</f>
        <v>90.1</v>
      </c>
      <c r="D45">
        <f t="shared" si="2"/>
        <v>33</v>
      </c>
      <c r="E45" t="s">
        <v>237</v>
      </c>
      <c r="H45" t="s">
        <v>297</v>
      </c>
      <c r="I45" t="s">
        <v>395</v>
      </c>
      <c r="J45">
        <f>VLOOKUP(H45,data!$LH$6:$LI$353,2,FALSE)</f>
        <v>97.4</v>
      </c>
      <c r="K45">
        <f t="shared" si="3"/>
        <v>19</v>
      </c>
      <c r="L45" t="s">
        <v>83</v>
      </c>
      <c r="O45" t="s">
        <v>76</v>
      </c>
      <c r="P45" t="s">
        <v>668</v>
      </c>
      <c r="Q45">
        <f>VLOOKUP(O45,data!$LH$6:$LI$353,2,FALSE)</f>
        <v>97.6</v>
      </c>
      <c r="R45">
        <f t="shared" si="4"/>
        <v>3</v>
      </c>
      <c r="S45" t="s">
        <v>316</v>
      </c>
    </row>
    <row r="46" spans="1:19" x14ac:dyDescent="0.3">
      <c r="A46" t="s">
        <v>276</v>
      </c>
      <c r="B46" t="s">
        <v>394</v>
      </c>
      <c r="C46">
        <f>VLOOKUP(A46,data!$LH$6:$LI$353,2,FALSE)</f>
        <v>81</v>
      </c>
      <c r="D46">
        <f t="shared" si="2"/>
        <v>77</v>
      </c>
      <c r="E46" t="s">
        <v>145</v>
      </c>
      <c r="H46" t="s">
        <v>191</v>
      </c>
      <c r="I46" t="s">
        <v>395</v>
      </c>
      <c r="J46">
        <f>VLOOKUP(H46,data!$LH$6:$LI$353,2,FALSE)</f>
        <v>84.8</v>
      </c>
      <c r="K46">
        <f t="shared" si="3"/>
        <v>132</v>
      </c>
      <c r="L46" t="s">
        <v>297</v>
      </c>
      <c r="O46" t="s">
        <v>197</v>
      </c>
      <c r="P46" t="s">
        <v>668</v>
      </c>
      <c r="Q46">
        <f>VLOOKUP(O46,data!$LH$6:$LI$353,2,FALSE)</f>
        <v>83</v>
      </c>
      <c r="R46">
        <f t="shared" si="4"/>
        <v>39</v>
      </c>
      <c r="S46" t="s">
        <v>87</v>
      </c>
    </row>
    <row r="47" spans="1:19" x14ac:dyDescent="0.3">
      <c r="A47" t="s">
        <v>203</v>
      </c>
      <c r="B47" t="s">
        <v>394</v>
      </c>
      <c r="C47">
        <f>VLOOKUP(A47,data!$LH$6:$LI$353,2,FALSE)</f>
        <v>82.4</v>
      </c>
      <c r="D47">
        <f t="shared" si="2"/>
        <v>69</v>
      </c>
      <c r="E47" t="s">
        <v>37</v>
      </c>
      <c r="H47" t="s">
        <v>63</v>
      </c>
      <c r="I47" t="s">
        <v>395</v>
      </c>
      <c r="J47">
        <f>VLOOKUP(H47,data!$LH$6:$LI$353,2,FALSE)</f>
        <v>94.7</v>
      </c>
      <c r="K47">
        <f t="shared" si="3"/>
        <v>43</v>
      </c>
      <c r="L47" t="s">
        <v>191</v>
      </c>
      <c r="O47" t="s">
        <v>126</v>
      </c>
      <c r="P47" t="s">
        <v>668</v>
      </c>
      <c r="Q47">
        <f>VLOOKUP(O47,data!$LH$6:$LI$353,2,FALSE)</f>
        <v>79.7</v>
      </c>
      <c r="R47">
        <f t="shared" si="4"/>
        <v>44</v>
      </c>
      <c r="S47" t="s">
        <v>76</v>
      </c>
    </row>
    <row r="48" spans="1:19" x14ac:dyDescent="0.3">
      <c r="A48" t="s">
        <v>52</v>
      </c>
      <c r="B48" t="s">
        <v>394</v>
      </c>
      <c r="C48">
        <f>VLOOKUP(A48,data!$LH$6:$LI$353,2,FALSE)</f>
        <v>55.6</v>
      </c>
      <c r="D48">
        <f t="shared" si="2"/>
        <v>88</v>
      </c>
      <c r="E48" t="s">
        <v>117</v>
      </c>
      <c r="H48" t="s">
        <v>142</v>
      </c>
      <c r="I48" t="s">
        <v>395</v>
      </c>
      <c r="J48">
        <f>VLOOKUP(H48,data!$LH$6:$LI$353,2,FALSE)</f>
        <v>85.4</v>
      </c>
      <c r="K48">
        <f t="shared" si="3"/>
        <v>130</v>
      </c>
      <c r="L48" t="s">
        <v>63</v>
      </c>
      <c r="O48" t="s">
        <v>161</v>
      </c>
      <c r="P48" t="s">
        <v>668</v>
      </c>
      <c r="Q48">
        <f>VLOOKUP(O48,data!$LH$6:$LI$353,2,FALSE)</f>
        <v>84.2</v>
      </c>
      <c r="R48">
        <f t="shared" si="4"/>
        <v>37</v>
      </c>
      <c r="S48" t="s">
        <v>321</v>
      </c>
    </row>
    <row r="49" spans="1:19" x14ac:dyDescent="0.3">
      <c r="A49" t="s">
        <v>378</v>
      </c>
      <c r="B49" t="s">
        <v>394</v>
      </c>
      <c r="C49">
        <f>VLOOKUP(A49,data!$LH$6:$LI$353,2,FALSE)</f>
        <v>89</v>
      </c>
      <c r="D49">
        <f t="shared" si="2"/>
        <v>37</v>
      </c>
      <c r="E49" t="s">
        <v>276</v>
      </c>
      <c r="H49" t="s">
        <v>243</v>
      </c>
      <c r="I49" t="s">
        <v>395</v>
      </c>
      <c r="J49">
        <f>VLOOKUP(H49,data!$LH$6:$LI$353,2,FALSE)</f>
        <v>84.6</v>
      </c>
      <c r="K49">
        <f t="shared" si="3"/>
        <v>133</v>
      </c>
      <c r="L49" t="s">
        <v>142</v>
      </c>
      <c r="O49" t="s">
        <v>743</v>
      </c>
      <c r="P49" t="s">
        <v>668</v>
      </c>
      <c r="Q49">
        <f>VLOOKUP(O49,data!$LH$6:$LI$353,2,FALSE)</f>
        <v>82.9</v>
      </c>
      <c r="R49">
        <f t="shared" si="4"/>
        <v>40</v>
      </c>
      <c r="S49" t="s">
        <v>197</v>
      </c>
    </row>
    <row r="50" spans="1:19" x14ac:dyDescent="0.3">
      <c r="A50" t="s">
        <v>300</v>
      </c>
      <c r="B50" t="s">
        <v>394</v>
      </c>
      <c r="C50">
        <f>VLOOKUP(A50,data!$LH$6:$LI$353,2,FALSE)</f>
        <v>87.3</v>
      </c>
      <c r="D50">
        <f t="shared" si="2"/>
        <v>49</v>
      </c>
      <c r="E50" t="s">
        <v>203</v>
      </c>
      <c r="H50" t="s">
        <v>222</v>
      </c>
      <c r="I50" t="s">
        <v>395</v>
      </c>
      <c r="J50">
        <f>VLOOKUP(H50,data!$LH$6:$LI$353,2,FALSE)</f>
        <v>93.8</v>
      </c>
      <c r="K50">
        <f t="shared" si="3"/>
        <v>53</v>
      </c>
      <c r="L50" t="s">
        <v>243</v>
      </c>
      <c r="O50" t="s">
        <v>744</v>
      </c>
      <c r="P50" t="s">
        <v>668</v>
      </c>
      <c r="Q50">
        <f>VLOOKUP(O50,data!$LH$6:$LI$353,2,FALSE)</f>
        <v>78.099999999999994</v>
      </c>
      <c r="R50">
        <f t="shared" si="4"/>
        <v>49</v>
      </c>
      <c r="S50" t="s">
        <v>126</v>
      </c>
    </row>
    <row r="51" spans="1:19" x14ac:dyDescent="0.3">
      <c r="A51" t="s">
        <v>49</v>
      </c>
      <c r="B51" t="s">
        <v>394</v>
      </c>
      <c r="C51">
        <f>VLOOKUP(A51,data!$LH$6:$LI$353,2,FALSE)</f>
        <v>94.9</v>
      </c>
      <c r="D51">
        <f t="shared" si="2"/>
        <v>8</v>
      </c>
      <c r="E51" t="s">
        <v>52</v>
      </c>
      <c r="H51" t="s">
        <v>56</v>
      </c>
      <c r="I51" t="s">
        <v>395</v>
      </c>
      <c r="J51">
        <f>VLOOKUP(H51,data!$LH$6:$LI$353,2,FALSE)</f>
        <v>86.4</v>
      </c>
      <c r="K51">
        <f t="shared" si="3"/>
        <v>124</v>
      </c>
      <c r="L51" t="s">
        <v>222</v>
      </c>
      <c r="P51" t="s">
        <v>668</v>
      </c>
      <c r="Q51">
        <f>AVERAGE(Q1:Q50)</f>
        <v>87.757999999999996</v>
      </c>
    </row>
    <row r="52" spans="1:19" x14ac:dyDescent="0.3">
      <c r="A52" t="s">
        <v>380</v>
      </c>
      <c r="B52" t="s">
        <v>394</v>
      </c>
      <c r="C52">
        <f>VLOOKUP(A52,data!$LH$6:$LI$353,2,FALSE)</f>
        <v>90</v>
      </c>
      <c r="D52">
        <f t="shared" si="2"/>
        <v>34</v>
      </c>
      <c r="E52" t="s">
        <v>378</v>
      </c>
      <c r="H52" t="s">
        <v>289</v>
      </c>
      <c r="I52" t="s">
        <v>395</v>
      </c>
      <c r="J52">
        <f>VLOOKUP(H52,data!$LH$6:$LI$353,2,FALSE)</f>
        <v>80.3</v>
      </c>
      <c r="K52">
        <f t="shared" si="3"/>
        <v>161</v>
      </c>
      <c r="L52" t="s">
        <v>56</v>
      </c>
    </row>
    <row r="53" spans="1:19" x14ac:dyDescent="0.3">
      <c r="A53" t="s">
        <v>22</v>
      </c>
      <c r="B53" t="s">
        <v>394</v>
      </c>
      <c r="C53">
        <f>VLOOKUP(A53,data!$LH$6:$LI$353,2,FALSE)</f>
        <v>96.9</v>
      </c>
      <c r="D53">
        <f t="shared" si="2"/>
        <v>1</v>
      </c>
      <c r="E53" t="s">
        <v>300</v>
      </c>
      <c r="H53" t="s">
        <v>382</v>
      </c>
      <c r="I53" t="s">
        <v>395</v>
      </c>
      <c r="J53">
        <f>VLOOKUP(H53,data!$LH$6:$LI$353,2,FALSE)</f>
        <v>98.3</v>
      </c>
      <c r="K53">
        <f t="shared" si="3"/>
        <v>14</v>
      </c>
      <c r="L53" t="s">
        <v>289</v>
      </c>
    </row>
    <row r="54" spans="1:19" x14ac:dyDescent="0.3">
      <c r="A54" t="s">
        <v>273</v>
      </c>
      <c r="B54" t="s">
        <v>394</v>
      </c>
      <c r="C54">
        <f>VLOOKUP(A54,data!$LH$6:$LI$353,2,FALSE)</f>
        <v>82.3</v>
      </c>
      <c r="D54">
        <f t="shared" si="2"/>
        <v>71</v>
      </c>
      <c r="E54" t="s">
        <v>49</v>
      </c>
      <c r="H54" t="s">
        <v>225</v>
      </c>
      <c r="I54" t="s">
        <v>395</v>
      </c>
      <c r="J54">
        <f>VLOOKUP(H54,data!$LH$6:$LI$353,2,FALSE)</f>
        <v>96.6</v>
      </c>
      <c r="K54">
        <f t="shared" si="3"/>
        <v>22</v>
      </c>
      <c r="L54" t="s">
        <v>382</v>
      </c>
    </row>
    <row r="55" spans="1:19" x14ac:dyDescent="0.3">
      <c r="A55" t="s">
        <v>53</v>
      </c>
      <c r="B55" t="s">
        <v>394</v>
      </c>
      <c r="C55">
        <f>VLOOKUP(A55,data!$LH$6:$LI$353,2,FALSE)</f>
        <v>94.9</v>
      </c>
      <c r="D55">
        <f t="shared" si="2"/>
        <v>8</v>
      </c>
      <c r="E55" t="s">
        <v>380</v>
      </c>
      <c r="H55" t="s">
        <v>30</v>
      </c>
      <c r="I55" t="s">
        <v>395</v>
      </c>
      <c r="J55">
        <f>VLOOKUP(H55,data!$LH$6:$LI$353,2,FALSE)</f>
        <v>89.8</v>
      </c>
      <c r="K55">
        <f t="shared" si="3"/>
        <v>88</v>
      </c>
      <c r="L55" t="s">
        <v>225</v>
      </c>
    </row>
    <row r="56" spans="1:19" x14ac:dyDescent="0.3">
      <c r="A56" t="s">
        <v>215</v>
      </c>
      <c r="B56" t="s">
        <v>394</v>
      </c>
      <c r="C56">
        <f>VLOOKUP(A56,data!$LH$6:$LI$353,2,FALSE)</f>
        <v>89</v>
      </c>
      <c r="D56">
        <f t="shared" si="2"/>
        <v>37</v>
      </c>
      <c r="E56" t="s">
        <v>22</v>
      </c>
      <c r="H56" t="s">
        <v>135</v>
      </c>
      <c r="I56" t="s">
        <v>395</v>
      </c>
      <c r="J56">
        <f>VLOOKUP(H56,data!$LH$6:$LI$353,2,FALSE)</f>
        <v>87.4</v>
      </c>
      <c r="K56">
        <f t="shared" si="3"/>
        <v>110</v>
      </c>
      <c r="L56" t="s">
        <v>30</v>
      </c>
    </row>
    <row r="57" spans="1:19" x14ac:dyDescent="0.3">
      <c r="A57" t="s">
        <v>664</v>
      </c>
      <c r="B57" t="s">
        <v>394</v>
      </c>
      <c r="C57">
        <f>VLOOKUP(A57,data!$LH$6:$LI$353,2,FALSE)</f>
        <v>80.5</v>
      </c>
      <c r="D57">
        <f t="shared" si="2"/>
        <v>79</v>
      </c>
      <c r="E57" t="s">
        <v>273</v>
      </c>
      <c r="H57" t="s">
        <v>377</v>
      </c>
      <c r="I57" t="s">
        <v>395</v>
      </c>
      <c r="J57">
        <f>VLOOKUP(H57,data!$LH$6:$LI$353,2,FALSE)</f>
        <v>86.2</v>
      </c>
      <c r="K57">
        <f t="shared" si="3"/>
        <v>125</v>
      </c>
      <c r="L57" t="s">
        <v>135</v>
      </c>
    </row>
    <row r="58" spans="1:19" x14ac:dyDescent="0.3">
      <c r="A58" t="s">
        <v>328</v>
      </c>
      <c r="B58" t="s">
        <v>394</v>
      </c>
      <c r="C58">
        <f>VLOOKUP(A58,data!$LH$6:$LI$353,2,FALSE)</f>
        <v>84.2</v>
      </c>
      <c r="D58">
        <f t="shared" si="2"/>
        <v>63</v>
      </c>
      <c r="E58" t="s">
        <v>53</v>
      </c>
      <c r="H58" t="s">
        <v>159</v>
      </c>
      <c r="I58" t="s">
        <v>395</v>
      </c>
      <c r="J58">
        <f>VLOOKUP(H58,data!$LH$6:$LI$353,2,FALSE)</f>
        <v>89.9</v>
      </c>
      <c r="K58">
        <f t="shared" si="3"/>
        <v>86</v>
      </c>
      <c r="L58" t="s">
        <v>377</v>
      </c>
    </row>
    <row r="59" spans="1:19" x14ac:dyDescent="0.3">
      <c r="A59" t="s">
        <v>60</v>
      </c>
      <c r="B59" t="s">
        <v>394</v>
      </c>
      <c r="C59">
        <f>VLOOKUP(A59,data!$LH$6:$LI$353,2,FALSE)</f>
        <v>89.8</v>
      </c>
      <c r="D59">
        <f t="shared" si="2"/>
        <v>35</v>
      </c>
      <c r="E59" t="s">
        <v>215</v>
      </c>
      <c r="H59" t="s">
        <v>130</v>
      </c>
      <c r="I59" t="s">
        <v>395</v>
      </c>
      <c r="J59">
        <f>VLOOKUP(H59,data!$LH$6:$LI$353,2,FALSE)</f>
        <v>95.3</v>
      </c>
      <c r="K59">
        <f t="shared" si="3"/>
        <v>34</v>
      </c>
      <c r="L59" t="s">
        <v>159</v>
      </c>
    </row>
    <row r="60" spans="1:19" x14ac:dyDescent="0.3">
      <c r="A60" t="s">
        <v>235</v>
      </c>
      <c r="B60" t="s">
        <v>394</v>
      </c>
      <c r="C60">
        <f>VLOOKUP(A60,data!$LH$6:$LI$353,2,FALSE)</f>
        <v>93.2</v>
      </c>
      <c r="D60">
        <f t="shared" si="2"/>
        <v>16</v>
      </c>
      <c r="E60" t="s">
        <v>664</v>
      </c>
      <c r="H60" t="s">
        <v>48</v>
      </c>
      <c r="I60" t="s">
        <v>395</v>
      </c>
      <c r="J60">
        <f>VLOOKUP(H60,data!$LH$6:$LI$353,2,FALSE)</f>
        <v>93.5</v>
      </c>
      <c r="K60">
        <f t="shared" si="3"/>
        <v>54</v>
      </c>
      <c r="L60" t="s">
        <v>130</v>
      </c>
    </row>
    <row r="61" spans="1:19" x14ac:dyDescent="0.3">
      <c r="A61" t="s">
        <v>51</v>
      </c>
      <c r="B61" t="s">
        <v>394</v>
      </c>
      <c r="C61">
        <f>VLOOKUP(A61,data!$LH$6:$LI$353,2,FALSE)</f>
        <v>80.400000000000006</v>
      </c>
      <c r="D61">
        <f t="shared" si="2"/>
        <v>80</v>
      </c>
      <c r="E61" t="s">
        <v>328</v>
      </c>
      <c r="H61" t="s">
        <v>121</v>
      </c>
      <c r="I61" t="s">
        <v>395</v>
      </c>
      <c r="J61">
        <f>VLOOKUP(H61,data!$LH$6:$LI$353,2,FALSE)</f>
        <v>80.2</v>
      </c>
      <c r="K61">
        <f t="shared" si="3"/>
        <v>162</v>
      </c>
      <c r="L61" t="s">
        <v>48</v>
      </c>
    </row>
    <row r="62" spans="1:19" x14ac:dyDescent="0.3">
      <c r="A62" t="s">
        <v>170</v>
      </c>
      <c r="B62" t="s">
        <v>394</v>
      </c>
      <c r="C62">
        <f>VLOOKUP(A62,data!$LH$6:$LI$353,2,FALSE)</f>
        <v>76.599999999999994</v>
      </c>
      <c r="D62">
        <f t="shared" si="2"/>
        <v>82</v>
      </c>
      <c r="E62" t="s">
        <v>60</v>
      </c>
      <c r="H62" t="s">
        <v>271</v>
      </c>
      <c r="I62" t="s">
        <v>395</v>
      </c>
      <c r="J62">
        <f>VLOOKUP(H62,data!$LH$6:$LI$353,2,FALSE)</f>
        <v>81.900000000000006</v>
      </c>
      <c r="K62">
        <f t="shared" si="3"/>
        <v>155</v>
      </c>
      <c r="L62" t="s">
        <v>121</v>
      </c>
    </row>
    <row r="63" spans="1:19" x14ac:dyDescent="0.3">
      <c r="A63" t="s">
        <v>18</v>
      </c>
      <c r="B63" t="s">
        <v>394</v>
      </c>
      <c r="C63">
        <f>VLOOKUP(A63,data!$LH$6:$LI$353,2,FALSE)</f>
        <v>91.1</v>
      </c>
      <c r="D63">
        <f t="shared" si="2"/>
        <v>29</v>
      </c>
      <c r="E63" t="s">
        <v>235</v>
      </c>
      <c r="H63" t="s">
        <v>143</v>
      </c>
      <c r="I63" t="s">
        <v>395</v>
      </c>
      <c r="J63">
        <f>VLOOKUP(H63,data!$LH$6:$LI$353,2,FALSE)</f>
        <v>69</v>
      </c>
      <c r="K63">
        <f t="shared" si="3"/>
        <v>173</v>
      </c>
      <c r="L63" t="s">
        <v>271</v>
      </c>
    </row>
    <row r="64" spans="1:19" x14ac:dyDescent="0.3">
      <c r="A64" t="s">
        <v>164</v>
      </c>
      <c r="B64" t="s">
        <v>394</v>
      </c>
      <c r="C64">
        <f>VLOOKUP(A64,data!$LH$6:$LI$353,2,FALSE)</f>
        <v>91.2</v>
      </c>
      <c r="D64">
        <f t="shared" si="2"/>
        <v>28</v>
      </c>
      <c r="E64" t="s">
        <v>51</v>
      </c>
      <c r="H64" t="s">
        <v>236</v>
      </c>
      <c r="I64" t="s">
        <v>395</v>
      </c>
      <c r="J64">
        <f>VLOOKUP(H64,data!$LH$6:$LI$353,2,FALSE)</f>
        <v>92.2</v>
      </c>
      <c r="K64">
        <f t="shared" si="3"/>
        <v>66</v>
      </c>
      <c r="L64" t="s">
        <v>143</v>
      </c>
    </row>
    <row r="65" spans="1:12" x14ac:dyDescent="0.3">
      <c r="A65" t="s">
        <v>247</v>
      </c>
      <c r="B65" t="s">
        <v>394</v>
      </c>
      <c r="C65">
        <f>VLOOKUP(A65,data!$LH$6:$LI$353,2,FALSE)</f>
        <v>84.7</v>
      </c>
      <c r="D65">
        <f t="shared" si="2"/>
        <v>60</v>
      </c>
      <c r="E65" t="s">
        <v>170</v>
      </c>
      <c r="H65" t="s">
        <v>13</v>
      </c>
      <c r="I65" t="s">
        <v>395</v>
      </c>
      <c r="J65">
        <f>VLOOKUP(H65,data!$LH$6:$LI$353,2,FALSE)</f>
        <v>87.5</v>
      </c>
      <c r="K65">
        <f t="shared" ref="K65:K96" si="5">RANK(J65,J$1:J$175,0)</f>
        <v>108</v>
      </c>
      <c r="L65" t="s">
        <v>236</v>
      </c>
    </row>
    <row r="66" spans="1:12" x14ac:dyDescent="0.3">
      <c r="A66" t="s">
        <v>329</v>
      </c>
      <c r="B66" t="s">
        <v>394</v>
      </c>
      <c r="C66">
        <f>VLOOKUP(A66,data!$LH$6:$LI$353,2,FALSE)</f>
        <v>91.4</v>
      </c>
      <c r="D66">
        <f t="shared" ref="D66:D84" si="6">RANK(C66,C$1:C$88,0)</f>
        <v>26</v>
      </c>
      <c r="E66" t="s">
        <v>18</v>
      </c>
      <c r="H66" t="s">
        <v>127</v>
      </c>
      <c r="I66" t="s">
        <v>395</v>
      </c>
      <c r="J66">
        <f>VLOOKUP(H66,data!$LH$6:$LI$353,2,FALSE)</f>
        <v>92.9</v>
      </c>
      <c r="K66">
        <f t="shared" si="5"/>
        <v>60</v>
      </c>
      <c r="L66" t="s">
        <v>13</v>
      </c>
    </row>
    <row r="67" spans="1:12" x14ac:dyDescent="0.3">
      <c r="A67" t="s">
        <v>140</v>
      </c>
      <c r="B67" t="s">
        <v>394</v>
      </c>
      <c r="C67">
        <f>VLOOKUP(A67,data!$LH$6:$LI$353,2,FALSE)</f>
        <v>82.1</v>
      </c>
      <c r="D67">
        <f t="shared" si="6"/>
        <v>73</v>
      </c>
      <c r="E67" t="s">
        <v>72</v>
      </c>
      <c r="H67" t="s">
        <v>77</v>
      </c>
      <c r="I67" t="s">
        <v>395</v>
      </c>
      <c r="J67">
        <f>VLOOKUP(H67,data!$LH$6:$LI$353,2,FALSE)</f>
        <v>83.3</v>
      </c>
      <c r="K67">
        <f t="shared" si="5"/>
        <v>143</v>
      </c>
      <c r="L67" t="s">
        <v>127</v>
      </c>
    </row>
    <row r="68" spans="1:12" x14ac:dyDescent="0.3">
      <c r="A68" t="s">
        <v>180</v>
      </c>
      <c r="B68" t="s">
        <v>394</v>
      </c>
      <c r="C68">
        <f>VLOOKUP(A68,data!$LH$6:$LI$353,2,FALSE)</f>
        <v>95.1</v>
      </c>
      <c r="D68">
        <f t="shared" si="6"/>
        <v>7</v>
      </c>
      <c r="E68" t="s">
        <v>164</v>
      </c>
      <c r="H68" t="s">
        <v>17</v>
      </c>
      <c r="I68" t="s">
        <v>395</v>
      </c>
      <c r="J68">
        <f>VLOOKUP(H68,data!$LH$6:$LI$353,2,FALSE)</f>
        <v>99.5</v>
      </c>
      <c r="K68">
        <f t="shared" si="5"/>
        <v>5</v>
      </c>
      <c r="L68" t="s">
        <v>77</v>
      </c>
    </row>
    <row r="69" spans="1:12" x14ac:dyDescent="0.3">
      <c r="A69" t="s">
        <v>133</v>
      </c>
      <c r="B69" t="s">
        <v>394</v>
      </c>
      <c r="C69">
        <f>VLOOKUP(A69,data!$LH$6:$LI$353,2,FALSE)</f>
        <v>74.5</v>
      </c>
      <c r="D69">
        <f t="shared" si="6"/>
        <v>84</v>
      </c>
      <c r="E69" t="s">
        <v>247</v>
      </c>
      <c r="H69" t="s">
        <v>58</v>
      </c>
      <c r="I69" t="s">
        <v>395</v>
      </c>
      <c r="J69">
        <f>VLOOKUP(H69,data!$LH$6:$LI$353,2,FALSE)</f>
        <v>92.2</v>
      </c>
      <c r="K69">
        <f t="shared" si="5"/>
        <v>66</v>
      </c>
      <c r="L69" t="s">
        <v>17</v>
      </c>
    </row>
    <row r="70" spans="1:12" x14ac:dyDescent="0.3">
      <c r="A70" t="s">
        <v>249</v>
      </c>
      <c r="B70" t="s">
        <v>394</v>
      </c>
      <c r="C70">
        <f>VLOOKUP(A70,data!$LH$6:$LI$353,2,FALSE)</f>
        <v>84.4</v>
      </c>
      <c r="D70">
        <f t="shared" si="6"/>
        <v>62</v>
      </c>
      <c r="E70" t="s">
        <v>329</v>
      </c>
      <c r="H70" t="s">
        <v>109</v>
      </c>
      <c r="I70" t="s">
        <v>395</v>
      </c>
      <c r="J70">
        <f>VLOOKUP(H70,data!$LH$6:$LI$353,2,FALSE)</f>
        <v>89.1</v>
      </c>
      <c r="K70">
        <f t="shared" si="5"/>
        <v>96</v>
      </c>
      <c r="L70" t="s">
        <v>58</v>
      </c>
    </row>
    <row r="71" spans="1:12" x14ac:dyDescent="0.3">
      <c r="A71" t="s">
        <v>233</v>
      </c>
      <c r="B71" t="s">
        <v>394</v>
      </c>
      <c r="C71">
        <f>VLOOKUP(A71,data!$LH$6:$LI$353,2,FALSE)</f>
        <v>82.2</v>
      </c>
      <c r="D71">
        <f t="shared" si="6"/>
        <v>72</v>
      </c>
      <c r="E71" t="s">
        <v>140</v>
      </c>
      <c r="H71" t="s">
        <v>93</v>
      </c>
      <c r="I71" t="s">
        <v>395</v>
      </c>
      <c r="J71">
        <f>VLOOKUP(H71,data!$LH$6:$LI$353,2,FALSE)</f>
        <v>95</v>
      </c>
      <c r="K71">
        <f t="shared" si="5"/>
        <v>39</v>
      </c>
      <c r="L71" t="s">
        <v>109</v>
      </c>
    </row>
    <row r="72" spans="1:12" x14ac:dyDescent="0.3">
      <c r="A72" t="s">
        <v>167</v>
      </c>
      <c r="B72" t="s">
        <v>394</v>
      </c>
      <c r="C72">
        <f>VLOOKUP(A72,data!$LH$6:$LI$353,2,FALSE)</f>
        <v>94.8</v>
      </c>
      <c r="D72">
        <f t="shared" si="6"/>
        <v>10</v>
      </c>
      <c r="E72" t="s">
        <v>180</v>
      </c>
      <c r="H72" t="s">
        <v>277</v>
      </c>
      <c r="I72" t="s">
        <v>395</v>
      </c>
      <c r="J72">
        <f>VLOOKUP(H72,data!$LH$6:$LI$353,2,FALSE)</f>
        <v>95.5</v>
      </c>
      <c r="K72">
        <f t="shared" si="5"/>
        <v>32</v>
      </c>
      <c r="L72" t="s">
        <v>93</v>
      </c>
    </row>
    <row r="73" spans="1:12" x14ac:dyDescent="0.3">
      <c r="A73" t="s">
        <v>304</v>
      </c>
      <c r="B73" t="s">
        <v>394</v>
      </c>
      <c r="C73">
        <f>VLOOKUP(A73,data!$LH$6:$LI$353,2,FALSE)</f>
        <v>82.9</v>
      </c>
      <c r="D73">
        <f t="shared" si="6"/>
        <v>66</v>
      </c>
      <c r="E73" t="s">
        <v>133</v>
      </c>
      <c r="H73" t="s">
        <v>32</v>
      </c>
      <c r="I73" t="s">
        <v>395</v>
      </c>
      <c r="J73">
        <f>VLOOKUP(H73,data!$LH$6:$LI$353,2,FALSE)</f>
        <v>88.5</v>
      </c>
      <c r="K73">
        <f t="shared" si="5"/>
        <v>101</v>
      </c>
      <c r="L73" t="s">
        <v>277</v>
      </c>
    </row>
    <row r="74" spans="1:12" x14ac:dyDescent="0.3">
      <c r="A74" t="s">
        <v>134</v>
      </c>
      <c r="B74" t="s">
        <v>394</v>
      </c>
      <c r="C74">
        <f>VLOOKUP(A74,data!$LH$6:$LI$353,2,FALSE)</f>
        <v>93.3</v>
      </c>
      <c r="D74">
        <f t="shared" si="6"/>
        <v>14</v>
      </c>
      <c r="E74" t="s">
        <v>249</v>
      </c>
      <c r="H74" t="s">
        <v>285</v>
      </c>
      <c r="I74" t="s">
        <v>395</v>
      </c>
      <c r="J74">
        <f>VLOOKUP(H74,data!$LH$6:$LI$353,2,FALSE)</f>
        <v>91.8</v>
      </c>
      <c r="K74">
        <f t="shared" si="5"/>
        <v>71</v>
      </c>
      <c r="L74" t="s">
        <v>32</v>
      </c>
    </row>
    <row r="75" spans="1:12" x14ac:dyDescent="0.3">
      <c r="A75" t="s">
        <v>28</v>
      </c>
      <c r="B75" t="s">
        <v>394</v>
      </c>
      <c r="C75">
        <f>VLOOKUP(A75,data!$LH$6:$LI$353,2,FALSE)</f>
        <v>93.3</v>
      </c>
      <c r="D75">
        <f t="shared" si="6"/>
        <v>14</v>
      </c>
      <c r="E75" t="s">
        <v>233</v>
      </c>
      <c r="H75" t="s">
        <v>204</v>
      </c>
      <c r="I75" t="s">
        <v>395</v>
      </c>
      <c r="J75">
        <f>VLOOKUP(H75,data!$LH$6:$LI$353,2,FALSE)</f>
        <v>77</v>
      </c>
      <c r="K75">
        <f t="shared" si="5"/>
        <v>169</v>
      </c>
      <c r="L75" t="s">
        <v>285</v>
      </c>
    </row>
    <row r="76" spans="1:12" x14ac:dyDescent="0.3">
      <c r="A76" t="s">
        <v>45</v>
      </c>
      <c r="B76" t="s">
        <v>394</v>
      </c>
      <c r="C76">
        <f>VLOOKUP(A76,data!$LH$6:$LI$353,2,FALSE)</f>
        <v>92.6</v>
      </c>
      <c r="D76">
        <f t="shared" si="6"/>
        <v>23</v>
      </c>
      <c r="E76" t="s">
        <v>167</v>
      </c>
      <c r="H76" t="s">
        <v>374</v>
      </c>
      <c r="I76" t="s">
        <v>395</v>
      </c>
      <c r="J76">
        <f>VLOOKUP(H76,data!$LH$6:$LI$353,2,FALSE)</f>
        <v>96.1</v>
      </c>
      <c r="K76">
        <f t="shared" si="5"/>
        <v>26</v>
      </c>
      <c r="L76" t="s">
        <v>204</v>
      </c>
    </row>
    <row r="77" spans="1:12" x14ac:dyDescent="0.3">
      <c r="A77" t="s">
        <v>101</v>
      </c>
      <c r="B77" t="s">
        <v>394</v>
      </c>
      <c r="C77">
        <f>VLOOKUP(A77,data!$LH$6:$LI$353,2,FALSE)</f>
        <v>87.3</v>
      </c>
      <c r="D77">
        <f t="shared" si="6"/>
        <v>49</v>
      </c>
      <c r="E77" t="s">
        <v>304</v>
      </c>
      <c r="H77" t="s">
        <v>108</v>
      </c>
      <c r="I77" t="s">
        <v>395</v>
      </c>
      <c r="J77">
        <f>VLOOKUP(H77,data!$LH$6:$LI$353,2,FALSE)</f>
        <v>97.7</v>
      </c>
      <c r="K77">
        <f t="shared" si="5"/>
        <v>17</v>
      </c>
      <c r="L77" t="s">
        <v>374</v>
      </c>
    </row>
    <row r="78" spans="1:12" x14ac:dyDescent="0.3">
      <c r="A78" t="s">
        <v>319</v>
      </c>
      <c r="B78" t="s">
        <v>394</v>
      </c>
      <c r="C78">
        <f>VLOOKUP(A78,data!$LH$6:$LI$353,2,FALSE)</f>
        <v>96.1</v>
      </c>
      <c r="D78">
        <f t="shared" si="6"/>
        <v>4</v>
      </c>
      <c r="E78" t="s">
        <v>134</v>
      </c>
      <c r="H78" t="s">
        <v>64</v>
      </c>
      <c r="I78" t="s">
        <v>395</v>
      </c>
      <c r="J78">
        <f>VLOOKUP(H78,data!$LH$6:$LI$353,2,FALSE)</f>
        <v>94.2</v>
      </c>
      <c r="K78">
        <f t="shared" si="5"/>
        <v>47</v>
      </c>
      <c r="L78" t="s">
        <v>108</v>
      </c>
    </row>
    <row r="79" spans="1:12" x14ac:dyDescent="0.3">
      <c r="A79" t="s">
        <v>259</v>
      </c>
      <c r="B79" t="s">
        <v>394</v>
      </c>
      <c r="C79">
        <f>VLOOKUP(A79,data!$LH$6:$LI$353,2,FALSE)</f>
        <v>92.3</v>
      </c>
      <c r="D79">
        <f t="shared" si="6"/>
        <v>25</v>
      </c>
      <c r="E79" t="s">
        <v>28</v>
      </c>
      <c r="H79" t="s">
        <v>432</v>
      </c>
      <c r="I79" t="s">
        <v>395</v>
      </c>
      <c r="J79">
        <f>VLOOKUP(H79,data!$LH$6:$LI$353,2,FALSE)</f>
        <v>87.3</v>
      </c>
      <c r="K79">
        <f t="shared" si="5"/>
        <v>114</v>
      </c>
      <c r="L79" t="s">
        <v>64</v>
      </c>
    </row>
    <row r="80" spans="1:12" x14ac:dyDescent="0.3">
      <c r="A80" t="s">
        <v>662</v>
      </c>
      <c r="B80" t="s">
        <v>394</v>
      </c>
      <c r="C80">
        <f>VLOOKUP(A80,data!$LH$6:$LI$353,2,FALSE)</f>
        <v>88.6</v>
      </c>
      <c r="D80">
        <f t="shared" si="6"/>
        <v>40</v>
      </c>
      <c r="E80" t="s">
        <v>45</v>
      </c>
      <c r="H80" t="s">
        <v>14</v>
      </c>
      <c r="I80" t="s">
        <v>395</v>
      </c>
      <c r="J80">
        <f>VLOOKUP(H80,data!$LH$6:$LI$353,2,FALSE)</f>
        <v>92.3</v>
      </c>
      <c r="K80">
        <f t="shared" si="5"/>
        <v>64</v>
      </c>
      <c r="L80" t="s">
        <v>122</v>
      </c>
    </row>
    <row r="81" spans="1:12" x14ac:dyDescent="0.3">
      <c r="A81" t="s">
        <v>116</v>
      </c>
      <c r="B81" t="s">
        <v>394</v>
      </c>
      <c r="C81">
        <f>VLOOKUP(A81,data!$LH$6:$LI$353,2,FALSE)</f>
        <v>85</v>
      </c>
      <c r="D81">
        <f t="shared" si="6"/>
        <v>59</v>
      </c>
      <c r="E81" t="s">
        <v>101</v>
      </c>
      <c r="H81" t="s">
        <v>111</v>
      </c>
      <c r="I81" t="s">
        <v>395</v>
      </c>
      <c r="J81">
        <f>VLOOKUP(H81,data!$LH$6:$LI$353,2,FALSE)</f>
        <v>89.2</v>
      </c>
      <c r="K81">
        <f t="shared" si="5"/>
        <v>94</v>
      </c>
      <c r="L81" t="s">
        <v>432</v>
      </c>
    </row>
    <row r="82" spans="1:12" x14ac:dyDescent="0.3">
      <c r="A82" t="s">
        <v>152</v>
      </c>
      <c r="B82" t="s">
        <v>394</v>
      </c>
      <c r="C82">
        <f>VLOOKUP(A82,data!$LH$6:$LI$353,2,FALSE)</f>
        <v>93.5</v>
      </c>
      <c r="D82">
        <f t="shared" si="6"/>
        <v>13</v>
      </c>
      <c r="E82" t="s">
        <v>319</v>
      </c>
      <c r="H82" t="s">
        <v>146</v>
      </c>
      <c r="I82" t="s">
        <v>395</v>
      </c>
      <c r="J82">
        <f>VLOOKUP(H82,data!$LH$6:$LI$353,2,FALSE)</f>
        <v>94.7</v>
      </c>
      <c r="K82">
        <f t="shared" si="5"/>
        <v>43</v>
      </c>
      <c r="L82" t="s">
        <v>14</v>
      </c>
    </row>
    <row r="83" spans="1:12" x14ac:dyDescent="0.3">
      <c r="A83" t="s">
        <v>207</v>
      </c>
      <c r="B83" t="s">
        <v>394</v>
      </c>
      <c r="C83">
        <f>VLOOKUP(A83,data!$LH$6:$LI$353,2,FALSE)</f>
        <v>82.1</v>
      </c>
      <c r="D83">
        <f t="shared" si="6"/>
        <v>73</v>
      </c>
      <c r="E83" t="s">
        <v>259</v>
      </c>
      <c r="H83" t="s">
        <v>62</v>
      </c>
      <c r="I83" t="s">
        <v>395</v>
      </c>
      <c r="J83">
        <f>VLOOKUP(H83,data!$LH$6:$LI$353,2,FALSE)</f>
        <v>93.1</v>
      </c>
      <c r="K83">
        <f t="shared" si="5"/>
        <v>58</v>
      </c>
      <c r="L83" t="s">
        <v>111</v>
      </c>
    </row>
    <row r="84" spans="1:12" x14ac:dyDescent="0.3">
      <c r="A84" t="s">
        <v>294</v>
      </c>
      <c r="B84" t="s">
        <v>394</v>
      </c>
      <c r="C84">
        <f>VLOOKUP(A84,data!$LH$6:$LI$353,2,FALSE)</f>
        <v>83.8</v>
      </c>
      <c r="D84">
        <f t="shared" si="6"/>
        <v>64</v>
      </c>
      <c r="E84" t="s">
        <v>662</v>
      </c>
      <c r="H84" t="s">
        <v>33</v>
      </c>
      <c r="I84" t="s">
        <v>395</v>
      </c>
      <c r="J84">
        <f>VLOOKUP(H84,data!$LH$6:$LI$353,2,FALSE)</f>
        <v>91.1</v>
      </c>
      <c r="K84">
        <f t="shared" si="5"/>
        <v>76</v>
      </c>
      <c r="L84" t="s">
        <v>146</v>
      </c>
    </row>
    <row r="85" spans="1:12" x14ac:dyDescent="0.3">
      <c r="A85" t="s">
        <v>805</v>
      </c>
      <c r="B85" t="s">
        <v>394</v>
      </c>
      <c r="C85">
        <f>VLOOKUP(A85,data!$LH$6:$LI$353,2,FALSE)</f>
        <v>86.5</v>
      </c>
      <c r="D85">
        <f>RANK(C85,C$1:C$88,0)</f>
        <v>52</v>
      </c>
      <c r="H85" t="s">
        <v>194</v>
      </c>
      <c r="I85" t="s">
        <v>395</v>
      </c>
      <c r="J85">
        <f>VLOOKUP(H85,data!$LH$6:$LI$353,2,FALSE)</f>
        <v>81.3</v>
      </c>
      <c r="K85">
        <f t="shared" si="5"/>
        <v>159</v>
      </c>
      <c r="L85" t="s">
        <v>62</v>
      </c>
    </row>
    <row r="86" spans="1:12" x14ac:dyDescent="0.3">
      <c r="A86" t="s">
        <v>806</v>
      </c>
      <c r="B86" t="s">
        <v>394</v>
      </c>
      <c r="C86">
        <f>VLOOKUP(A86,data!$LH$6:$LI$353,2,FALSE)</f>
        <v>86.2</v>
      </c>
      <c r="D86">
        <f t="shared" ref="D86:D88" si="7">RANK(C86,C$1:C$88,0)</f>
        <v>54</v>
      </c>
      <c r="H86" t="s">
        <v>40</v>
      </c>
      <c r="I86" t="s">
        <v>395</v>
      </c>
      <c r="J86">
        <f>VLOOKUP(H86,data!$LH$6:$LI$353,2,FALSE)</f>
        <v>91.8</v>
      </c>
      <c r="K86">
        <f t="shared" si="5"/>
        <v>71</v>
      </c>
      <c r="L86" t="s">
        <v>33</v>
      </c>
    </row>
    <row r="87" spans="1:12" x14ac:dyDescent="0.3">
      <c r="A87" t="s">
        <v>807</v>
      </c>
      <c r="B87" t="s">
        <v>394</v>
      </c>
      <c r="C87">
        <f>VLOOKUP(A87,data!$LH$6:$LI$353,2,FALSE)</f>
        <v>85.2</v>
      </c>
      <c r="D87">
        <f t="shared" si="7"/>
        <v>57</v>
      </c>
      <c r="H87" t="s">
        <v>211</v>
      </c>
      <c r="I87" t="s">
        <v>395</v>
      </c>
      <c r="J87">
        <f>VLOOKUP(H87,data!$LH$6:$LI$353,2,FALSE)</f>
        <v>79.099999999999994</v>
      </c>
      <c r="K87">
        <f t="shared" si="5"/>
        <v>165</v>
      </c>
      <c r="L87" t="s">
        <v>194</v>
      </c>
    </row>
    <row r="88" spans="1:12" x14ac:dyDescent="0.3">
      <c r="A88" t="s">
        <v>808</v>
      </c>
      <c r="B88" t="s">
        <v>394</v>
      </c>
      <c r="C88">
        <f>VLOOKUP(A88,data!$LH$6:$LI$353,2,FALSE)</f>
        <v>89.7</v>
      </c>
      <c r="D88">
        <f t="shared" si="7"/>
        <v>36</v>
      </c>
      <c r="H88" t="s">
        <v>291</v>
      </c>
      <c r="I88" t="s">
        <v>395</v>
      </c>
      <c r="J88">
        <f>VLOOKUP(H88,data!$LH$6:$LI$353,2,FALSE)</f>
        <v>83.9</v>
      </c>
      <c r="K88">
        <f t="shared" si="5"/>
        <v>138</v>
      </c>
      <c r="L88" t="s">
        <v>40</v>
      </c>
    </row>
    <row r="89" spans="1:12" x14ac:dyDescent="0.3">
      <c r="B89" t="s">
        <v>394</v>
      </c>
      <c r="C89">
        <f>AVERAGE(C1:C88)</f>
        <v>87.185227272727289</v>
      </c>
      <c r="H89" t="s">
        <v>310</v>
      </c>
      <c r="I89" t="s">
        <v>395</v>
      </c>
      <c r="J89">
        <f>VLOOKUP(H89,data!$LH$6:$LI$353,2,FALSE)</f>
        <v>96.5</v>
      </c>
      <c r="K89">
        <f t="shared" si="5"/>
        <v>23</v>
      </c>
      <c r="L89" t="s">
        <v>211</v>
      </c>
    </row>
    <row r="90" spans="1:12" x14ac:dyDescent="0.3">
      <c r="H90" t="s">
        <v>187</v>
      </c>
      <c r="I90" t="s">
        <v>395</v>
      </c>
      <c r="J90">
        <f>VLOOKUP(H90,data!$LH$6:$LI$353,2,FALSE)</f>
        <v>84.5</v>
      </c>
      <c r="K90">
        <f t="shared" si="5"/>
        <v>134</v>
      </c>
      <c r="L90" t="s">
        <v>291</v>
      </c>
    </row>
    <row r="91" spans="1:12" x14ac:dyDescent="0.3">
      <c r="H91" t="s">
        <v>31</v>
      </c>
      <c r="I91" t="s">
        <v>395</v>
      </c>
      <c r="J91">
        <f>VLOOKUP(H91,data!$LH$6:$LI$353,2,FALSE)</f>
        <v>96.5</v>
      </c>
      <c r="K91">
        <f t="shared" si="5"/>
        <v>23</v>
      </c>
      <c r="L91" t="s">
        <v>310</v>
      </c>
    </row>
    <row r="92" spans="1:12" x14ac:dyDescent="0.3">
      <c r="H92" t="s">
        <v>118</v>
      </c>
      <c r="I92" t="s">
        <v>395</v>
      </c>
      <c r="J92">
        <f>VLOOKUP(H92,data!$LH$6:$LI$353,2,FALSE)</f>
        <v>94.2</v>
      </c>
      <c r="K92">
        <f t="shared" si="5"/>
        <v>47</v>
      </c>
      <c r="L92" t="s">
        <v>187</v>
      </c>
    </row>
    <row r="93" spans="1:12" x14ac:dyDescent="0.3">
      <c r="H93" t="s">
        <v>339</v>
      </c>
      <c r="I93" t="s">
        <v>395</v>
      </c>
      <c r="J93">
        <f>VLOOKUP(H93,data!$LH$6:$LI$353,2,FALSE)</f>
        <v>90.3</v>
      </c>
      <c r="K93">
        <f t="shared" si="5"/>
        <v>84</v>
      </c>
      <c r="L93" t="s">
        <v>31</v>
      </c>
    </row>
    <row r="94" spans="1:12" x14ac:dyDescent="0.3">
      <c r="H94" t="s">
        <v>86</v>
      </c>
      <c r="I94" t="s">
        <v>395</v>
      </c>
      <c r="J94">
        <f>VLOOKUP(H94,data!$LH$6:$LI$353,2,FALSE)</f>
        <v>99.3</v>
      </c>
      <c r="K94">
        <f t="shared" si="5"/>
        <v>9</v>
      </c>
      <c r="L94" t="s">
        <v>118</v>
      </c>
    </row>
    <row r="95" spans="1:12" x14ac:dyDescent="0.3">
      <c r="H95" t="s">
        <v>190</v>
      </c>
      <c r="I95" t="s">
        <v>395</v>
      </c>
      <c r="J95">
        <f>VLOOKUP(H95,data!$LH$6:$LI$353,2,FALSE)</f>
        <v>83.2</v>
      </c>
      <c r="K95">
        <f t="shared" si="5"/>
        <v>144</v>
      </c>
      <c r="L95" t="s">
        <v>339</v>
      </c>
    </row>
    <row r="96" spans="1:12" x14ac:dyDescent="0.3">
      <c r="H96" t="s">
        <v>293</v>
      </c>
      <c r="I96" t="s">
        <v>395</v>
      </c>
      <c r="J96">
        <f>VLOOKUP(H96,data!$LH$6:$LI$353,2,FALSE)</f>
        <v>93.5</v>
      </c>
      <c r="K96">
        <f t="shared" si="5"/>
        <v>54</v>
      </c>
      <c r="L96" t="s">
        <v>86</v>
      </c>
    </row>
    <row r="97" spans="8:12" x14ac:dyDescent="0.3">
      <c r="H97" t="s">
        <v>103</v>
      </c>
      <c r="I97" t="s">
        <v>395</v>
      </c>
      <c r="J97">
        <f>VLOOKUP(H97,data!$LH$6:$LI$353,2,FALSE)</f>
        <v>84</v>
      </c>
      <c r="K97">
        <f t="shared" ref="K97:K128" si="8">RANK(J97,J$1:J$175,0)</f>
        <v>137</v>
      </c>
      <c r="L97" t="s">
        <v>190</v>
      </c>
    </row>
    <row r="98" spans="8:12" x14ac:dyDescent="0.3">
      <c r="H98" t="s">
        <v>166</v>
      </c>
      <c r="I98" t="s">
        <v>395</v>
      </c>
      <c r="J98">
        <f>VLOOKUP(H98,data!$LH$6:$LI$353,2,FALSE)</f>
        <v>94.9</v>
      </c>
      <c r="K98">
        <f t="shared" si="8"/>
        <v>40</v>
      </c>
      <c r="L98" t="s">
        <v>293</v>
      </c>
    </row>
    <row r="99" spans="8:12" x14ac:dyDescent="0.3">
      <c r="H99" t="s">
        <v>68</v>
      </c>
      <c r="I99" t="s">
        <v>395</v>
      </c>
      <c r="J99">
        <f>VLOOKUP(H99,data!$LH$6:$LI$353,2,FALSE)</f>
        <v>79.900000000000006</v>
      </c>
      <c r="K99">
        <f t="shared" si="8"/>
        <v>164</v>
      </c>
      <c r="L99" t="s">
        <v>103</v>
      </c>
    </row>
    <row r="100" spans="8:12" x14ac:dyDescent="0.3">
      <c r="H100" t="s">
        <v>178</v>
      </c>
      <c r="I100" t="s">
        <v>395</v>
      </c>
      <c r="J100">
        <f>VLOOKUP(H100,data!$LH$6:$LI$353,2,FALSE)</f>
        <v>87.6</v>
      </c>
      <c r="K100">
        <f t="shared" si="8"/>
        <v>107</v>
      </c>
      <c r="L100" t="s">
        <v>166</v>
      </c>
    </row>
    <row r="101" spans="8:12" x14ac:dyDescent="0.3">
      <c r="H101" t="s">
        <v>82</v>
      </c>
      <c r="I101" t="s">
        <v>395</v>
      </c>
      <c r="J101">
        <f>VLOOKUP(H101,data!$LH$6:$LI$353,2,FALSE)</f>
        <v>99.6</v>
      </c>
      <c r="K101">
        <f t="shared" si="8"/>
        <v>4</v>
      </c>
      <c r="L101" t="s">
        <v>68</v>
      </c>
    </row>
    <row r="102" spans="8:12" x14ac:dyDescent="0.3">
      <c r="H102" t="s">
        <v>185</v>
      </c>
      <c r="I102" t="s">
        <v>395</v>
      </c>
      <c r="J102">
        <f>VLOOKUP(H102,data!$LH$6:$LI$353,2,FALSE)</f>
        <v>99.5</v>
      </c>
      <c r="K102">
        <f t="shared" si="8"/>
        <v>5</v>
      </c>
      <c r="L102" t="s">
        <v>178</v>
      </c>
    </row>
    <row r="103" spans="8:12" x14ac:dyDescent="0.3">
      <c r="H103" t="s">
        <v>27</v>
      </c>
      <c r="I103" t="s">
        <v>395</v>
      </c>
      <c r="J103">
        <f>VLOOKUP(H103,data!$LH$6:$LI$353,2,FALSE)</f>
        <v>92.8</v>
      </c>
      <c r="K103">
        <f t="shared" si="8"/>
        <v>61</v>
      </c>
      <c r="L103" t="s">
        <v>82</v>
      </c>
    </row>
    <row r="104" spans="8:12" x14ac:dyDescent="0.3">
      <c r="H104" t="s">
        <v>39</v>
      </c>
      <c r="I104" t="s">
        <v>395</v>
      </c>
      <c r="J104">
        <f>VLOOKUP(H104,data!$LH$6:$LI$353,2,FALSE)</f>
        <v>87</v>
      </c>
      <c r="K104">
        <f t="shared" si="8"/>
        <v>116</v>
      </c>
      <c r="L104" t="s">
        <v>185</v>
      </c>
    </row>
    <row r="105" spans="8:12" x14ac:dyDescent="0.3">
      <c r="H105" t="s">
        <v>196</v>
      </c>
      <c r="I105" t="s">
        <v>395</v>
      </c>
      <c r="J105">
        <f>VLOOKUP(H105,data!$LH$6:$LI$353,2,FALSE)</f>
        <v>94.3</v>
      </c>
      <c r="K105">
        <f t="shared" si="8"/>
        <v>45</v>
      </c>
      <c r="L105" t="s">
        <v>91</v>
      </c>
    </row>
    <row r="106" spans="8:12" x14ac:dyDescent="0.3">
      <c r="H106" t="s">
        <v>34</v>
      </c>
      <c r="I106" t="s">
        <v>395</v>
      </c>
      <c r="J106">
        <f>VLOOKUP(H106,data!$LH$6:$LI$353,2,FALSE)</f>
        <v>94.9</v>
      </c>
      <c r="K106">
        <f t="shared" si="8"/>
        <v>40</v>
      </c>
      <c r="L106" t="s">
        <v>27</v>
      </c>
    </row>
    <row r="107" spans="8:12" x14ac:dyDescent="0.3">
      <c r="H107" t="s">
        <v>147</v>
      </c>
      <c r="I107" t="s">
        <v>395</v>
      </c>
      <c r="J107">
        <f>VLOOKUP(H107,data!$LH$6:$LI$353,2,FALSE)</f>
        <v>96.1</v>
      </c>
      <c r="K107">
        <f t="shared" si="8"/>
        <v>26</v>
      </c>
      <c r="L107" t="s">
        <v>39</v>
      </c>
    </row>
    <row r="108" spans="8:12" x14ac:dyDescent="0.3">
      <c r="H108" t="s">
        <v>274</v>
      </c>
      <c r="I108" t="s">
        <v>395</v>
      </c>
      <c r="J108">
        <f>VLOOKUP(H108,data!$LH$6:$LI$353,2,FALSE)</f>
        <v>88.2</v>
      </c>
      <c r="K108">
        <f t="shared" si="8"/>
        <v>104</v>
      </c>
      <c r="L108" t="s">
        <v>196</v>
      </c>
    </row>
    <row r="109" spans="8:12" x14ac:dyDescent="0.3">
      <c r="H109" t="s">
        <v>238</v>
      </c>
      <c r="I109" t="s">
        <v>395</v>
      </c>
      <c r="J109">
        <f>VLOOKUP(H109,data!$LH$6:$LI$353,2,FALSE)</f>
        <v>89.7</v>
      </c>
      <c r="K109">
        <f t="shared" si="8"/>
        <v>89</v>
      </c>
      <c r="L109" t="s">
        <v>34</v>
      </c>
    </row>
    <row r="110" spans="8:12" x14ac:dyDescent="0.3">
      <c r="H110" t="s">
        <v>114</v>
      </c>
      <c r="I110" t="s">
        <v>395</v>
      </c>
      <c r="J110">
        <f>VLOOKUP(H110,data!$LH$6:$LI$353,2,FALSE)</f>
        <v>86</v>
      </c>
      <c r="K110">
        <f t="shared" si="8"/>
        <v>127</v>
      </c>
      <c r="L110" t="s">
        <v>147</v>
      </c>
    </row>
    <row r="111" spans="8:12" x14ac:dyDescent="0.3">
      <c r="H111" t="s">
        <v>44</v>
      </c>
      <c r="I111" t="s">
        <v>395</v>
      </c>
      <c r="J111">
        <f>VLOOKUP(H111,data!$LH$6:$LI$353,2,FALSE)</f>
        <v>91.5</v>
      </c>
      <c r="K111">
        <f t="shared" si="8"/>
        <v>74</v>
      </c>
      <c r="L111" t="s">
        <v>274</v>
      </c>
    </row>
    <row r="112" spans="8:12" x14ac:dyDescent="0.3">
      <c r="H112" t="s">
        <v>162</v>
      </c>
      <c r="I112" t="s">
        <v>395</v>
      </c>
      <c r="J112">
        <f>VLOOKUP(H112,data!$LH$6:$LI$353,2,FALSE)</f>
        <v>83.4</v>
      </c>
      <c r="K112">
        <f t="shared" si="8"/>
        <v>142</v>
      </c>
      <c r="L112" t="s">
        <v>238</v>
      </c>
    </row>
    <row r="113" spans="8:12" x14ac:dyDescent="0.3">
      <c r="H113" t="s">
        <v>223</v>
      </c>
      <c r="I113" t="s">
        <v>395</v>
      </c>
      <c r="J113">
        <f>VLOOKUP(H113,data!$LH$6:$LI$353,2,FALSE)</f>
        <v>97.2</v>
      </c>
      <c r="K113">
        <f t="shared" si="8"/>
        <v>20</v>
      </c>
      <c r="L113" t="s">
        <v>114</v>
      </c>
    </row>
    <row r="114" spans="8:12" x14ac:dyDescent="0.3">
      <c r="H114" t="s">
        <v>226</v>
      </c>
      <c r="I114" t="s">
        <v>395</v>
      </c>
      <c r="J114">
        <f>VLOOKUP(H114,data!$LH$6:$LI$353,2,FALSE)</f>
        <v>86.2</v>
      </c>
      <c r="K114">
        <f t="shared" si="8"/>
        <v>125</v>
      </c>
      <c r="L114" t="s">
        <v>44</v>
      </c>
    </row>
    <row r="115" spans="8:12" x14ac:dyDescent="0.3">
      <c r="H115" t="s">
        <v>149</v>
      </c>
      <c r="I115" t="s">
        <v>395</v>
      </c>
      <c r="J115">
        <f>VLOOKUP(H115,data!$LH$6:$LI$353,2,FALSE)</f>
        <v>89.5</v>
      </c>
      <c r="K115">
        <f t="shared" si="8"/>
        <v>91</v>
      </c>
      <c r="L115" t="s">
        <v>162</v>
      </c>
    </row>
    <row r="116" spans="8:12" x14ac:dyDescent="0.3">
      <c r="H116" t="s">
        <v>278</v>
      </c>
      <c r="I116" t="s">
        <v>395</v>
      </c>
      <c r="J116">
        <f>VLOOKUP(H116,data!$LH$6:$LI$353,2,FALSE)</f>
        <v>88</v>
      </c>
      <c r="K116">
        <f t="shared" si="8"/>
        <v>106</v>
      </c>
      <c r="L116" t="s">
        <v>223</v>
      </c>
    </row>
    <row r="117" spans="8:12" x14ac:dyDescent="0.3">
      <c r="H117" t="s">
        <v>245</v>
      </c>
      <c r="I117" t="s">
        <v>395</v>
      </c>
      <c r="J117">
        <f>VLOOKUP(H117,data!$LH$6:$LI$353,2,FALSE)</f>
        <v>92.2</v>
      </c>
      <c r="K117">
        <f t="shared" si="8"/>
        <v>66</v>
      </c>
      <c r="L117" t="s">
        <v>226</v>
      </c>
    </row>
    <row r="118" spans="8:12" x14ac:dyDescent="0.3">
      <c r="H118" t="s">
        <v>286</v>
      </c>
      <c r="I118" t="s">
        <v>395</v>
      </c>
      <c r="J118">
        <f>VLOOKUP(H118,data!$LH$6:$LI$353,2,FALSE)</f>
        <v>88.7</v>
      </c>
      <c r="K118">
        <f t="shared" si="8"/>
        <v>99</v>
      </c>
      <c r="L118" t="s">
        <v>149</v>
      </c>
    </row>
    <row r="119" spans="8:12" x14ac:dyDescent="0.3">
      <c r="H119" t="s">
        <v>41</v>
      </c>
      <c r="I119" t="s">
        <v>395</v>
      </c>
      <c r="J119">
        <f>VLOOKUP(H119,data!$LH$6:$LI$353,2,FALSE)</f>
        <v>88.3</v>
      </c>
      <c r="K119">
        <f t="shared" si="8"/>
        <v>102</v>
      </c>
      <c r="L119" t="s">
        <v>278</v>
      </c>
    </row>
    <row r="120" spans="8:12" x14ac:dyDescent="0.3">
      <c r="H120" t="s">
        <v>209</v>
      </c>
      <c r="I120" t="s">
        <v>395</v>
      </c>
      <c r="J120">
        <f>VLOOKUP(H120,data!$LH$6:$LI$353,2,FALSE)</f>
        <v>86.9</v>
      </c>
      <c r="K120">
        <f t="shared" si="8"/>
        <v>118</v>
      </c>
      <c r="L120" t="s">
        <v>245</v>
      </c>
    </row>
    <row r="121" spans="8:12" x14ac:dyDescent="0.3">
      <c r="H121" t="s">
        <v>315</v>
      </c>
      <c r="I121" t="s">
        <v>395</v>
      </c>
      <c r="J121">
        <f>VLOOKUP(H121,data!$LH$6:$LI$353,2,FALSE)</f>
        <v>88.3</v>
      </c>
      <c r="K121">
        <f t="shared" si="8"/>
        <v>102</v>
      </c>
      <c r="L121" t="s">
        <v>286</v>
      </c>
    </row>
    <row r="122" spans="8:12" x14ac:dyDescent="0.3">
      <c r="H122" t="s">
        <v>11</v>
      </c>
      <c r="I122" t="s">
        <v>395</v>
      </c>
      <c r="J122">
        <f>VLOOKUP(H122,data!$LH$6:$LI$353,2,FALSE)</f>
        <v>100</v>
      </c>
      <c r="K122">
        <f t="shared" si="8"/>
        <v>1</v>
      </c>
      <c r="L122" t="s">
        <v>41</v>
      </c>
    </row>
    <row r="123" spans="8:12" x14ac:dyDescent="0.3">
      <c r="H123" t="s">
        <v>65</v>
      </c>
      <c r="I123" t="s">
        <v>395</v>
      </c>
      <c r="J123">
        <f>VLOOKUP(H123,data!$LH$6:$LI$353,2,FALSE)</f>
        <v>85.6</v>
      </c>
      <c r="K123">
        <f t="shared" si="8"/>
        <v>129</v>
      </c>
      <c r="L123" t="s">
        <v>209</v>
      </c>
    </row>
    <row r="124" spans="8:12" x14ac:dyDescent="0.3">
      <c r="H124" t="s">
        <v>84</v>
      </c>
      <c r="I124" t="s">
        <v>395</v>
      </c>
      <c r="J124">
        <f>VLOOKUP(H124,data!$LH$6:$LI$353,2,FALSE)</f>
        <v>82.7</v>
      </c>
      <c r="K124">
        <f t="shared" si="8"/>
        <v>147</v>
      </c>
      <c r="L124" t="s">
        <v>315</v>
      </c>
    </row>
    <row r="125" spans="8:12" x14ac:dyDescent="0.3">
      <c r="H125" t="s">
        <v>67</v>
      </c>
      <c r="I125" t="s">
        <v>395</v>
      </c>
      <c r="J125">
        <f>VLOOKUP(H125,data!$LH$6:$LI$353,2,FALSE)</f>
        <v>93.1</v>
      </c>
      <c r="K125">
        <f t="shared" si="8"/>
        <v>58</v>
      </c>
      <c r="L125" t="s">
        <v>11</v>
      </c>
    </row>
    <row r="126" spans="8:12" x14ac:dyDescent="0.3">
      <c r="H126" t="s">
        <v>50</v>
      </c>
      <c r="I126" t="s">
        <v>395</v>
      </c>
      <c r="J126">
        <f>VLOOKUP(H126,data!$LH$6:$LI$353,2,FALSE)</f>
        <v>89.4</v>
      </c>
      <c r="K126">
        <f t="shared" si="8"/>
        <v>92</v>
      </c>
      <c r="L126" t="s">
        <v>65</v>
      </c>
    </row>
    <row r="127" spans="8:12" x14ac:dyDescent="0.3">
      <c r="H127" t="s">
        <v>144</v>
      </c>
      <c r="I127" t="s">
        <v>395</v>
      </c>
      <c r="J127">
        <f>VLOOKUP(H127,data!$LH$6:$LI$353,2,FALSE)</f>
        <v>90.4</v>
      </c>
      <c r="K127">
        <f t="shared" si="8"/>
        <v>82</v>
      </c>
      <c r="L127" t="s">
        <v>84</v>
      </c>
    </row>
    <row r="128" spans="8:12" x14ac:dyDescent="0.3">
      <c r="H128" t="s">
        <v>325</v>
      </c>
      <c r="I128" t="s">
        <v>395</v>
      </c>
      <c r="J128">
        <f>VLOOKUP(H128,data!$LH$6:$LI$353,2,FALSE)</f>
        <v>95.6</v>
      </c>
      <c r="K128">
        <f t="shared" si="8"/>
        <v>31</v>
      </c>
      <c r="L128" t="s">
        <v>67</v>
      </c>
    </row>
    <row r="129" spans="8:12" x14ac:dyDescent="0.3">
      <c r="H129" t="s">
        <v>107</v>
      </c>
      <c r="I129" t="s">
        <v>395</v>
      </c>
      <c r="J129">
        <f>VLOOKUP(H129,data!$LH$6:$LI$353,2,FALSE)</f>
        <v>78.400000000000006</v>
      </c>
      <c r="K129">
        <f t="shared" ref="K129:K160" si="9">RANK(J129,J$1:J$175,0)</f>
        <v>166</v>
      </c>
      <c r="L129" t="s">
        <v>50</v>
      </c>
    </row>
    <row r="130" spans="8:12" x14ac:dyDescent="0.3">
      <c r="H130" t="s">
        <v>256</v>
      </c>
      <c r="I130" t="s">
        <v>395</v>
      </c>
      <c r="J130">
        <f>VLOOKUP(H130,data!$LH$6:$LI$353,2,FALSE)</f>
        <v>75.900000000000006</v>
      </c>
      <c r="K130">
        <f t="shared" si="9"/>
        <v>172</v>
      </c>
      <c r="L130" t="s">
        <v>144</v>
      </c>
    </row>
    <row r="131" spans="8:12" x14ac:dyDescent="0.3">
      <c r="H131" t="s">
        <v>182</v>
      </c>
      <c r="I131" t="s">
        <v>395</v>
      </c>
      <c r="J131">
        <f>VLOOKUP(H131,data!$LH$6:$LI$353,2,FALSE)</f>
        <v>88.6</v>
      </c>
      <c r="K131">
        <f t="shared" si="9"/>
        <v>100</v>
      </c>
      <c r="L131" t="s">
        <v>325</v>
      </c>
    </row>
    <row r="132" spans="8:12" x14ac:dyDescent="0.3">
      <c r="H132" t="s">
        <v>284</v>
      </c>
      <c r="I132" t="s">
        <v>395</v>
      </c>
      <c r="J132">
        <f>VLOOKUP(H132,data!$LH$6:$LI$353,2,FALSE)</f>
        <v>90.7</v>
      </c>
      <c r="K132">
        <f t="shared" si="9"/>
        <v>81</v>
      </c>
      <c r="L132" t="s">
        <v>107</v>
      </c>
    </row>
    <row r="133" spans="8:12" x14ac:dyDescent="0.3">
      <c r="H133" t="s">
        <v>206</v>
      </c>
      <c r="I133" t="s">
        <v>395</v>
      </c>
      <c r="J133">
        <f>VLOOKUP(H133,data!$LH$6:$LI$353,2,FALSE)</f>
        <v>91</v>
      </c>
      <c r="K133">
        <f t="shared" si="9"/>
        <v>78</v>
      </c>
      <c r="L133" t="s">
        <v>256</v>
      </c>
    </row>
    <row r="134" spans="8:12" x14ac:dyDescent="0.3">
      <c r="H134" t="s">
        <v>99</v>
      </c>
      <c r="I134" t="s">
        <v>395</v>
      </c>
      <c r="J134">
        <f>VLOOKUP(H134,data!$LH$6:$LI$353,2,FALSE)</f>
        <v>91.5</v>
      </c>
      <c r="K134">
        <f t="shared" si="9"/>
        <v>74</v>
      </c>
      <c r="L134" t="s">
        <v>182</v>
      </c>
    </row>
    <row r="135" spans="8:12" x14ac:dyDescent="0.3">
      <c r="H135" t="s">
        <v>168</v>
      </c>
      <c r="I135" t="s">
        <v>395</v>
      </c>
      <c r="J135">
        <f>VLOOKUP(H135,data!$LH$6:$LI$353,2,FALSE)</f>
        <v>96</v>
      </c>
      <c r="K135">
        <f t="shared" si="9"/>
        <v>29</v>
      </c>
      <c r="L135" t="s">
        <v>284</v>
      </c>
    </row>
    <row r="136" spans="8:12" x14ac:dyDescent="0.3">
      <c r="H136" t="s">
        <v>95</v>
      </c>
      <c r="I136" t="s">
        <v>395</v>
      </c>
      <c r="J136">
        <f>VLOOKUP(H136,data!$LH$6:$LI$353,2,FALSE)</f>
        <v>98.9</v>
      </c>
      <c r="K136">
        <f t="shared" si="9"/>
        <v>11</v>
      </c>
      <c r="L136" t="s">
        <v>206</v>
      </c>
    </row>
    <row r="137" spans="8:12" x14ac:dyDescent="0.3">
      <c r="H137" t="s">
        <v>110</v>
      </c>
      <c r="I137" t="s">
        <v>395</v>
      </c>
      <c r="J137">
        <f>VLOOKUP(H137,data!$LH$6:$LI$353,2,FALSE)</f>
        <v>87.5</v>
      </c>
      <c r="K137">
        <f t="shared" si="9"/>
        <v>108</v>
      </c>
      <c r="L137" t="s">
        <v>99</v>
      </c>
    </row>
    <row r="138" spans="8:12" x14ac:dyDescent="0.3">
      <c r="H138" t="s">
        <v>89</v>
      </c>
      <c r="I138" t="s">
        <v>395</v>
      </c>
      <c r="J138">
        <f>VLOOKUP(H138,data!$LH$6:$LI$353,2,FALSE)</f>
        <v>98.7</v>
      </c>
      <c r="K138">
        <f t="shared" si="9"/>
        <v>12</v>
      </c>
      <c r="L138" t="s">
        <v>168</v>
      </c>
    </row>
    <row r="139" spans="8:12" x14ac:dyDescent="0.3">
      <c r="H139" t="s">
        <v>292</v>
      </c>
      <c r="I139" t="s">
        <v>395</v>
      </c>
      <c r="J139">
        <f>VLOOKUP(H139,data!$LH$6:$LI$353,2,FALSE)</f>
        <v>67</v>
      </c>
      <c r="K139">
        <f t="shared" si="9"/>
        <v>174</v>
      </c>
      <c r="L139" t="s">
        <v>95</v>
      </c>
    </row>
    <row r="140" spans="8:12" x14ac:dyDescent="0.3">
      <c r="H140" t="s">
        <v>19</v>
      </c>
      <c r="I140" t="s">
        <v>395</v>
      </c>
      <c r="J140">
        <f>VLOOKUP(H140,data!$LH$6:$LI$353,2,FALSE)</f>
        <v>98</v>
      </c>
      <c r="K140">
        <f t="shared" si="9"/>
        <v>16</v>
      </c>
      <c r="L140" t="s">
        <v>110</v>
      </c>
    </row>
    <row r="141" spans="8:12" x14ac:dyDescent="0.3">
      <c r="H141" t="s">
        <v>24</v>
      </c>
      <c r="I141" t="s">
        <v>395</v>
      </c>
      <c r="J141">
        <f>VLOOKUP(H141,data!$LH$6:$LI$353,2,FALSE)</f>
        <v>92.3</v>
      </c>
      <c r="K141">
        <f t="shared" si="9"/>
        <v>64</v>
      </c>
      <c r="L141" t="s">
        <v>89</v>
      </c>
    </row>
    <row r="142" spans="8:12" x14ac:dyDescent="0.3">
      <c r="H142" t="s">
        <v>283</v>
      </c>
      <c r="I142" t="s">
        <v>395</v>
      </c>
      <c r="J142">
        <f>VLOOKUP(H142,data!$LH$6:$LI$353,2,FALSE)</f>
        <v>91.1</v>
      </c>
      <c r="K142">
        <f t="shared" si="9"/>
        <v>76</v>
      </c>
      <c r="L142" t="s">
        <v>292</v>
      </c>
    </row>
    <row r="143" spans="8:12" x14ac:dyDescent="0.3">
      <c r="H143" t="s">
        <v>29</v>
      </c>
      <c r="I143" t="s">
        <v>395</v>
      </c>
      <c r="J143">
        <f>VLOOKUP(H143,data!$LH$6:$LI$353,2,FALSE)</f>
        <v>83.9</v>
      </c>
      <c r="K143">
        <f t="shared" si="9"/>
        <v>138</v>
      </c>
      <c r="L143" t="s">
        <v>19</v>
      </c>
    </row>
    <row r="144" spans="8:12" x14ac:dyDescent="0.3">
      <c r="H144" t="s">
        <v>220</v>
      </c>
      <c r="I144" t="s">
        <v>395</v>
      </c>
      <c r="J144">
        <f>VLOOKUP(H144,data!$LH$6:$LI$353,2,FALSE)</f>
        <v>96.7</v>
      </c>
      <c r="K144">
        <f t="shared" si="9"/>
        <v>21</v>
      </c>
      <c r="L144" t="s">
        <v>24</v>
      </c>
    </row>
    <row r="145" spans="8:12" x14ac:dyDescent="0.3">
      <c r="H145" t="s">
        <v>106</v>
      </c>
      <c r="I145" t="s">
        <v>395</v>
      </c>
      <c r="J145">
        <f>VLOOKUP(H145,data!$LH$6:$LI$353,2,FALSE)</f>
        <v>95.3</v>
      </c>
      <c r="K145">
        <f t="shared" si="9"/>
        <v>34</v>
      </c>
      <c r="L145" t="s">
        <v>283</v>
      </c>
    </row>
    <row r="146" spans="8:12" x14ac:dyDescent="0.3">
      <c r="H146" t="s">
        <v>36</v>
      </c>
      <c r="I146" t="s">
        <v>395</v>
      </c>
      <c r="J146">
        <f>VLOOKUP(H146,data!$LH$6:$LI$353,2,FALSE)</f>
        <v>91.9</v>
      </c>
      <c r="K146">
        <f t="shared" si="9"/>
        <v>70</v>
      </c>
      <c r="L146" t="s">
        <v>29</v>
      </c>
    </row>
    <row r="147" spans="8:12" x14ac:dyDescent="0.3">
      <c r="H147" t="s">
        <v>98</v>
      </c>
      <c r="I147" t="s">
        <v>395</v>
      </c>
      <c r="J147">
        <f>VLOOKUP(H147,data!$LH$6:$LI$353,2,FALSE)</f>
        <v>96.1</v>
      </c>
      <c r="K147">
        <f t="shared" si="9"/>
        <v>26</v>
      </c>
      <c r="L147" t="s">
        <v>220</v>
      </c>
    </row>
    <row r="148" spans="8:12" x14ac:dyDescent="0.3">
      <c r="H148" t="s">
        <v>228</v>
      </c>
      <c r="I148" t="s">
        <v>395</v>
      </c>
      <c r="J148">
        <f>VLOOKUP(H148,data!$LH$6:$LI$353,2,FALSE)</f>
        <v>92.8</v>
      </c>
      <c r="K148">
        <f t="shared" si="9"/>
        <v>61</v>
      </c>
      <c r="L148" t="s">
        <v>106</v>
      </c>
    </row>
    <row r="149" spans="8:12" x14ac:dyDescent="0.3">
      <c r="H149" t="s">
        <v>340</v>
      </c>
      <c r="I149" t="s">
        <v>395</v>
      </c>
      <c r="J149">
        <f>VLOOKUP(H149,data!$LH$6:$LI$353,2,FALSE)</f>
        <v>93.9</v>
      </c>
      <c r="K149">
        <f t="shared" si="9"/>
        <v>51</v>
      </c>
      <c r="L149" t="s">
        <v>36</v>
      </c>
    </row>
    <row r="150" spans="8:12" x14ac:dyDescent="0.3">
      <c r="H150" t="s">
        <v>124</v>
      </c>
      <c r="I150" t="s">
        <v>395</v>
      </c>
      <c r="J150">
        <f>VLOOKUP(H150,data!$LH$6:$LI$353,2,FALSE)</f>
        <v>99.5</v>
      </c>
      <c r="K150">
        <f t="shared" si="9"/>
        <v>5</v>
      </c>
      <c r="L150" t="s">
        <v>98</v>
      </c>
    </row>
    <row r="151" spans="8:12" x14ac:dyDescent="0.3">
      <c r="H151" t="s">
        <v>160</v>
      </c>
      <c r="I151" t="s">
        <v>395</v>
      </c>
      <c r="J151">
        <f>VLOOKUP(H151,data!$LH$6:$LI$353,2,FALSE)</f>
        <v>97.7</v>
      </c>
      <c r="K151">
        <f t="shared" si="9"/>
        <v>17</v>
      </c>
      <c r="L151" t="s">
        <v>228</v>
      </c>
    </row>
    <row r="152" spans="8:12" x14ac:dyDescent="0.3">
      <c r="H152" t="s">
        <v>246</v>
      </c>
      <c r="I152" t="s">
        <v>395</v>
      </c>
      <c r="J152">
        <f>VLOOKUP(H152,data!$LH$6:$LI$353,2,FALSE)</f>
        <v>76.099999999999994</v>
      </c>
      <c r="K152">
        <f t="shared" si="9"/>
        <v>170</v>
      </c>
      <c r="L152" t="s">
        <v>340</v>
      </c>
    </row>
    <row r="153" spans="8:12" x14ac:dyDescent="0.3">
      <c r="H153" t="s">
        <v>7</v>
      </c>
      <c r="I153" t="s">
        <v>395</v>
      </c>
      <c r="J153">
        <f>VLOOKUP(H153,data!$LH$6:$LI$353,2,FALSE)</f>
        <v>98.6</v>
      </c>
      <c r="K153">
        <f t="shared" si="9"/>
        <v>13</v>
      </c>
      <c r="L153" t="s">
        <v>124</v>
      </c>
    </row>
    <row r="154" spans="8:12" x14ac:dyDescent="0.3">
      <c r="H154" t="s">
        <v>172</v>
      </c>
      <c r="I154" t="s">
        <v>395</v>
      </c>
      <c r="J154">
        <f>VLOOKUP(H154,data!$LH$6:$LI$353,2,FALSE)</f>
        <v>99.4</v>
      </c>
      <c r="K154">
        <f t="shared" si="9"/>
        <v>8</v>
      </c>
      <c r="L154" t="s">
        <v>160</v>
      </c>
    </row>
    <row r="155" spans="8:12" x14ac:dyDescent="0.3">
      <c r="H155" t="s">
        <v>150</v>
      </c>
      <c r="I155" t="s">
        <v>395</v>
      </c>
      <c r="J155">
        <f>VLOOKUP(H155,data!$LH$6:$LI$353,2,FALSE)</f>
        <v>83</v>
      </c>
      <c r="K155">
        <f t="shared" si="9"/>
        <v>145</v>
      </c>
      <c r="L155" t="s">
        <v>246</v>
      </c>
    </row>
    <row r="156" spans="8:12" x14ac:dyDescent="0.3">
      <c r="H156" t="s">
        <v>184</v>
      </c>
      <c r="I156" t="s">
        <v>395</v>
      </c>
      <c r="J156">
        <f>VLOOKUP(H156,data!$LH$6:$LI$353,2,FALSE)</f>
        <v>87.4</v>
      </c>
      <c r="K156">
        <f t="shared" si="9"/>
        <v>110</v>
      </c>
      <c r="L156" t="s">
        <v>7</v>
      </c>
    </row>
    <row r="157" spans="8:12" x14ac:dyDescent="0.3">
      <c r="H157" t="s">
        <v>90</v>
      </c>
      <c r="I157" t="s">
        <v>395</v>
      </c>
      <c r="J157">
        <f>VLOOKUP(H157,data!$LH$6:$LI$353,2,FALSE)</f>
        <v>82.3</v>
      </c>
      <c r="K157">
        <f t="shared" si="9"/>
        <v>150</v>
      </c>
      <c r="L157" t="s">
        <v>172</v>
      </c>
    </row>
    <row r="158" spans="8:12" x14ac:dyDescent="0.3">
      <c r="H158" t="s">
        <v>262</v>
      </c>
      <c r="I158" t="s">
        <v>395</v>
      </c>
      <c r="J158">
        <f>VLOOKUP(H158,data!$LH$6:$LI$353,2,FALSE)</f>
        <v>90.3</v>
      </c>
      <c r="K158">
        <f t="shared" si="9"/>
        <v>84</v>
      </c>
      <c r="L158" t="s">
        <v>150</v>
      </c>
    </row>
    <row r="159" spans="8:12" x14ac:dyDescent="0.3">
      <c r="H159" t="s">
        <v>57</v>
      </c>
      <c r="I159" t="s">
        <v>395</v>
      </c>
      <c r="J159">
        <f>VLOOKUP(H159,data!$LH$6:$LI$353,2,FALSE)</f>
        <v>82.3</v>
      </c>
      <c r="K159">
        <f t="shared" si="9"/>
        <v>150</v>
      </c>
      <c r="L159" t="s">
        <v>184</v>
      </c>
    </row>
    <row r="160" spans="8:12" x14ac:dyDescent="0.3">
      <c r="H160" t="s">
        <v>43</v>
      </c>
      <c r="I160" t="s">
        <v>395</v>
      </c>
      <c r="J160">
        <f>VLOOKUP(H160,data!$LH$6:$LI$353,2,FALSE)</f>
        <v>89.6</v>
      </c>
      <c r="K160">
        <f t="shared" si="9"/>
        <v>90</v>
      </c>
      <c r="L160" t="s">
        <v>90</v>
      </c>
    </row>
    <row r="161" spans="8:12" x14ac:dyDescent="0.3">
      <c r="H161" t="s">
        <v>314</v>
      </c>
      <c r="I161" t="s">
        <v>395</v>
      </c>
      <c r="J161">
        <f>VLOOKUP(H161,data!$LH$6:$LI$353,2,FALSE)</f>
        <v>81.7</v>
      </c>
      <c r="K161">
        <f t="shared" ref="K161:K175" si="10">RANK(J161,J$1:J$175,0)</f>
        <v>158</v>
      </c>
      <c r="L161" t="s">
        <v>262</v>
      </c>
    </row>
    <row r="162" spans="8:12" x14ac:dyDescent="0.3">
      <c r="H162" t="s">
        <v>21</v>
      </c>
      <c r="I162" t="s">
        <v>395</v>
      </c>
      <c r="J162">
        <f>VLOOKUP(H162,data!$LH$6:$LI$353,2,FALSE)</f>
        <v>80</v>
      </c>
      <c r="K162">
        <f t="shared" si="10"/>
        <v>163</v>
      </c>
      <c r="L162" t="s">
        <v>57</v>
      </c>
    </row>
    <row r="163" spans="8:12" x14ac:dyDescent="0.3">
      <c r="H163" t="s">
        <v>23</v>
      </c>
      <c r="I163" t="s">
        <v>395</v>
      </c>
      <c r="J163">
        <f>VLOOKUP(H163,data!$LH$6:$LI$353,2,FALSE)</f>
        <v>95.2</v>
      </c>
      <c r="K163">
        <f t="shared" si="10"/>
        <v>37</v>
      </c>
      <c r="L163" t="s">
        <v>43</v>
      </c>
    </row>
    <row r="164" spans="8:12" x14ac:dyDescent="0.3">
      <c r="H164" t="s">
        <v>102</v>
      </c>
      <c r="I164" t="s">
        <v>395</v>
      </c>
      <c r="J164">
        <f>VLOOKUP(H164,data!$LH$6:$LI$353,2,FALSE)</f>
        <v>96.4</v>
      </c>
      <c r="K164">
        <f t="shared" si="10"/>
        <v>25</v>
      </c>
      <c r="L164" t="s">
        <v>314</v>
      </c>
    </row>
    <row r="165" spans="8:12" x14ac:dyDescent="0.3">
      <c r="H165" t="s">
        <v>132</v>
      </c>
      <c r="I165" t="s">
        <v>395</v>
      </c>
      <c r="J165">
        <f>VLOOKUP(H165,data!$LH$6:$LI$353,2,FALSE)</f>
        <v>94.8</v>
      </c>
      <c r="K165">
        <f t="shared" si="10"/>
        <v>42</v>
      </c>
      <c r="L165" t="s">
        <v>21</v>
      </c>
    </row>
    <row r="166" spans="8:12" x14ac:dyDescent="0.3">
      <c r="H166" t="s">
        <v>158</v>
      </c>
      <c r="I166" t="s">
        <v>395</v>
      </c>
      <c r="J166">
        <f>VLOOKUP(H166,data!$LH$6:$LI$353,2,FALSE)</f>
        <v>77.3</v>
      </c>
      <c r="K166">
        <f t="shared" si="10"/>
        <v>168</v>
      </c>
      <c r="L166" t="s">
        <v>23</v>
      </c>
    </row>
    <row r="167" spans="8:12" x14ac:dyDescent="0.3">
      <c r="H167" t="s">
        <v>177</v>
      </c>
      <c r="I167" t="s">
        <v>395</v>
      </c>
      <c r="J167">
        <f>VLOOKUP(H167,data!$LH$6:$LI$353,2,FALSE)</f>
        <v>90.4</v>
      </c>
      <c r="K167">
        <f t="shared" si="10"/>
        <v>82</v>
      </c>
      <c r="L167" t="s">
        <v>102</v>
      </c>
    </row>
    <row r="168" spans="8:12" x14ac:dyDescent="0.3">
      <c r="H168" t="s">
        <v>258</v>
      </c>
      <c r="I168" t="s">
        <v>395</v>
      </c>
      <c r="J168">
        <f>VLOOKUP(H168,data!$LH$6:$LI$353,2,FALSE)</f>
        <v>81.8</v>
      </c>
      <c r="K168">
        <f t="shared" si="10"/>
        <v>157</v>
      </c>
      <c r="L168" t="s">
        <v>132</v>
      </c>
    </row>
    <row r="169" spans="8:12" x14ac:dyDescent="0.3">
      <c r="H169" t="s">
        <v>179</v>
      </c>
      <c r="I169" t="s">
        <v>395</v>
      </c>
      <c r="J169">
        <f>VLOOKUP(H169,data!$LH$6:$LI$353,2,FALSE)</f>
        <v>82.7</v>
      </c>
      <c r="K169">
        <f t="shared" si="10"/>
        <v>147</v>
      </c>
      <c r="L169" t="s">
        <v>158</v>
      </c>
    </row>
    <row r="170" spans="8:12" x14ac:dyDescent="0.3">
      <c r="H170" t="s">
        <v>257</v>
      </c>
      <c r="I170" t="s">
        <v>395</v>
      </c>
      <c r="J170">
        <f>VLOOKUP(H170,data!$LH$6:$LI$353,2,FALSE)</f>
        <v>80.7</v>
      </c>
      <c r="K170">
        <f t="shared" si="10"/>
        <v>160</v>
      </c>
      <c r="L170" t="s">
        <v>177</v>
      </c>
    </row>
    <row r="171" spans="8:12" x14ac:dyDescent="0.3">
      <c r="H171" t="s">
        <v>272</v>
      </c>
      <c r="I171" t="s">
        <v>395</v>
      </c>
      <c r="J171">
        <f>VLOOKUP(H171,data!$LH$6:$LI$353,2,FALSE)</f>
        <v>99.3</v>
      </c>
      <c r="K171">
        <f t="shared" si="10"/>
        <v>9</v>
      </c>
      <c r="L171" t="s">
        <v>258</v>
      </c>
    </row>
    <row r="172" spans="8:12" x14ac:dyDescent="0.3">
      <c r="H172" t="s">
        <v>198</v>
      </c>
      <c r="I172" t="s">
        <v>395</v>
      </c>
      <c r="J172">
        <f>VLOOKUP(H172,data!$LH$6:$LI$353,2,FALSE)</f>
        <v>86.6</v>
      </c>
      <c r="K172">
        <f t="shared" si="10"/>
        <v>122</v>
      </c>
      <c r="L172" t="s">
        <v>179</v>
      </c>
    </row>
    <row r="173" spans="8:12" x14ac:dyDescent="0.3">
      <c r="H173" t="s">
        <v>66</v>
      </c>
      <c r="I173" t="s">
        <v>395</v>
      </c>
      <c r="J173">
        <f>VLOOKUP(H173,data!$LH$6:$LI$353,2,FALSE)</f>
        <v>93.3</v>
      </c>
      <c r="K173">
        <f t="shared" si="10"/>
        <v>57</v>
      </c>
      <c r="L173" t="s">
        <v>257</v>
      </c>
    </row>
    <row r="174" spans="8:12" x14ac:dyDescent="0.3">
      <c r="H174" t="s">
        <v>125</v>
      </c>
      <c r="I174" t="s">
        <v>395</v>
      </c>
      <c r="J174">
        <f>VLOOKUP(H174,data!$LH$6:$LI$353,2,FALSE)</f>
        <v>89.9</v>
      </c>
      <c r="K174">
        <f t="shared" si="10"/>
        <v>86</v>
      </c>
      <c r="L174" t="s">
        <v>272</v>
      </c>
    </row>
    <row r="175" spans="8:12" x14ac:dyDescent="0.3">
      <c r="H175" t="s">
        <v>232</v>
      </c>
      <c r="I175" t="s">
        <v>395</v>
      </c>
      <c r="J175">
        <f>VLOOKUP(H175,data!$LH$6:$LI$353,2,FALSE)</f>
        <v>83.5</v>
      </c>
      <c r="K175">
        <f t="shared" si="10"/>
        <v>141</v>
      </c>
      <c r="L175" t="s">
        <v>198</v>
      </c>
    </row>
    <row r="176" spans="8:12" x14ac:dyDescent="0.3">
      <c r="I176" t="s">
        <v>395</v>
      </c>
      <c r="J176">
        <f>AVERAGE(J1:J175)</f>
        <v>89.349714285714285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176"/>
  <sheetViews>
    <sheetView topLeftCell="A69" workbookViewId="0">
      <selection activeCell="C89" sqref="C89"/>
    </sheetView>
  </sheetViews>
  <sheetFormatPr defaultRowHeight="14.4" x14ac:dyDescent="0.3"/>
  <cols>
    <col min="1" max="1" width="27.6640625" bestFit="1" customWidth="1"/>
    <col min="2" max="2" width="58" bestFit="1" customWidth="1"/>
    <col min="8" max="8" width="24.88671875" bestFit="1" customWidth="1"/>
    <col min="9" max="9" width="28.44140625" bestFit="1" customWidth="1"/>
    <col min="15" max="15" width="27.6640625" bestFit="1" customWidth="1"/>
    <col min="16" max="16" width="58" bestFit="1" customWidth="1"/>
  </cols>
  <sheetData>
    <row r="1" spans="1:19" x14ac:dyDescent="0.3">
      <c r="A1" t="s">
        <v>234</v>
      </c>
      <c r="B1" t="s">
        <v>394</v>
      </c>
      <c r="C1">
        <f>VLOOKUP(A1,data!$KY$5:$KZ$353,2,FALSE)</f>
        <v>0.3</v>
      </c>
      <c r="D1">
        <f>RANK(C1,C$1:C$84,1)</f>
        <v>8</v>
      </c>
      <c r="E1" t="s">
        <v>234</v>
      </c>
      <c r="H1" t="s">
        <v>26</v>
      </c>
      <c r="I1" t="s">
        <v>395</v>
      </c>
      <c r="J1">
        <f>VLOOKUP(H1,data!$KY$5:$KZ$353,2,FALSE)</f>
        <v>0.5</v>
      </c>
      <c r="K1">
        <f t="shared" ref="K1:K32" si="0">RANK(J1,J$1:J$175,1)</f>
        <v>37</v>
      </c>
      <c r="L1" t="s">
        <v>26</v>
      </c>
      <c r="O1" t="s">
        <v>312</v>
      </c>
      <c r="P1" t="s">
        <v>668</v>
      </c>
      <c r="Q1">
        <f>VLOOKUP(O1,data!$KY$5:$KZ$353,2,FALSE)</f>
        <v>0.4</v>
      </c>
      <c r="R1">
        <f t="shared" ref="R1:R32" si="1">RANK(Q1,Q$1:Q$50,1)</f>
        <v>7</v>
      </c>
      <c r="S1" t="s">
        <v>312</v>
      </c>
    </row>
    <row r="2" spans="1:19" x14ac:dyDescent="0.3">
      <c r="A2" t="s">
        <v>268</v>
      </c>
      <c r="B2" t="s">
        <v>394</v>
      </c>
      <c r="C2">
        <f>VLOOKUP(A2,data!$KY$5:$KZ$353,2,FALSE)</f>
        <v>0.8</v>
      </c>
      <c r="D2">
        <f t="shared" ref="D2:D65" si="2">RANK(C2,C$1:C$84,1)</f>
        <v>46</v>
      </c>
      <c r="E2" t="s">
        <v>280</v>
      </c>
      <c r="H2" t="s">
        <v>253</v>
      </c>
      <c r="I2" t="s">
        <v>395</v>
      </c>
      <c r="J2">
        <f>VLOOKUP(H2,data!$KY$5:$KZ$353,2,FALSE)</f>
        <v>0.5</v>
      </c>
      <c r="K2">
        <f t="shared" si="0"/>
        <v>37</v>
      </c>
      <c r="L2" t="s">
        <v>253</v>
      </c>
      <c r="O2" t="s">
        <v>266</v>
      </c>
      <c r="P2" t="s">
        <v>668</v>
      </c>
      <c r="Q2">
        <f>VLOOKUP(O2,data!$KY$5:$KZ$353,2,FALSE)</f>
        <v>0.8</v>
      </c>
      <c r="R2">
        <f t="shared" si="1"/>
        <v>24</v>
      </c>
      <c r="S2" t="s">
        <v>266</v>
      </c>
    </row>
    <row r="3" spans="1:19" x14ac:dyDescent="0.3">
      <c r="A3" t="s">
        <v>73</v>
      </c>
      <c r="B3" t="s">
        <v>394</v>
      </c>
      <c r="C3">
        <f>VLOOKUP(A3,data!$KY$5:$KZ$353,2,FALSE)</f>
        <v>1.3</v>
      </c>
      <c r="D3">
        <f t="shared" si="2"/>
        <v>69</v>
      </c>
      <c r="E3" t="s">
        <v>268</v>
      </c>
      <c r="H3" t="s">
        <v>305</v>
      </c>
      <c r="I3" t="s">
        <v>395</v>
      </c>
      <c r="J3">
        <f>VLOOKUP(H3,data!$KY$5:$KZ$353,2,FALSE)</f>
        <v>1</v>
      </c>
      <c r="K3">
        <f t="shared" si="0"/>
        <v>106</v>
      </c>
      <c r="L3" t="s">
        <v>305</v>
      </c>
      <c r="O3" t="s">
        <v>224</v>
      </c>
      <c r="P3" t="s">
        <v>668</v>
      </c>
      <c r="Q3">
        <f>VLOOKUP(O3,data!$KY$5:$KZ$353,2,FALSE)</f>
        <v>0.9</v>
      </c>
      <c r="R3">
        <f t="shared" si="1"/>
        <v>27</v>
      </c>
      <c r="S3" t="s">
        <v>224</v>
      </c>
    </row>
    <row r="4" spans="1:19" x14ac:dyDescent="0.3">
      <c r="A4" t="s">
        <v>250</v>
      </c>
      <c r="B4" t="s">
        <v>394</v>
      </c>
      <c r="C4">
        <f>VLOOKUP(A4,data!$KY$5:$KZ$353,2,FALSE)</f>
        <v>1.8</v>
      </c>
      <c r="D4">
        <f t="shared" si="2"/>
        <v>80</v>
      </c>
      <c r="E4" t="s">
        <v>73</v>
      </c>
      <c r="H4" t="s">
        <v>295</v>
      </c>
      <c r="I4" t="s">
        <v>395</v>
      </c>
      <c r="J4">
        <f>VLOOKUP(H4,data!$KY$5:$KZ$353,2,FALSE)</f>
        <v>0.7</v>
      </c>
      <c r="K4">
        <f t="shared" si="0"/>
        <v>72</v>
      </c>
      <c r="L4" t="s">
        <v>295</v>
      </c>
      <c r="O4" t="s">
        <v>254</v>
      </c>
      <c r="P4" t="s">
        <v>668</v>
      </c>
      <c r="Q4">
        <f>VLOOKUP(O4,data!$KY$5:$KZ$353,2,FALSE)</f>
        <v>0.8</v>
      </c>
      <c r="R4">
        <f t="shared" si="1"/>
        <v>24</v>
      </c>
      <c r="S4" t="s">
        <v>254</v>
      </c>
    </row>
    <row r="5" spans="1:19" x14ac:dyDescent="0.3">
      <c r="A5" t="s">
        <v>186</v>
      </c>
      <c r="B5" t="s">
        <v>394</v>
      </c>
      <c r="C5">
        <f>VLOOKUP(A5,data!$KY$5:$KZ$353,2,FALSE)</f>
        <v>0.3</v>
      </c>
      <c r="D5">
        <f t="shared" si="2"/>
        <v>8</v>
      </c>
      <c r="E5" t="s">
        <v>250</v>
      </c>
      <c r="H5" t="s">
        <v>20</v>
      </c>
      <c r="I5" t="s">
        <v>395</v>
      </c>
      <c r="J5">
        <f>VLOOKUP(H5,data!$KY$5:$KZ$353,2,FALSE)</f>
        <v>2.1</v>
      </c>
      <c r="K5">
        <f t="shared" si="0"/>
        <v>166</v>
      </c>
      <c r="L5" t="s">
        <v>20</v>
      </c>
      <c r="O5" t="s">
        <v>183</v>
      </c>
      <c r="P5" t="s">
        <v>668</v>
      </c>
      <c r="Q5">
        <f>VLOOKUP(O5,data!$KY$5:$KZ$353,2,FALSE)</f>
        <v>1.4</v>
      </c>
      <c r="R5">
        <f t="shared" si="1"/>
        <v>46</v>
      </c>
      <c r="S5" t="s">
        <v>183</v>
      </c>
    </row>
    <row r="6" spans="1:19" x14ac:dyDescent="0.3">
      <c r="A6" t="s">
        <v>218</v>
      </c>
      <c r="B6" t="s">
        <v>394</v>
      </c>
      <c r="C6">
        <f>VLOOKUP(A6,data!$KY$5:$KZ$353,2,FALSE)</f>
        <v>0.7</v>
      </c>
      <c r="D6">
        <f t="shared" si="2"/>
        <v>36</v>
      </c>
      <c r="E6" t="s">
        <v>186</v>
      </c>
      <c r="H6" t="s">
        <v>128</v>
      </c>
      <c r="I6" t="s">
        <v>395</v>
      </c>
      <c r="J6">
        <f>VLOOKUP(H6,data!$KY$5:$KZ$353,2,FALSE)</f>
        <v>2.7</v>
      </c>
      <c r="K6">
        <f t="shared" si="0"/>
        <v>174</v>
      </c>
      <c r="L6" t="s">
        <v>128</v>
      </c>
      <c r="O6" t="s">
        <v>155</v>
      </c>
      <c r="P6" t="s">
        <v>668</v>
      </c>
      <c r="Q6">
        <f>VLOOKUP(O6,data!$KY$5:$KZ$353,2,FALSE)</f>
        <v>0.9</v>
      </c>
      <c r="R6">
        <f t="shared" si="1"/>
        <v>27</v>
      </c>
      <c r="S6" t="s">
        <v>155</v>
      </c>
    </row>
    <row r="7" spans="1:19" x14ac:dyDescent="0.3">
      <c r="A7" t="s">
        <v>71</v>
      </c>
      <c r="B7" t="s">
        <v>394</v>
      </c>
      <c r="C7">
        <f>VLOOKUP(A7,data!$KY$5:$KZ$353,2,FALSE)</f>
        <v>1.3</v>
      </c>
      <c r="D7">
        <f t="shared" si="2"/>
        <v>69</v>
      </c>
      <c r="E7" t="s">
        <v>218</v>
      </c>
      <c r="H7" t="s">
        <v>81</v>
      </c>
      <c r="I7" t="s">
        <v>395</v>
      </c>
      <c r="J7">
        <f>VLOOKUP(H7,data!$KY$5:$KZ$353,2,FALSE)</f>
        <v>0.7</v>
      </c>
      <c r="K7">
        <f t="shared" si="0"/>
        <v>72</v>
      </c>
      <c r="L7" t="s">
        <v>81</v>
      </c>
      <c r="O7" t="s">
        <v>296</v>
      </c>
      <c r="P7" t="s">
        <v>668</v>
      </c>
      <c r="Q7">
        <f>VLOOKUP(O7,data!$KY$5:$KZ$353,2,FALSE)</f>
        <v>0.3</v>
      </c>
      <c r="R7">
        <f t="shared" si="1"/>
        <v>4</v>
      </c>
      <c r="S7" t="s">
        <v>296</v>
      </c>
    </row>
    <row r="8" spans="1:19" x14ac:dyDescent="0.3">
      <c r="A8" t="s">
        <v>317</v>
      </c>
      <c r="B8" t="s">
        <v>394</v>
      </c>
      <c r="C8">
        <f>VLOOKUP(A8,data!$KY$5:$KZ$353,2,FALSE)</f>
        <v>0.5</v>
      </c>
      <c r="D8">
        <f t="shared" si="2"/>
        <v>22</v>
      </c>
      <c r="E8" t="s">
        <v>71</v>
      </c>
      <c r="H8" t="s">
        <v>322</v>
      </c>
      <c r="I8" t="s">
        <v>395</v>
      </c>
      <c r="J8">
        <f>VLOOKUP(H8,data!$KY$5:$KZ$353,2,FALSE)</f>
        <v>1.6</v>
      </c>
      <c r="K8">
        <f t="shared" si="0"/>
        <v>147</v>
      </c>
      <c r="L8" t="s">
        <v>322</v>
      </c>
      <c r="O8" t="s">
        <v>229</v>
      </c>
      <c r="P8" t="s">
        <v>668</v>
      </c>
      <c r="Q8">
        <f>VLOOKUP(O8,data!$KY$5:$KZ$353,2,FALSE)</f>
        <v>1</v>
      </c>
      <c r="R8">
        <f t="shared" si="1"/>
        <v>34</v>
      </c>
      <c r="S8" t="s">
        <v>229</v>
      </c>
    </row>
    <row r="9" spans="1:19" x14ac:dyDescent="0.3">
      <c r="A9" t="s">
        <v>35</v>
      </c>
      <c r="B9" t="s">
        <v>394</v>
      </c>
      <c r="C9">
        <f>VLOOKUP(A9,data!$KY$5:$KZ$353,2,FALSE)</f>
        <v>0.7</v>
      </c>
      <c r="D9">
        <f t="shared" si="2"/>
        <v>36</v>
      </c>
      <c r="E9" t="s">
        <v>317</v>
      </c>
      <c r="H9" t="s">
        <v>205</v>
      </c>
      <c r="I9" t="s">
        <v>395</v>
      </c>
      <c r="J9">
        <f>VLOOKUP(H9,data!$KY$5:$KZ$353,2,FALSE)</f>
        <v>1.1000000000000001</v>
      </c>
      <c r="K9">
        <f t="shared" si="0"/>
        <v>115</v>
      </c>
      <c r="L9" t="s">
        <v>205</v>
      </c>
      <c r="O9" t="s">
        <v>119</v>
      </c>
      <c r="P9" t="s">
        <v>668</v>
      </c>
      <c r="Q9">
        <f>VLOOKUP(O9,data!$KY$5:$KZ$353,2,FALSE)</f>
        <v>0.2</v>
      </c>
      <c r="R9">
        <f t="shared" si="1"/>
        <v>1</v>
      </c>
      <c r="S9" t="s">
        <v>119</v>
      </c>
    </row>
    <row r="10" spans="1:19" x14ac:dyDescent="0.3">
      <c r="A10" t="s">
        <v>80</v>
      </c>
      <c r="B10" t="s">
        <v>394</v>
      </c>
      <c r="C10">
        <f>VLOOKUP(A10,data!$KY$5:$KZ$353,2,FALSE)</f>
        <v>0.4</v>
      </c>
      <c r="D10">
        <f t="shared" si="2"/>
        <v>13</v>
      </c>
      <c r="E10" t="s">
        <v>35</v>
      </c>
      <c r="H10" t="s">
        <v>74</v>
      </c>
      <c r="I10" t="s">
        <v>395</v>
      </c>
      <c r="J10">
        <f>VLOOKUP(H10,data!$KY$5:$KZ$353,2,FALSE)</f>
        <v>0.6</v>
      </c>
      <c r="K10">
        <f t="shared" si="0"/>
        <v>57</v>
      </c>
      <c r="L10" t="s">
        <v>74</v>
      </c>
      <c r="O10" s="8" t="s">
        <v>742</v>
      </c>
      <c r="P10" t="s">
        <v>668</v>
      </c>
      <c r="Q10">
        <f>VLOOKUP(O10,data!$KY$5:$KZ$353,2,FALSE)</f>
        <v>1.2</v>
      </c>
      <c r="R10">
        <f t="shared" si="1"/>
        <v>40</v>
      </c>
      <c r="S10" s="8" t="s">
        <v>742</v>
      </c>
    </row>
    <row r="11" spans="1:19" x14ac:dyDescent="0.3">
      <c r="A11" t="s">
        <v>244</v>
      </c>
      <c r="B11" t="s">
        <v>394</v>
      </c>
      <c r="C11">
        <f>VLOOKUP(A11,data!$KY$5:$KZ$353,2,FALSE)</f>
        <v>0.2</v>
      </c>
      <c r="D11">
        <f t="shared" si="2"/>
        <v>4</v>
      </c>
      <c r="E11" t="s">
        <v>80</v>
      </c>
      <c r="H11" t="s">
        <v>75</v>
      </c>
      <c r="I11" t="s">
        <v>395</v>
      </c>
      <c r="J11">
        <f>VLOOKUP(H11,data!$KY$5:$KZ$353,2,FALSE)</f>
        <v>0.3</v>
      </c>
      <c r="K11">
        <f t="shared" si="0"/>
        <v>10</v>
      </c>
      <c r="L11" t="s">
        <v>75</v>
      </c>
      <c r="O11" t="s">
        <v>10</v>
      </c>
      <c r="P11" t="s">
        <v>668</v>
      </c>
      <c r="Q11">
        <f>VLOOKUP(O11,data!$KY$5:$KZ$353,2,FALSE)</f>
        <v>0.5</v>
      </c>
      <c r="R11">
        <f t="shared" si="1"/>
        <v>11</v>
      </c>
      <c r="S11" t="s">
        <v>10</v>
      </c>
    </row>
    <row r="12" spans="1:19" x14ac:dyDescent="0.3">
      <c r="A12" t="s">
        <v>148</v>
      </c>
      <c r="B12" t="s">
        <v>394</v>
      </c>
      <c r="C12">
        <f>VLOOKUP(A12,data!$KY$5:$KZ$353,2,FALSE)</f>
        <v>1</v>
      </c>
      <c r="D12">
        <f t="shared" si="2"/>
        <v>55</v>
      </c>
      <c r="E12" t="s">
        <v>244</v>
      </c>
      <c r="H12" t="s">
        <v>337</v>
      </c>
      <c r="I12" t="s">
        <v>395</v>
      </c>
      <c r="J12">
        <f>VLOOKUP(H12,data!$KY$5:$KZ$353,2,FALSE)</f>
        <v>0.2</v>
      </c>
      <c r="K12">
        <f t="shared" si="0"/>
        <v>6</v>
      </c>
      <c r="L12" t="s">
        <v>337</v>
      </c>
      <c r="O12" t="s">
        <v>326</v>
      </c>
      <c r="P12" t="s">
        <v>668</v>
      </c>
      <c r="Q12">
        <f>VLOOKUP(O12,data!$KY$5:$KZ$353,2,FALSE)</f>
        <v>0.3</v>
      </c>
      <c r="R12">
        <f t="shared" si="1"/>
        <v>4</v>
      </c>
      <c r="S12" t="s">
        <v>326</v>
      </c>
    </row>
    <row r="13" spans="1:19" x14ac:dyDescent="0.3">
      <c r="A13" t="s">
        <v>174</v>
      </c>
      <c r="B13" t="s">
        <v>394</v>
      </c>
      <c r="C13">
        <f>VLOOKUP(A13,data!$KY$5:$KZ$353,2,FALSE)</f>
        <v>1.1000000000000001</v>
      </c>
      <c r="D13">
        <f t="shared" si="2"/>
        <v>62</v>
      </c>
      <c r="E13" t="s">
        <v>148</v>
      </c>
      <c r="H13" t="s">
        <v>309</v>
      </c>
      <c r="I13" t="s">
        <v>395</v>
      </c>
      <c r="J13">
        <f>VLOOKUP(H13,data!$KY$5:$KZ$353,2,FALSE)</f>
        <v>1.4</v>
      </c>
      <c r="K13">
        <f t="shared" si="0"/>
        <v>137</v>
      </c>
      <c r="L13" t="s">
        <v>309</v>
      </c>
      <c r="O13" t="s">
        <v>47</v>
      </c>
      <c r="P13" t="s">
        <v>668</v>
      </c>
      <c r="Q13">
        <f>VLOOKUP(O13,data!$KY$5:$KZ$353,2,FALSE)</f>
        <v>0.7</v>
      </c>
      <c r="R13">
        <f t="shared" si="1"/>
        <v>20</v>
      </c>
      <c r="S13" t="s">
        <v>47</v>
      </c>
    </row>
    <row r="14" spans="1:19" x14ac:dyDescent="0.3">
      <c r="A14" t="s">
        <v>741</v>
      </c>
      <c r="B14" t="s">
        <v>394</v>
      </c>
      <c r="C14">
        <f>VLOOKUP(A14,data!$KY$5:$KZ$353,2,FALSE)</f>
        <v>0.7</v>
      </c>
      <c r="D14">
        <f t="shared" si="2"/>
        <v>36</v>
      </c>
      <c r="E14" t="s">
        <v>217</v>
      </c>
      <c r="H14" t="s">
        <v>141</v>
      </c>
      <c r="I14" t="s">
        <v>395</v>
      </c>
      <c r="J14">
        <f>VLOOKUP(H14,data!$KY$5:$KZ$353,2,FALSE)</f>
        <v>0.3</v>
      </c>
      <c r="K14">
        <f t="shared" si="0"/>
        <v>10</v>
      </c>
      <c r="L14" t="s">
        <v>141</v>
      </c>
      <c r="O14" t="s">
        <v>303</v>
      </c>
      <c r="P14" t="s">
        <v>668</v>
      </c>
      <c r="Q14">
        <f>VLOOKUP(O14,data!$KY$5:$KZ$353,2,FALSE)</f>
        <v>1.2</v>
      </c>
      <c r="R14">
        <f t="shared" si="1"/>
        <v>40</v>
      </c>
      <c r="S14" t="s">
        <v>303</v>
      </c>
    </row>
    <row r="15" spans="1:19" x14ac:dyDescent="0.3">
      <c r="A15" t="s">
        <v>173</v>
      </c>
      <c r="B15" t="s">
        <v>394</v>
      </c>
      <c r="C15">
        <f>VLOOKUP(A15,data!$KY$5:$KZ$353,2,FALSE)</f>
        <v>1.2</v>
      </c>
      <c r="D15">
        <f t="shared" si="2"/>
        <v>64</v>
      </c>
      <c r="E15" t="s">
        <v>174</v>
      </c>
      <c r="H15" t="s">
        <v>667</v>
      </c>
      <c r="I15" t="s">
        <v>395</v>
      </c>
      <c r="J15">
        <f>VLOOKUP(H15,data!$KY$5:$KZ$353,2,FALSE)</f>
        <v>1.1000000000000001</v>
      </c>
      <c r="K15">
        <f t="shared" si="0"/>
        <v>115</v>
      </c>
      <c r="L15" t="s">
        <v>667</v>
      </c>
      <c r="O15" t="s">
        <v>200</v>
      </c>
      <c r="P15" t="s">
        <v>668</v>
      </c>
      <c r="Q15">
        <f>VLOOKUP(O15,data!$KY$5:$KZ$353,2,FALSE)</f>
        <v>1.1000000000000001</v>
      </c>
      <c r="R15">
        <f t="shared" si="1"/>
        <v>37</v>
      </c>
      <c r="S15" t="s">
        <v>200</v>
      </c>
    </row>
    <row r="16" spans="1:19" x14ac:dyDescent="0.3">
      <c r="A16" t="s">
        <v>313</v>
      </c>
      <c r="B16" t="s">
        <v>394</v>
      </c>
      <c r="C16">
        <f>VLOOKUP(A16,data!$KY$5:$KZ$353,2,FALSE)</f>
        <v>0.6</v>
      </c>
      <c r="D16">
        <f t="shared" si="2"/>
        <v>28</v>
      </c>
      <c r="E16" t="s">
        <v>741</v>
      </c>
      <c r="H16" t="s">
        <v>120</v>
      </c>
      <c r="I16" t="s">
        <v>395</v>
      </c>
      <c r="J16">
        <f>VLOOKUP(H16,data!$KY$5:$KZ$353,2,FALSE)</f>
        <v>0.8</v>
      </c>
      <c r="K16">
        <f t="shared" si="0"/>
        <v>82</v>
      </c>
      <c r="L16" t="s">
        <v>120</v>
      </c>
      <c r="O16" t="s">
        <v>181</v>
      </c>
      <c r="P16" t="s">
        <v>668</v>
      </c>
      <c r="Q16">
        <f>VLOOKUP(O16,data!$KY$5:$KZ$353,2,FALSE)</f>
        <v>0.5</v>
      </c>
      <c r="R16">
        <f t="shared" si="1"/>
        <v>11</v>
      </c>
      <c r="S16" t="s">
        <v>16</v>
      </c>
    </row>
    <row r="17" spans="1:19" x14ac:dyDescent="0.3">
      <c r="A17" t="s">
        <v>241</v>
      </c>
      <c r="B17" t="s">
        <v>394</v>
      </c>
      <c r="C17">
        <f>VLOOKUP(A17,data!$KY$5:$KZ$353,2,FALSE)</f>
        <v>1</v>
      </c>
      <c r="D17">
        <f t="shared" si="2"/>
        <v>55</v>
      </c>
      <c r="E17" t="s">
        <v>173</v>
      </c>
      <c r="H17" t="s">
        <v>96</v>
      </c>
      <c r="I17" t="s">
        <v>395</v>
      </c>
      <c r="J17">
        <f>VLOOKUP(H17,data!$KY$5:$KZ$353,2,FALSE)</f>
        <v>0.7</v>
      </c>
      <c r="K17">
        <f t="shared" si="0"/>
        <v>72</v>
      </c>
      <c r="L17" t="s">
        <v>96</v>
      </c>
      <c r="O17" t="s">
        <v>100</v>
      </c>
      <c r="P17" t="s">
        <v>668</v>
      </c>
      <c r="Q17">
        <f>VLOOKUP(O17,data!$KY$5:$KZ$353,2,FALSE)</f>
        <v>0.5</v>
      </c>
      <c r="R17">
        <f t="shared" si="1"/>
        <v>11</v>
      </c>
      <c r="S17" t="s">
        <v>181</v>
      </c>
    </row>
    <row r="18" spans="1:19" x14ac:dyDescent="0.3">
      <c r="A18" t="s">
        <v>320</v>
      </c>
      <c r="B18" t="s">
        <v>394</v>
      </c>
      <c r="C18">
        <f>VLOOKUP(A18,data!$KY$5:$KZ$353,2,FALSE)</f>
        <v>0.1</v>
      </c>
      <c r="D18">
        <f t="shared" si="2"/>
        <v>1</v>
      </c>
      <c r="E18" t="s">
        <v>313</v>
      </c>
      <c r="H18" t="s">
        <v>301</v>
      </c>
      <c r="I18" t="s">
        <v>395</v>
      </c>
      <c r="J18">
        <f>VLOOKUP(H18,data!$KY$5:$KZ$353,2,FALSE)</f>
        <v>2</v>
      </c>
      <c r="K18">
        <f t="shared" si="0"/>
        <v>161</v>
      </c>
      <c r="L18" t="s">
        <v>301</v>
      </c>
      <c r="O18" t="s">
        <v>202</v>
      </c>
      <c r="P18" t="s">
        <v>668</v>
      </c>
      <c r="Q18">
        <f>VLOOKUP(O18,data!$KY$5:$KZ$353,2,FALSE)</f>
        <v>1</v>
      </c>
      <c r="R18">
        <f t="shared" si="1"/>
        <v>34</v>
      </c>
      <c r="S18" t="s">
        <v>100</v>
      </c>
    </row>
    <row r="19" spans="1:19" x14ac:dyDescent="0.3">
      <c r="A19" t="s">
        <v>279</v>
      </c>
      <c r="B19" t="s">
        <v>394</v>
      </c>
      <c r="C19">
        <f>VLOOKUP(A19,data!$KY$5:$KZ$353,2,FALSE)</f>
        <v>0.2</v>
      </c>
      <c r="D19">
        <f t="shared" si="2"/>
        <v>4</v>
      </c>
      <c r="E19" t="s">
        <v>241</v>
      </c>
      <c r="H19" t="s">
        <v>264</v>
      </c>
      <c r="I19" t="s">
        <v>395</v>
      </c>
      <c r="J19">
        <f>VLOOKUP(H19,data!$KY$5:$KZ$353,2,FALSE)</f>
        <v>1.2</v>
      </c>
      <c r="K19">
        <f t="shared" si="0"/>
        <v>126</v>
      </c>
      <c r="L19" t="s">
        <v>264</v>
      </c>
      <c r="O19" t="s">
        <v>255</v>
      </c>
      <c r="P19" t="s">
        <v>668</v>
      </c>
      <c r="Q19">
        <f>VLOOKUP(O19,data!$KY$5:$KZ$353,2,FALSE)</f>
        <v>0.5</v>
      </c>
      <c r="R19">
        <f t="shared" si="1"/>
        <v>11</v>
      </c>
      <c r="S19" t="s">
        <v>202</v>
      </c>
    </row>
    <row r="20" spans="1:19" x14ac:dyDescent="0.3">
      <c r="A20" t="s">
        <v>663</v>
      </c>
      <c r="B20" t="s">
        <v>394</v>
      </c>
      <c r="C20">
        <f>VLOOKUP(A20,data!$KY$5:$KZ$353,2,FALSE)</f>
        <v>0.4</v>
      </c>
      <c r="D20">
        <f t="shared" si="2"/>
        <v>13</v>
      </c>
      <c r="E20" t="s">
        <v>320</v>
      </c>
      <c r="H20" t="s">
        <v>431</v>
      </c>
      <c r="I20" t="s">
        <v>395</v>
      </c>
      <c r="J20">
        <f>VLOOKUP(H20,data!$KY$5:$KZ$353,2,FALSE)</f>
        <v>1.3</v>
      </c>
      <c r="K20">
        <f t="shared" si="0"/>
        <v>133</v>
      </c>
      <c r="L20" t="s">
        <v>431</v>
      </c>
      <c r="O20" t="s">
        <v>230</v>
      </c>
      <c r="P20" t="s">
        <v>668</v>
      </c>
      <c r="Q20">
        <f>VLOOKUP(O20,data!$KY$5:$KZ$353,2,FALSE)</f>
        <v>1.8</v>
      </c>
      <c r="R20">
        <f t="shared" si="1"/>
        <v>48</v>
      </c>
      <c r="S20" t="s">
        <v>255</v>
      </c>
    </row>
    <row r="21" spans="1:19" x14ac:dyDescent="0.3">
      <c r="A21" t="s">
        <v>138</v>
      </c>
      <c r="B21" t="s">
        <v>394</v>
      </c>
      <c r="C21">
        <f>VLOOKUP(A21,data!$KY$5:$KZ$353,2,FALSE)</f>
        <v>0.3</v>
      </c>
      <c r="D21">
        <f t="shared" si="2"/>
        <v>8</v>
      </c>
      <c r="E21" t="s">
        <v>105</v>
      </c>
      <c r="H21" t="s">
        <v>306</v>
      </c>
      <c r="I21" t="s">
        <v>395</v>
      </c>
      <c r="J21">
        <f>VLOOKUP(H21,data!$KY$5:$KZ$353,2,FALSE)</f>
        <v>2</v>
      </c>
      <c r="K21">
        <f t="shared" si="0"/>
        <v>161</v>
      </c>
      <c r="L21" t="s">
        <v>306</v>
      </c>
      <c r="O21" t="s">
        <v>85</v>
      </c>
      <c r="P21" t="s">
        <v>668</v>
      </c>
      <c r="Q21">
        <f>VLOOKUP(O21,data!$KY$5:$KZ$353,2,FALSE)</f>
        <v>0.5</v>
      </c>
      <c r="R21">
        <f t="shared" si="1"/>
        <v>11</v>
      </c>
      <c r="S21" t="s">
        <v>230</v>
      </c>
    </row>
    <row r="22" spans="1:19" x14ac:dyDescent="0.3">
      <c r="A22" t="s">
        <v>129</v>
      </c>
      <c r="B22" t="s">
        <v>394</v>
      </c>
      <c r="C22">
        <f>VLOOKUP(A22,data!$KY$5:$KZ$353,2,FALSE)</f>
        <v>0.5</v>
      </c>
      <c r="D22">
        <f t="shared" si="2"/>
        <v>22</v>
      </c>
      <c r="E22" t="s">
        <v>279</v>
      </c>
      <c r="H22" t="s">
        <v>288</v>
      </c>
      <c r="I22" t="s">
        <v>395</v>
      </c>
      <c r="J22">
        <f>VLOOKUP(H22,data!$KY$5:$KZ$353,2,FALSE)</f>
        <v>1.8</v>
      </c>
      <c r="K22">
        <f t="shared" si="0"/>
        <v>154</v>
      </c>
      <c r="L22" t="s">
        <v>288</v>
      </c>
      <c r="O22" t="s">
        <v>15</v>
      </c>
      <c r="P22" t="s">
        <v>668</v>
      </c>
      <c r="Q22">
        <f>VLOOKUP(O22,data!$KY$5:$KZ$353,2,FALSE)</f>
        <v>2.2999999999999998</v>
      </c>
      <c r="R22">
        <f t="shared" si="1"/>
        <v>50</v>
      </c>
      <c r="S22" t="s">
        <v>85</v>
      </c>
    </row>
    <row r="23" spans="1:19" x14ac:dyDescent="0.3">
      <c r="A23" t="s">
        <v>201</v>
      </c>
      <c r="B23" t="s">
        <v>394</v>
      </c>
      <c r="C23">
        <f>VLOOKUP(A23,data!$KY$5:$KZ$353,2,FALSE)</f>
        <v>0.6</v>
      </c>
      <c r="D23">
        <f t="shared" si="2"/>
        <v>28</v>
      </c>
      <c r="E23" t="s">
        <v>663</v>
      </c>
      <c r="H23" t="s">
        <v>267</v>
      </c>
      <c r="I23" t="s">
        <v>395</v>
      </c>
      <c r="J23">
        <f>VLOOKUP(H23,data!$KY$5:$KZ$353,2,FALSE)</f>
        <v>0.5</v>
      </c>
      <c r="K23">
        <f t="shared" si="0"/>
        <v>37</v>
      </c>
      <c r="L23" t="s">
        <v>267</v>
      </c>
      <c r="O23" t="s">
        <v>581</v>
      </c>
      <c r="P23" t="s">
        <v>668</v>
      </c>
      <c r="Q23">
        <f>VLOOKUP(O23,data!$KY$5:$KZ$353,2,FALSE)</f>
        <v>1.2</v>
      </c>
      <c r="R23">
        <f t="shared" si="1"/>
        <v>40</v>
      </c>
      <c r="S23" t="s">
        <v>15</v>
      </c>
    </row>
    <row r="24" spans="1:19" x14ac:dyDescent="0.3">
      <c r="A24" t="s">
        <v>154</v>
      </c>
      <c r="B24" t="s">
        <v>394</v>
      </c>
      <c r="C24">
        <f>VLOOKUP(A24,data!$KY$5:$KZ$353,2,FALSE)</f>
        <v>1.2</v>
      </c>
      <c r="D24">
        <f t="shared" si="2"/>
        <v>64</v>
      </c>
      <c r="E24" t="s">
        <v>138</v>
      </c>
      <c r="H24" t="s">
        <v>298</v>
      </c>
      <c r="I24" t="s">
        <v>395</v>
      </c>
      <c r="J24">
        <f>VLOOKUP(H24,data!$KY$5:$KZ$353,2,FALSE)</f>
        <v>1.5</v>
      </c>
      <c r="K24">
        <f t="shared" si="0"/>
        <v>143</v>
      </c>
      <c r="L24" t="s">
        <v>298</v>
      </c>
      <c r="O24" t="s">
        <v>79</v>
      </c>
      <c r="P24" t="s">
        <v>668</v>
      </c>
      <c r="Q24">
        <f>VLOOKUP(O24,data!$KY$5:$KZ$353,2,FALSE)</f>
        <v>0.5</v>
      </c>
      <c r="R24">
        <f t="shared" si="1"/>
        <v>11</v>
      </c>
      <c r="S24" t="s">
        <v>581</v>
      </c>
    </row>
    <row r="25" spans="1:19" x14ac:dyDescent="0.3">
      <c r="A25" t="s">
        <v>131</v>
      </c>
      <c r="B25" t="s">
        <v>394</v>
      </c>
      <c r="C25">
        <f>VLOOKUP(A25,data!$KY$5:$KZ$353,2,FALSE)</f>
        <v>1</v>
      </c>
      <c r="D25">
        <f t="shared" si="2"/>
        <v>55</v>
      </c>
      <c r="E25" t="s">
        <v>129</v>
      </c>
      <c r="H25" t="s">
        <v>227</v>
      </c>
      <c r="I25" t="s">
        <v>395</v>
      </c>
      <c r="J25">
        <f>VLOOKUP(H25,data!$KY$5:$KZ$353,2,FALSE)</f>
        <v>1.8</v>
      </c>
      <c r="K25">
        <f t="shared" si="0"/>
        <v>154</v>
      </c>
      <c r="L25" t="s">
        <v>227</v>
      </c>
      <c r="O25" t="s">
        <v>192</v>
      </c>
      <c r="P25" t="s">
        <v>668</v>
      </c>
      <c r="Q25">
        <f>VLOOKUP(O25,data!$KY$5:$KZ$353,2,FALSE)</f>
        <v>1.3</v>
      </c>
      <c r="R25">
        <f t="shared" si="1"/>
        <v>43</v>
      </c>
      <c r="S25" t="s">
        <v>79</v>
      </c>
    </row>
    <row r="26" spans="1:19" x14ac:dyDescent="0.3">
      <c r="A26" t="s">
        <v>433</v>
      </c>
      <c r="B26" t="s">
        <v>394</v>
      </c>
      <c r="C26">
        <f>VLOOKUP(A26,data!$KY$5:$KZ$353,2,FALSE)</f>
        <v>0.4</v>
      </c>
      <c r="D26">
        <f t="shared" si="2"/>
        <v>13</v>
      </c>
      <c r="E26" t="s">
        <v>201</v>
      </c>
      <c r="H26" t="s">
        <v>8</v>
      </c>
      <c r="I26" t="s">
        <v>395</v>
      </c>
      <c r="J26">
        <f>VLOOKUP(H26,data!$KY$5:$KZ$353,2,FALSE)</f>
        <v>0.5</v>
      </c>
      <c r="K26">
        <f t="shared" si="0"/>
        <v>37</v>
      </c>
      <c r="L26" t="s">
        <v>8</v>
      </c>
      <c r="O26" t="s">
        <v>212</v>
      </c>
      <c r="P26" t="s">
        <v>668</v>
      </c>
      <c r="Q26">
        <f>VLOOKUP(O26,data!$KY$5:$KZ$353,2,FALSE)</f>
        <v>1.6</v>
      </c>
      <c r="R26">
        <f t="shared" si="1"/>
        <v>47</v>
      </c>
      <c r="S26" t="s">
        <v>192</v>
      </c>
    </row>
    <row r="27" spans="1:19" x14ac:dyDescent="0.3">
      <c r="A27" t="s">
        <v>219</v>
      </c>
      <c r="B27" t="s">
        <v>394</v>
      </c>
      <c r="C27">
        <f>VLOOKUP(A27,data!$KY$5:$KZ$353,2,FALSE)</f>
        <v>1.9</v>
      </c>
      <c r="D27">
        <f t="shared" si="2"/>
        <v>81</v>
      </c>
      <c r="E27" t="s">
        <v>154</v>
      </c>
      <c r="H27" t="s">
        <v>104</v>
      </c>
      <c r="I27" t="s">
        <v>395</v>
      </c>
      <c r="J27">
        <f>VLOOKUP(H27,data!$KY$5:$KZ$353,2,FALSE)</f>
        <v>0.8</v>
      </c>
      <c r="K27">
        <f t="shared" si="0"/>
        <v>82</v>
      </c>
      <c r="L27" t="s">
        <v>104</v>
      </c>
      <c r="O27" t="s">
        <v>171</v>
      </c>
      <c r="P27" t="s">
        <v>668</v>
      </c>
      <c r="Q27">
        <f>VLOOKUP(O27,data!$KY$5:$KZ$353,2,FALSE)</f>
        <v>0.9</v>
      </c>
      <c r="R27">
        <f t="shared" si="1"/>
        <v>27</v>
      </c>
      <c r="S27" t="s">
        <v>212</v>
      </c>
    </row>
    <row r="28" spans="1:19" x14ac:dyDescent="0.3">
      <c r="A28" t="s">
        <v>208</v>
      </c>
      <c r="B28" t="s">
        <v>394</v>
      </c>
      <c r="C28">
        <f>VLOOKUP(A28,data!$KY$5:$KZ$353,2,FALSE)</f>
        <v>0.6</v>
      </c>
      <c r="D28">
        <f t="shared" si="2"/>
        <v>28</v>
      </c>
      <c r="E28" t="s">
        <v>131</v>
      </c>
      <c r="H28" t="s">
        <v>38</v>
      </c>
      <c r="I28" t="s">
        <v>395</v>
      </c>
      <c r="J28">
        <f>VLOOKUP(H28,data!$KY$5:$KZ$353,2,FALSE)</f>
        <v>0.8</v>
      </c>
      <c r="K28">
        <f t="shared" si="0"/>
        <v>82</v>
      </c>
      <c r="L28" t="s">
        <v>38</v>
      </c>
      <c r="O28" t="s">
        <v>261</v>
      </c>
      <c r="P28" t="s">
        <v>668</v>
      </c>
      <c r="Q28">
        <f>VLOOKUP(O28,data!$KY$5:$KZ$353,2,FALSE)</f>
        <v>1.1000000000000001</v>
      </c>
      <c r="R28">
        <f t="shared" si="1"/>
        <v>37</v>
      </c>
      <c r="S28" t="s">
        <v>171</v>
      </c>
    </row>
    <row r="29" spans="1:19" x14ac:dyDescent="0.3">
      <c r="A29" t="s">
        <v>163</v>
      </c>
      <c r="B29" t="s">
        <v>394</v>
      </c>
      <c r="C29">
        <f>VLOOKUP(A29,data!$KY$5:$KZ$353,2,FALSE)</f>
        <v>0.5</v>
      </c>
      <c r="D29">
        <f t="shared" si="2"/>
        <v>22</v>
      </c>
      <c r="E29" t="s">
        <v>433</v>
      </c>
      <c r="H29" t="s">
        <v>338</v>
      </c>
      <c r="I29" t="s">
        <v>395</v>
      </c>
      <c r="J29">
        <f>VLOOKUP(H29,data!$KY$5:$KZ$353,2,FALSE)</f>
        <v>0.8</v>
      </c>
      <c r="K29">
        <f t="shared" si="0"/>
        <v>82</v>
      </c>
      <c r="L29" t="s">
        <v>338</v>
      </c>
      <c r="O29" t="s">
        <v>61</v>
      </c>
      <c r="P29" t="s">
        <v>668</v>
      </c>
      <c r="Q29">
        <f>VLOOKUP(O29,data!$KY$5:$KZ$353,2,FALSE)</f>
        <v>0.5</v>
      </c>
      <c r="R29">
        <f t="shared" si="1"/>
        <v>11</v>
      </c>
      <c r="S29" t="s">
        <v>261</v>
      </c>
    </row>
    <row r="30" spans="1:19" x14ac:dyDescent="0.3">
      <c r="A30" t="s">
        <v>287</v>
      </c>
      <c r="B30" t="s">
        <v>394</v>
      </c>
      <c r="C30">
        <f>VLOOKUP(A30,data!$KY$5:$KZ$353,2,FALSE)</f>
        <v>0.4</v>
      </c>
      <c r="D30">
        <f t="shared" si="2"/>
        <v>13</v>
      </c>
      <c r="E30" t="s">
        <v>219</v>
      </c>
      <c r="H30" t="s">
        <v>78</v>
      </c>
      <c r="I30" t="s">
        <v>395</v>
      </c>
      <c r="J30">
        <f>VLOOKUP(H30,data!$KY$5:$KZ$353,2,FALSE)</f>
        <v>0.6</v>
      </c>
      <c r="K30">
        <f t="shared" si="0"/>
        <v>57</v>
      </c>
      <c r="L30" t="s">
        <v>78</v>
      </c>
      <c r="O30" t="s">
        <v>188</v>
      </c>
      <c r="P30" t="s">
        <v>668</v>
      </c>
      <c r="Q30">
        <f>VLOOKUP(O30,data!$KY$5:$KZ$353,2,FALSE)</f>
        <v>1.3</v>
      </c>
      <c r="R30">
        <f t="shared" si="1"/>
        <v>43</v>
      </c>
      <c r="S30" t="s">
        <v>61</v>
      </c>
    </row>
    <row r="31" spans="1:19" x14ac:dyDescent="0.3">
      <c r="A31" t="s">
        <v>379</v>
      </c>
      <c r="B31" t="s">
        <v>394</v>
      </c>
      <c r="C31">
        <f>VLOOKUP(A31,data!$KY$5:$KZ$353,2,FALSE)</f>
        <v>0.9</v>
      </c>
      <c r="D31">
        <f t="shared" si="2"/>
        <v>52</v>
      </c>
      <c r="E31" t="s">
        <v>208</v>
      </c>
      <c r="H31" t="s">
        <v>213</v>
      </c>
      <c r="I31" t="s">
        <v>395</v>
      </c>
      <c r="J31">
        <f>VLOOKUP(H31,data!$KY$5:$KZ$353,2,FALSE)</f>
        <v>1.6</v>
      </c>
      <c r="K31">
        <f t="shared" si="0"/>
        <v>147</v>
      </c>
      <c r="L31" t="s">
        <v>213</v>
      </c>
      <c r="O31" t="s">
        <v>97</v>
      </c>
      <c r="P31" t="s">
        <v>668</v>
      </c>
      <c r="Q31">
        <f>VLOOKUP(O31,data!$KY$5:$KZ$353,2,FALSE)</f>
        <v>0.9</v>
      </c>
      <c r="R31">
        <f t="shared" si="1"/>
        <v>27</v>
      </c>
      <c r="S31" t="s">
        <v>188</v>
      </c>
    </row>
    <row r="32" spans="1:19" x14ac:dyDescent="0.3">
      <c r="A32" t="s">
        <v>5</v>
      </c>
      <c r="B32" t="s">
        <v>394</v>
      </c>
      <c r="C32">
        <f>VLOOKUP(A32,data!$KY$5:$KZ$353,2,FALSE)</f>
        <v>1.7</v>
      </c>
      <c r="D32">
        <f t="shared" si="2"/>
        <v>78</v>
      </c>
      <c r="E32" t="s">
        <v>163</v>
      </c>
      <c r="H32" t="s">
        <v>216</v>
      </c>
      <c r="I32" t="s">
        <v>395</v>
      </c>
      <c r="J32">
        <f>VLOOKUP(H32,data!$KY$5:$KZ$353,2,FALSE)</f>
        <v>0.4</v>
      </c>
      <c r="K32">
        <f t="shared" si="0"/>
        <v>20</v>
      </c>
      <c r="L32" t="s">
        <v>216</v>
      </c>
      <c r="O32" t="s">
        <v>239</v>
      </c>
      <c r="P32" t="s">
        <v>668</v>
      </c>
      <c r="Q32">
        <f>VLOOKUP(O32,data!$KY$5:$KZ$353,2,FALSE)</f>
        <v>0.4</v>
      </c>
      <c r="R32">
        <f t="shared" si="1"/>
        <v>7</v>
      </c>
      <c r="S32" t="s">
        <v>97</v>
      </c>
    </row>
    <row r="33" spans="1:19" x14ac:dyDescent="0.3">
      <c r="A33" t="s">
        <v>139</v>
      </c>
      <c r="B33" t="s">
        <v>394</v>
      </c>
      <c r="C33">
        <f>VLOOKUP(A33,data!$KY$5:$KZ$353,2,FALSE)</f>
        <v>0.7</v>
      </c>
      <c r="D33">
        <f t="shared" si="2"/>
        <v>36</v>
      </c>
      <c r="E33" t="s">
        <v>287</v>
      </c>
      <c r="H33" t="s">
        <v>123</v>
      </c>
      <c r="I33" t="s">
        <v>395</v>
      </c>
      <c r="J33">
        <f>VLOOKUP(H33,data!$KY$5:$KZ$353,2,FALSE)</f>
        <v>0.4</v>
      </c>
      <c r="K33">
        <f t="shared" ref="K33:K64" si="3">RANK(J33,J$1:J$175,1)</f>
        <v>20</v>
      </c>
      <c r="L33" t="s">
        <v>123</v>
      </c>
      <c r="O33" t="s">
        <v>221</v>
      </c>
      <c r="P33" t="s">
        <v>668</v>
      </c>
      <c r="Q33">
        <f>VLOOKUP(O33,data!$KY$5:$KZ$353,2,FALSE)</f>
        <v>0.4</v>
      </c>
      <c r="R33">
        <f t="shared" ref="R33:R50" si="4">RANK(Q33,Q$1:Q$50,1)</f>
        <v>7</v>
      </c>
      <c r="S33" t="s">
        <v>239</v>
      </c>
    </row>
    <row r="34" spans="1:19" x14ac:dyDescent="0.3">
      <c r="A34" t="s">
        <v>199</v>
      </c>
      <c r="B34" t="s">
        <v>394</v>
      </c>
      <c r="C34">
        <f>VLOOKUP(A34,data!$KY$5:$KZ$353,2,FALSE)</f>
        <v>3.8</v>
      </c>
      <c r="D34">
        <f t="shared" si="2"/>
        <v>84</v>
      </c>
      <c r="E34" t="s">
        <v>379</v>
      </c>
      <c r="H34" t="s">
        <v>373</v>
      </c>
      <c r="I34" t="s">
        <v>395</v>
      </c>
      <c r="J34">
        <f>VLOOKUP(H34,data!$KY$5:$KZ$353,2,FALSE)</f>
        <v>0.5</v>
      </c>
      <c r="K34">
        <f t="shared" si="3"/>
        <v>37</v>
      </c>
      <c r="L34" t="s">
        <v>373</v>
      </c>
      <c r="O34" t="s">
        <v>260</v>
      </c>
      <c r="P34" t="s">
        <v>668</v>
      </c>
      <c r="Q34">
        <f>VLOOKUP(O34,data!$KY$5:$KZ$353,2,FALSE)</f>
        <v>0.7</v>
      </c>
      <c r="R34">
        <f t="shared" si="4"/>
        <v>20</v>
      </c>
      <c r="S34" t="s">
        <v>221</v>
      </c>
    </row>
    <row r="35" spans="1:19" x14ac:dyDescent="0.3">
      <c r="A35" t="s">
        <v>137</v>
      </c>
      <c r="B35" t="s">
        <v>394</v>
      </c>
      <c r="C35">
        <f>VLOOKUP(A35,data!$KY$5:$KZ$353,2,FALSE)</f>
        <v>1.3</v>
      </c>
      <c r="D35">
        <f t="shared" si="2"/>
        <v>69</v>
      </c>
      <c r="E35" t="s">
        <v>5</v>
      </c>
      <c r="H35" t="s">
        <v>193</v>
      </c>
      <c r="I35" t="s">
        <v>395</v>
      </c>
      <c r="J35">
        <f>VLOOKUP(H35,data!$KY$5:$KZ$353,2,FALSE)</f>
        <v>0.9</v>
      </c>
      <c r="K35">
        <f t="shared" si="3"/>
        <v>97</v>
      </c>
      <c r="L35" t="s">
        <v>193</v>
      </c>
      <c r="O35" t="s">
        <v>165</v>
      </c>
      <c r="P35" t="s">
        <v>668</v>
      </c>
      <c r="Q35">
        <f>VLOOKUP(O35,data!$KY$5:$KZ$353,2,FALSE)</f>
        <v>0.3</v>
      </c>
      <c r="R35">
        <f t="shared" si="4"/>
        <v>4</v>
      </c>
      <c r="S35" t="s">
        <v>260</v>
      </c>
    </row>
    <row r="36" spans="1:19" x14ac:dyDescent="0.3">
      <c r="A36" t="s">
        <v>327</v>
      </c>
      <c r="B36" t="s">
        <v>394</v>
      </c>
      <c r="C36">
        <f>VLOOKUP(A36,data!$KY$5:$KZ$353,2,FALSE)</f>
        <v>1.3</v>
      </c>
      <c r="D36">
        <f t="shared" si="2"/>
        <v>69</v>
      </c>
      <c r="E36" t="s">
        <v>139</v>
      </c>
      <c r="H36" t="s">
        <v>318</v>
      </c>
      <c r="I36" t="s">
        <v>395</v>
      </c>
      <c r="J36">
        <f>VLOOKUP(H36,data!$KY$5:$KZ$353,2,FALSE)</f>
        <v>0.8</v>
      </c>
      <c r="K36">
        <f t="shared" si="3"/>
        <v>82</v>
      </c>
      <c r="L36" t="s">
        <v>318</v>
      </c>
      <c r="O36" t="s">
        <v>376</v>
      </c>
      <c r="P36" t="s">
        <v>668</v>
      </c>
      <c r="Q36">
        <f>VLOOKUP(O36,data!$KY$5:$KZ$353,2,FALSE)</f>
        <v>0.6</v>
      </c>
      <c r="R36">
        <f t="shared" si="4"/>
        <v>18</v>
      </c>
      <c r="S36" t="s">
        <v>165</v>
      </c>
    </row>
    <row r="37" spans="1:19" x14ac:dyDescent="0.3">
      <c r="A37" t="s">
        <v>176</v>
      </c>
      <c r="B37" t="s">
        <v>394</v>
      </c>
      <c r="C37">
        <f>VLOOKUP(A37,data!$KY$5:$KZ$353,2,FALSE)</f>
        <v>0.7</v>
      </c>
      <c r="D37">
        <f t="shared" si="2"/>
        <v>36</v>
      </c>
      <c r="E37" t="s">
        <v>199</v>
      </c>
      <c r="H37" t="s">
        <v>9</v>
      </c>
      <c r="I37" t="s">
        <v>395</v>
      </c>
      <c r="J37">
        <f>VLOOKUP(H37,data!$KY$5:$KZ$353,2,FALSE)</f>
        <v>1</v>
      </c>
      <c r="K37">
        <f t="shared" si="3"/>
        <v>106</v>
      </c>
      <c r="L37" t="s">
        <v>265</v>
      </c>
      <c r="O37" t="s">
        <v>112</v>
      </c>
      <c r="P37" t="s">
        <v>668</v>
      </c>
      <c r="Q37">
        <f>VLOOKUP(O37,data!$KY$5:$KZ$353,2,FALSE)</f>
        <v>0.2</v>
      </c>
      <c r="R37">
        <f t="shared" si="4"/>
        <v>1</v>
      </c>
      <c r="S37" t="s">
        <v>376</v>
      </c>
    </row>
    <row r="38" spans="1:19" x14ac:dyDescent="0.3">
      <c r="A38" t="s">
        <v>151</v>
      </c>
      <c r="B38" t="s">
        <v>394</v>
      </c>
      <c r="C38">
        <f>VLOOKUP(A38,data!$KY$5:$KZ$353,2,FALSE)</f>
        <v>0.7</v>
      </c>
      <c r="D38">
        <f t="shared" si="2"/>
        <v>36</v>
      </c>
      <c r="E38" t="s">
        <v>137</v>
      </c>
      <c r="H38" t="s">
        <v>311</v>
      </c>
      <c r="I38" t="s">
        <v>395</v>
      </c>
      <c r="J38">
        <f>VLOOKUP(H38,data!$KY$5:$KZ$353,2,FALSE)</f>
        <v>1.6</v>
      </c>
      <c r="K38">
        <f t="shared" si="3"/>
        <v>147</v>
      </c>
      <c r="L38" t="s">
        <v>9</v>
      </c>
      <c r="O38" t="s">
        <v>92</v>
      </c>
      <c r="P38" t="s">
        <v>668</v>
      </c>
      <c r="Q38">
        <f>VLOOKUP(O38,data!$KY$5:$KZ$353,2,FALSE)</f>
        <v>0.2</v>
      </c>
      <c r="R38">
        <f t="shared" si="4"/>
        <v>1</v>
      </c>
      <c r="S38" t="s">
        <v>112</v>
      </c>
    </row>
    <row r="39" spans="1:19" x14ac:dyDescent="0.3">
      <c r="A39" t="s">
        <v>290</v>
      </c>
      <c r="B39" t="s">
        <v>394</v>
      </c>
      <c r="C39">
        <f>VLOOKUP(A39,data!$KY$5:$KZ$353,2,FALSE)</f>
        <v>1.1000000000000001</v>
      </c>
      <c r="D39">
        <f t="shared" si="2"/>
        <v>62</v>
      </c>
      <c r="E39" t="s">
        <v>327</v>
      </c>
      <c r="H39" t="s">
        <v>195</v>
      </c>
      <c r="I39" t="s">
        <v>395</v>
      </c>
      <c r="J39">
        <f>VLOOKUP(H39,data!$KY$5:$KZ$353,2,FALSE)</f>
        <v>2</v>
      </c>
      <c r="K39">
        <f t="shared" si="3"/>
        <v>161</v>
      </c>
      <c r="L39" t="s">
        <v>311</v>
      </c>
      <c r="O39" t="s">
        <v>302</v>
      </c>
      <c r="P39" t="s">
        <v>668</v>
      </c>
      <c r="Q39">
        <f>VLOOKUP(O39,data!$KY$5:$KZ$353,2,FALSE)</f>
        <v>0.4</v>
      </c>
      <c r="R39">
        <f t="shared" si="4"/>
        <v>7</v>
      </c>
      <c r="S39" t="s">
        <v>42</v>
      </c>
    </row>
    <row r="40" spans="1:19" x14ac:dyDescent="0.3">
      <c r="A40" t="s">
        <v>59</v>
      </c>
      <c r="B40" t="s">
        <v>394</v>
      </c>
      <c r="C40">
        <f>VLOOKUP(A40,data!$KY$5:$KZ$353,2,FALSE)</f>
        <v>1.2</v>
      </c>
      <c r="D40">
        <f t="shared" si="2"/>
        <v>64</v>
      </c>
      <c r="E40" t="s">
        <v>176</v>
      </c>
      <c r="H40" t="s">
        <v>113</v>
      </c>
      <c r="I40" t="s">
        <v>395</v>
      </c>
      <c r="J40">
        <f>VLOOKUP(H40,data!$KY$5:$KZ$353,2,FALSE)</f>
        <v>0.6</v>
      </c>
      <c r="K40">
        <f t="shared" si="3"/>
        <v>57</v>
      </c>
      <c r="L40" t="s">
        <v>195</v>
      </c>
      <c r="O40" t="s">
        <v>275</v>
      </c>
      <c r="P40" t="s">
        <v>668</v>
      </c>
      <c r="Q40">
        <f>VLOOKUP(O40,data!$KY$5:$KZ$353,2,FALSE)</f>
        <v>1</v>
      </c>
      <c r="R40">
        <f t="shared" si="4"/>
        <v>34</v>
      </c>
      <c r="S40" t="s">
        <v>92</v>
      </c>
    </row>
    <row r="41" spans="1:19" x14ac:dyDescent="0.3">
      <c r="A41" t="s">
        <v>153</v>
      </c>
      <c r="B41" t="s">
        <v>394</v>
      </c>
      <c r="C41">
        <f>VLOOKUP(A41,data!$KY$5:$KZ$353,2,FALSE)</f>
        <v>0.5</v>
      </c>
      <c r="D41">
        <f t="shared" si="2"/>
        <v>22</v>
      </c>
      <c r="E41" t="s">
        <v>151</v>
      </c>
      <c r="H41" t="s">
        <v>242</v>
      </c>
      <c r="I41" t="s">
        <v>395</v>
      </c>
      <c r="J41">
        <f>VLOOKUP(H41,data!$KY$5:$KZ$353,2,FALSE)</f>
        <v>0.4</v>
      </c>
      <c r="K41">
        <f t="shared" si="3"/>
        <v>20</v>
      </c>
      <c r="L41" t="s">
        <v>113</v>
      </c>
      <c r="O41" t="s">
        <v>323</v>
      </c>
      <c r="P41" t="s">
        <v>668</v>
      </c>
      <c r="Q41">
        <f>VLOOKUP(O41,data!$KY$5:$KZ$353,2,FALSE)</f>
        <v>0.9</v>
      </c>
      <c r="R41">
        <f t="shared" si="4"/>
        <v>27</v>
      </c>
      <c r="S41" t="s">
        <v>302</v>
      </c>
    </row>
    <row r="42" spans="1:19" x14ac:dyDescent="0.3">
      <c r="A42" t="s">
        <v>237</v>
      </c>
      <c r="B42" t="s">
        <v>394</v>
      </c>
      <c r="C42">
        <f>VLOOKUP(A42,data!$KY$5:$KZ$353,2,FALSE)</f>
        <v>0.4</v>
      </c>
      <c r="D42">
        <f t="shared" si="2"/>
        <v>13</v>
      </c>
      <c r="E42" t="s">
        <v>290</v>
      </c>
      <c r="H42" t="s">
        <v>54</v>
      </c>
      <c r="I42" t="s">
        <v>395</v>
      </c>
      <c r="J42">
        <f>VLOOKUP(H42,data!$KY$5:$KZ$353,2,FALSE)</f>
        <v>0.5</v>
      </c>
      <c r="K42">
        <f t="shared" si="3"/>
        <v>37</v>
      </c>
      <c r="L42" t="s">
        <v>242</v>
      </c>
      <c r="O42" t="s">
        <v>12</v>
      </c>
      <c r="P42" t="s">
        <v>668</v>
      </c>
      <c r="Q42">
        <f>VLOOKUP(O42,data!$KY$5:$KZ$353,2,FALSE)</f>
        <v>1.9</v>
      </c>
      <c r="R42">
        <f t="shared" si="4"/>
        <v>49</v>
      </c>
      <c r="S42" t="s">
        <v>275</v>
      </c>
    </row>
    <row r="43" spans="1:19" x14ac:dyDescent="0.3">
      <c r="A43" t="s">
        <v>145</v>
      </c>
      <c r="B43" t="s">
        <v>394</v>
      </c>
      <c r="C43">
        <f>VLOOKUP(A43,data!$KY$5:$KZ$353,2,FALSE)</f>
        <v>0.2</v>
      </c>
      <c r="D43">
        <f t="shared" si="2"/>
        <v>4</v>
      </c>
      <c r="E43" t="s">
        <v>59</v>
      </c>
      <c r="H43" t="s">
        <v>115</v>
      </c>
      <c r="I43" t="s">
        <v>395</v>
      </c>
      <c r="J43">
        <f>VLOOKUP(H43,data!$KY$5:$KZ$353,2,FALSE)</f>
        <v>0.3</v>
      </c>
      <c r="K43">
        <f t="shared" si="3"/>
        <v>10</v>
      </c>
      <c r="L43" t="s">
        <v>54</v>
      </c>
      <c r="O43" t="s">
        <v>316</v>
      </c>
      <c r="P43" t="s">
        <v>668</v>
      </c>
      <c r="Q43">
        <f>VLOOKUP(O43,data!$KY$5:$KZ$353,2,FALSE)</f>
        <v>0.6</v>
      </c>
      <c r="R43">
        <f t="shared" si="4"/>
        <v>18</v>
      </c>
      <c r="S43" t="s">
        <v>323</v>
      </c>
    </row>
    <row r="44" spans="1:19" x14ac:dyDescent="0.3">
      <c r="A44" t="s">
        <v>37</v>
      </c>
      <c r="B44" t="s">
        <v>394</v>
      </c>
      <c r="C44">
        <f>VLOOKUP(A44,data!$KY$5:$KZ$353,2,FALSE)</f>
        <v>0.1</v>
      </c>
      <c r="D44">
        <f t="shared" si="2"/>
        <v>1</v>
      </c>
      <c r="E44" t="s">
        <v>153</v>
      </c>
      <c r="H44" t="s">
        <v>83</v>
      </c>
      <c r="I44" t="s">
        <v>395</v>
      </c>
      <c r="J44">
        <f>VLOOKUP(H44,data!$KY$5:$KZ$353,2,FALSE)</f>
        <v>0.9</v>
      </c>
      <c r="K44">
        <f t="shared" si="3"/>
        <v>97</v>
      </c>
      <c r="L44" t="s">
        <v>115</v>
      </c>
      <c r="O44" t="s">
        <v>87</v>
      </c>
      <c r="P44" t="s">
        <v>668</v>
      </c>
      <c r="Q44">
        <f>VLOOKUP(O44,data!$KY$5:$KZ$353,2,FALSE)</f>
        <v>1.1000000000000001</v>
      </c>
      <c r="R44">
        <f t="shared" si="4"/>
        <v>37</v>
      </c>
      <c r="S44" t="s">
        <v>12</v>
      </c>
    </row>
    <row r="45" spans="1:19" x14ac:dyDescent="0.3">
      <c r="A45" t="s">
        <v>117</v>
      </c>
      <c r="B45" t="s">
        <v>394</v>
      </c>
      <c r="C45">
        <f>VLOOKUP(A45,data!$KY$5:$KZ$353,2,FALSE)</f>
        <v>0.8</v>
      </c>
      <c r="D45">
        <f t="shared" si="2"/>
        <v>46</v>
      </c>
      <c r="E45" t="s">
        <v>237</v>
      </c>
      <c r="H45" t="s">
        <v>297</v>
      </c>
      <c r="I45" t="s">
        <v>395</v>
      </c>
      <c r="J45">
        <f>VLOOKUP(H45,data!$KY$5:$KZ$353,2,FALSE)</f>
        <v>0.9</v>
      </c>
      <c r="K45">
        <f t="shared" si="3"/>
        <v>97</v>
      </c>
      <c r="L45" t="s">
        <v>83</v>
      </c>
      <c r="O45" t="s">
        <v>76</v>
      </c>
      <c r="P45" t="s">
        <v>668</v>
      </c>
      <c r="Q45">
        <f>VLOOKUP(O45,data!$KY$5:$KZ$353,2,FALSE)</f>
        <v>0.7</v>
      </c>
      <c r="R45">
        <f t="shared" si="4"/>
        <v>20</v>
      </c>
      <c r="S45" t="s">
        <v>316</v>
      </c>
    </row>
    <row r="46" spans="1:19" x14ac:dyDescent="0.3">
      <c r="A46" t="s">
        <v>276</v>
      </c>
      <c r="B46" t="s">
        <v>394</v>
      </c>
      <c r="C46">
        <f>VLOOKUP(A46,data!$KY$5:$KZ$353,2,FALSE)</f>
        <v>0.6</v>
      </c>
      <c r="D46">
        <f t="shared" si="2"/>
        <v>28</v>
      </c>
      <c r="E46" t="s">
        <v>145</v>
      </c>
      <c r="H46" t="s">
        <v>191</v>
      </c>
      <c r="I46" t="s">
        <v>395</v>
      </c>
      <c r="J46">
        <f>VLOOKUP(H46,data!$KY$5:$KZ$353,2,FALSE)</f>
        <v>0.9</v>
      </c>
      <c r="K46">
        <f t="shared" si="3"/>
        <v>97</v>
      </c>
      <c r="L46" t="s">
        <v>297</v>
      </c>
      <c r="O46" t="s">
        <v>197</v>
      </c>
      <c r="P46" t="s">
        <v>668</v>
      </c>
      <c r="Q46">
        <f>VLOOKUP(O46,data!$KY$5:$KZ$353,2,FALSE)</f>
        <v>0.9</v>
      </c>
      <c r="R46">
        <f t="shared" si="4"/>
        <v>27</v>
      </c>
      <c r="S46" t="s">
        <v>87</v>
      </c>
    </row>
    <row r="47" spans="1:19" x14ac:dyDescent="0.3">
      <c r="A47" t="s">
        <v>203</v>
      </c>
      <c r="B47" t="s">
        <v>394</v>
      </c>
      <c r="C47">
        <f>VLOOKUP(A47,data!$KY$5:$KZ$353,2,FALSE)</f>
        <v>1.2</v>
      </c>
      <c r="D47">
        <f t="shared" si="2"/>
        <v>64</v>
      </c>
      <c r="E47" t="s">
        <v>37</v>
      </c>
      <c r="H47" t="s">
        <v>63</v>
      </c>
      <c r="I47" t="s">
        <v>395</v>
      </c>
      <c r="J47">
        <f>VLOOKUP(H47,data!$KY$5:$KZ$353,2,FALSE)</f>
        <v>0.3</v>
      </c>
      <c r="K47">
        <f t="shared" si="3"/>
        <v>10</v>
      </c>
      <c r="L47" t="s">
        <v>191</v>
      </c>
      <c r="O47" t="s">
        <v>126</v>
      </c>
      <c r="P47" t="s">
        <v>668</v>
      </c>
      <c r="Q47">
        <f>VLOOKUP(O47,data!$KY$5:$KZ$353,2,FALSE)</f>
        <v>1.3</v>
      </c>
      <c r="R47">
        <f t="shared" si="4"/>
        <v>43</v>
      </c>
      <c r="S47" t="s">
        <v>76</v>
      </c>
    </row>
    <row r="48" spans="1:19" x14ac:dyDescent="0.3">
      <c r="A48" t="s">
        <v>52</v>
      </c>
      <c r="B48" t="s">
        <v>394</v>
      </c>
      <c r="C48">
        <f>VLOOKUP(A48,data!$KY$5:$KZ$353,2,FALSE)</f>
        <v>0.2</v>
      </c>
      <c r="D48">
        <f t="shared" si="2"/>
        <v>4</v>
      </c>
      <c r="E48" t="s">
        <v>117</v>
      </c>
      <c r="H48" t="s">
        <v>142</v>
      </c>
      <c r="I48" t="s">
        <v>395</v>
      </c>
      <c r="J48">
        <f>VLOOKUP(H48,data!$KY$5:$KZ$353,2,FALSE)</f>
        <v>1.6</v>
      </c>
      <c r="K48">
        <f t="shared" si="3"/>
        <v>147</v>
      </c>
      <c r="L48" t="s">
        <v>63</v>
      </c>
      <c r="O48" t="s">
        <v>161</v>
      </c>
      <c r="P48" t="s">
        <v>668</v>
      </c>
      <c r="Q48">
        <f>VLOOKUP(O48,data!$KY$5:$KZ$353,2,FALSE)</f>
        <v>0.8</v>
      </c>
      <c r="R48">
        <f t="shared" si="4"/>
        <v>24</v>
      </c>
      <c r="S48" t="s">
        <v>321</v>
      </c>
    </row>
    <row r="49" spans="1:19" x14ac:dyDescent="0.3">
      <c r="A49" t="s">
        <v>378</v>
      </c>
      <c r="B49" t="s">
        <v>394</v>
      </c>
      <c r="C49">
        <f>VLOOKUP(A49,data!$KY$5:$KZ$353,2,FALSE)</f>
        <v>1.4</v>
      </c>
      <c r="D49">
        <f t="shared" si="2"/>
        <v>76</v>
      </c>
      <c r="E49" t="s">
        <v>276</v>
      </c>
      <c r="H49" t="s">
        <v>243</v>
      </c>
      <c r="I49" t="s">
        <v>395</v>
      </c>
      <c r="J49">
        <f>VLOOKUP(H49,data!$KY$5:$KZ$353,2,FALSE)</f>
        <v>1.9</v>
      </c>
      <c r="K49">
        <f t="shared" si="3"/>
        <v>158</v>
      </c>
      <c r="L49" t="s">
        <v>142</v>
      </c>
      <c r="O49" t="s">
        <v>743</v>
      </c>
      <c r="P49" t="s">
        <v>668</v>
      </c>
      <c r="Q49">
        <f>VLOOKUP(O49,data!$KY$5:$KZ$353,2,FALSE)</f>
        <v>0.9</v>
      </c>
      <c r="R49">
        <f t="shared" si="4"/>
        <v>27</v>
      </c>
      <c r="S49" t="s">
        <v>197</v>
      </c>
    </row>
    <row r="50" spans="1:19" x14ac:dyDescent="0.3">
      <c r="A50" t="s">
        <v>300</v>
      </c>
      <c r="B50" t="s">
        <v>394</v>
      </c>
      <c r="C50">
        <f>VLOOKUP(A50,data!$KY$5:$KZ$353,2,FALSE)</f>
        <v>0.7</v>
      </c>
      <c r="D50">
        <f t="shared" si="2"/>
        <v>36</v>
      </c>
      <c r="E50" t="s">
        <v>203</v>
      </c>
      <c r="H50" t="s">
        <v>222</v>
      </c>
      <c r="I50" t="s">
        <v>395</v>
      </c>
      <c r="J50">
        <f>VLOOKUP(H50,data!$KY$5:$KZ$353,2,FALSE)</f>
        <v>1</v>
      </c>
      <c r="K50">
        <f t="shared" si="3"/>
        <v>106</v>
      </c>
      <c r="L50" t="s">
        <v>243</v>
      </c>
      <c r="O50" t="s">
        <v>744</v>
      </c>
      <c r="P50" t="s">
        <v>668</v>
      </c>
      <c r="Q50">
        <f>VLOOKUP(O50,data!$KY$5:$KZ$353,2,FALSE)</f>
        <v>0.7</v>
      </c>
      <c r="R50">
        <f t="shared" si="4"/>
        <v>20</v>
      </c>
      <c r="S50" t="s">
        <v>126</v>
      </c>
    </row>
    <row r="51" spans="1:19" x14ac:dyDescent="0.3">
      <c r="A51" t="s">
        <v>49</v>
      </c>
      <c r="B51" t="s">
        <v>394</v>
      </c>
      <c r="C51">
        <f>VLOOKUP(A51,data!$KY$5:$KZ$353,2,FALSE)</f>
        <v>1</v>
      </c>
      <c r="D51">
        <f t="shared" si="2"/>
        <v>55</v>
      </c>
      <c r="E51" t="s">
        <v>52</v>
      </c>
      <c r="H51" t="s">
        <v>56</v>
      </c>
      <c r="I51" t="s">
        <v>395</v>
      </c>
      <c r="J51">
        <f>VLOOKUP(H51,data!$KY$5:$KZ$353,2,FALSE)</f>
        <v>0.4</v>
      </c>
      <c r="K51">
        <f t="shared" si="3"/>
        <v>20</v>
      </c>
      <c r="L51" t="s">
        <v>222</v>
      </c>
      <c r="P51" t="s">
        <v>668</v>
      </c>
      <c r="Q51">
        <f>AVERAGE(Q1:Q50)</f>
        <v>0.84199999999999986</v>
      </c>
    </row>
    <row r="52" spans="1:19" x14ac:dyDescent="0.3">
      <c r="A52" t="s">
        <v>380</v>
      </c>
      <c r="B52" t="s">
        <v>394</v>
      </c>
      <c r="C52">
        <f>VLOOKUP(A52,data!$KY$5:$KZ$353,2,FALSE)</f>
        <v>0.3</v>
      </c>
      <c r="D52">
        <f t="shared" si="2"/>
        <v>8</v>
      </c>
      <c r="E52" t="s">
        <v>378</v>
      </c>
      <c r="H52" t="s">
        <v>289</v>
      </c>
      <c r="I52" t="s">
        <v>395</v>
      </c>
      <c r="J52">
        <f>VLOOKUP(H52,data!$KY$5:$KZ$353,2,FALSE)</f>
        <v>1.3</v>
      </c>
      <c r="K52">
        <f t="shared" si="3"/>
        <v>133</v>
      </c>
      <c r="L52" t="s">
        <v>56</v>
      </c>
    </row>
    <row r="53" spans="1:19" x14ac:dyDescent="0.3">
      <c r="A53" t="s">
        <v>22</v>
      </c>
      <c r="B53" t="s">
        <v>394</v>
      </c>
      <c r="C53">
        <f>VLOOKUP(A53,data!$KY$5:$KZ$353,2,FALSE)</f>
        <v>0.1</v>
      </c>
      <c r="D53">
        <f t="shared" si="2"/>
        <v>1</v>
      </c>
      <c r="E53" t="s">
        <v>300</v>
      </c>
      <c r="H53" t="s">
        <v>382</v>
      </c>
      <c r="I53" t="s">
        <v>395</v>
      </c>
      <c r="J53">
        <f>VLOOKUP(H53,data!$KY$5:$KZ$353,2,FALSE)</f>
        <v>0.2</v>
      </c>
      <c r="K53">
        <f t="shared" si="3"/>
        <v>6</v>
      </c>
      <c r="L53" t="s">
        <v>289</v>
      </c>
    </row>
    <row r="54" spans="1:19" x14ac:dyDescent="0.3">
      <c r="A54" t="s">
        <v>273</v>
      </c>
      <c r="B54" t="s">
        <v>394</v>
      </c>
      <c r="C54">
        <f>VLOOKUP(A54,data!$KY$5:$KZ$353,2,FALSE)</f>
        <v>0.9</v>
      </c>
      <c r="D54">
        <f t="shared" si="2"/>
        <v>52</v>
      </c>
      <c r="E54" t="s">
        <v>49</v>
      </c>
      <c r="H54" t="s">
        <v>225</v>
      </c>
      <c r="I54" t="s">
        <v>395</v>
      </c>
      <c r="J54">
        <f>VLOOKUP(H54,data!$KY$5:$KZ$353,2,FALSE)</f>
        <v>0.4</v>
      </c>
      <c r="K54">
        <f t="shared" si="3"/>
        <v>20</v>
      </c>
      <c r="L54" t="s">
        <v>382</v>
      </c>
    </row>
    <row r="55" spans="1:19" x14ac:dyDescent="0.3">
      <c r="A55" t="s">
        <v>53</v>
      </c>
      <c r="B55" t="s">
        <v>394</v>
      </c>
      <c r="C55">
        <f>VLOOKUP(A55,data!$KY$5:$KZ$353,2,FALSE)</f>
        <v>1.3</v>
      </c>
      <c r="D55">
        <f t="shared" si="2"/>
        <v>69</v>
      </c>
      <c r="E55" t="s">
        <v>380</v>
      </c>
      <c r="H55" t="s">
        <v>30</v>
      </c>
      <c r="I55" t="s">
        <v>395</v>
      </c>
      <c r="J55">
        <f>VLOOKUP(H55,data!$KY$5:$KZ$353,2,FALSE)</f>
        <v>0.4</v>
      </c>
      <c r="K55">
        <f t="shared" si="3"/>
        <v>20</v>
      </c>
      <c r="L55" t="s">
        <v>225</v>
      </c>
    </row>
    <row r="56" spans="1:19" x14ac:dyDescent="0.3">
      <c r="A56" t="s">
        <v>215</v>
      </c>
      <c r="B56" t="s">
        <v>394</v>
      </c>
      <c r="C56">
        <f>VLOOKUP(A56,data!$KY$5:$KZ$353,2,FALSE)</f>
        <v>0.7</v>
      </c>
      <c r="D56">
        <f t="shared" si="2"/>
        <v>36</v>
      </c>
      <c r="E56" t="s">
        <v>22</v>
      </c>
      <c r="H56" t="s">
        <v>135</v>
      </c>
      <c r="I56" t="s">
        <v>395</v>
      </c>
      <c r="J56">
        <f>VLOOKUP(H56,data!$KY$5:$KZ$353,2,FALSE)</f>
        <v>0.8</v>
      </c>
      <c r="K56">
        <f t="shared" si="3"/>
        <v>82</v>
      </c>
      <c r="L56" t="s">
        <v>30</v>
      </c>
    </row>
    <row r="57" spans="1:19" x14ac:dyDescent="0.3">
      <c r="A57" t="s">
        <v>664</v>
      </c>
      <c r="B57" t="s">
        <v>394</v>
      </c>
      <c r="C57">
        <f>VLOOKUP(A57,data!$KY$5:$KZ$353,2,FALSE)</f>
        <v>0.6</v>
      </c>
      <c r="D57">
        <f t="shared" si="2"/>
        <v>28</v>
      </c>
      <c r="E57" t="s">
        <v>273</v>
      </c>
      <c r="H57" t="s">
        <v>377</v>
      </c>
      <c r="I57" t="s">
        <v>395</v>
      </c>
      <c r="J57">
        <f>VLOOKUP(H57,data!$KY$5:$KZ$353,2,FALSE)</f>
        <v>0.5</v>
      </c>
      <c r="K57">
        <f t="shared" si="3"/>
        <v>37</v>
      </c>
      <c r="L57" t="s">
        <v>135</v>
      </c>
    </row>
    <row r="58" spans="1:19" x14ac:dyDescent="0.3">
      <c r="A58" t="s">
        <v>328</v>
      </c>
      <c r="B58" t="s">
        <v>394</v>
      </c>
      <c r="C58">
        <f>VLOOKUP(A58,data!$KY$5:$KZ$353,2,FALSE)</f>
        <v>1</v>
      </c>
      <c r="D58">
        <f t="shared" si="2"/>
        <v>55</v>
      </c>
      <c r="E58" t="s">
        <v>53</v>
      </c>
      <c r="H58" t="s">
        <v>159</v>
      </c>
      <c r="I58" t="s">
        <v>395</v>
      </c>
      <c r="J58">
        <f>VLOOKUP(H58,data!$KY$5:$KZ$353,2,FALSE)</f>
        <v>0.9</v>
      </c>
      <c r="K58">
        <f t="shared" si="3"/>
        <v>97</v>
      </c>
      <c r="L58" t="s">
        <v>377</v>
      </c>
    </row>
    <row r="59" spans="1:19" x14ac:dyDescent="0.3">
      <c r="A59" t="s">
        <v>60</v>
      </c>
      <c r="B59" t="s">
        <v>394</v>
      </c>
      <c r="C59">
        <f>VLOOKUP(A59,data!$KY$5:$KZ$353,2,FALSE)</f>
        <v>1.7</v>
      </c>
      <c r="D59">
        <f t="shared" si="2"/>
        <v>78</v>
      </c>
      <c r="E59" t="s">
        <v>215</v>
      </c>
      <c r="H59" t="s">
        <v>130</v>
      </c>
      <c r="I59" t="s">
        <v>395</v>
      </c>
      <c r="J59">
        <f>VLOOKUP(H59,data!$KY$5:$KZ$353,2,FALSE)</f>
        <v>1.5</v>
      </c>
      <c r="K59">
        <f t="shared" si="3"/>
        <v>143</v>
      </c>
      <c r="L59" t="s">
        <v>159</v>
      </c>
    </row>
    <row r="60" spans="1:19" x14ac:dyDescent="0.3">
      <c r="A60" t="s">
        <v>235</v>
      </c>
      <c r="B60" t="s">
        <v>394</v>
      </c>
      <c r="C60">
        <f>VLOOKUP(A60,data!$KY$5:$KZ$353,2,FALSE)</f>
        <v>0.6</v>
      </c>
      <c r="D60">
        <f t="shared" si="2"/>
        <v>28</v>
      </c>
      <c r="E60" t="s">
        <v>664</v>
      </c>
      <c r="H60" t="s">
        <v>48</v>
      </c>
      <c r="I60" t="s">
        <v>395</v>
      </c>
      <c r="J60">
        <f>VLOOKUP(H60,data!$KY$5:$KZ$353,2,FALSE)</f>
        <v>2.2999999999999998</v>
      </c>
      <c r="K60">
        <f t="shared" si="3"/>
        <v>168</v>
      </c>
      <c r="L60" t="s">
        <v>130</v>
      </c>
    </row>
    <row r="61" spans="1:19" x14ac:dyDescent="0.3">
      <c r="A61" t="s">
        <v>51</v>
      </c>
      <c r="B61" t="s">
        <v>394</v>
      </c>
      <c r="C61">
        <f>VLOOKUP(A61,data!$KY$5:$KZ$353,2,FALSE)</f>
        <v>0.6</v>
      </c>
      <c r="D61">
        <f t="shared" si="2"/>
        <v>28</v>
      </c>
      <c r="E61" t="s">
        <v>328</v>
      </c>
      <c r="H61" t="s">
        <v>121</v>
      </c>
      <c r="I61" t="s">
        <v>395</v>
      </c>
      <c r="J61">
        <f>VLOOKUP(H61,data!$KY$5:$KZ$353,2,FALSE)</f>
        <v>1.6</v>
      </c>
      <c r="K61">
        <f t="shared" si="3"/>
        <v>147</v>
      </c>
      <c r="L61" t="s">
        <v>48</v>
      </c>
    </row>
    <row r="62" spans="1:19" x14ac:dyDescent="0.3">
      <c r="A62" t="s">
        <v>170</v>
      </c>
      <c r="B62" t="s">
        <v>394</v>
      </c>
      <c r="C62">
        <f>VLOOKUP(A62,data!$KY$5:$KZ$353,2,FALSE)</f>
        <v>0.5</v>
      </c>
      <c r="D62">
        <f t="shared" si="2"/>
        <v>22</v>
      </c>
      <c r="E62" t="s">
        <v>60</v>
      </c>
      <c r="H62" t="s">
        <v>271</v>
      </c>
      <c r="I62" t="s">
        <v>395</v>
      </c>
      <c r="J62">
        <f>VLOOKUP(H62,data!$KY$5:$KZ$353,2,FALSE)</f>
        <v>3</v>
      </c>
      <c r="K62">
        <f t="shared" si="3"/>
        <v>175</v>
      </c>
      <c r="L62" t="s">
        <v>121</v>
      </c>
    </row>
    <row r="63" spans="1:19" x14ac:dyDescent="0.3">
      <c r="A63" t="s">
        <v>18</v>
      </c>
      <c r="B63" t="s">
        <v>394</v>
      </c>
      <c r="C63">
        <f>VLOOKUP(A63,data!$KY$5:$KZ$353,2,FALSE)</f>
        <v>0.4</v>
      </c>
      <c r="D63">
        <f t="shared" si="2"/>
        <v>13</v>
      </c>
      <c r="E63" t="s">
        <v>235</v>
      </c>
      <c r="H63" t="s">
        <v>143</v>
      </c>
      <c r="I63" t="s">
        <v>395</v>
      </c>
      <c r="J63">
        <f>VLOOKUP(H63,data!$KY$5:$KZ$353,2,FALSE)</f>
        <v>0.6</v>
      </c>
      <c r="K63">
        <f t="shared" si="3"/>
        <v>57</v>
      </c>
      <c r="L63" t="s">
        <v>271</v>
      </c>
    </row>
    <row r="64" spans="1:19" x14ac:dyDescent="0.3">
      <c r="A64" t="s">
        <v>164</v>
      </c>
      <c r="B64" t="s">
        <v>394</v>
      </c>
      <c r="C64">
        <f>VLOOKUP(A64,data!$KY$5:$KZ$353,2,FALSE)</f>
        <v>0.7</v>
      </c>
      <c r="D64">
        <f t="shared" si="2"/>
        <v>36</v>
      </c>
      <c r="E64" t="s">
        <v>51</v>
      </c>
      <c r="H64" t="s">
        <v>236</v>
      </c>
      <c r="I64" t="s">
        <v>395</v>
      </c>
      <c r="J64">
        <f>VLOOKUP(H64,data!$KY$5:$KZ$353,2,FALSE)</f>
        <v>1.2</v>
      </c>
      <c r="K64">
        <f t="shared" si="3"/>
        <v>126</v>
      </c>
      <c r="L64" t="s">
        <v>143</v>
      </c>
    </row>
    <row r="65" spans="1:12" x14ac:dyDescent="0.3">
      <c r="A65" t="s">
        <v>247</v>
      </c>
      <c r="B65" t="s">
        <v>394</v>
      </c>
      <c r="C65">
        <f>VLOOKUP(A65,data!$KY$5:$KZ$353,2,FALSE)</f>
        <v>0.3</v>
      </c>
      <c r="D65">
        <f t="shared" si="2"/>
        <v>8</v>
      </c>
      <c r="E65" t="s">
        <v>170</v>
      </c>
      <c r="H65" t="s">
        <v>13</v>
      </c>
      <c r="I65" t="s">
        <v>395</v>
      </c>
      <c r="J65">
        <f>VLOOKUP(H65,data!$KY$5:$KZ$353,2,FALSE)</f>
        <v>1</v>
      </c>
      <c r="K65">
        <f t="shared" ref="K65:K96" si="5">RANK(J65,J$1:J$175,1)</f>
        <v>106</v>
      </c>
      <c r="L65" t="s">
        <v>236</v>
      </c>
    </row>
    <row r="66" spans="1:12" x14ac:dyDescent="0.3">
      <c r="A66" t="s">
        <v>329</v>
      </c>
      <c r="B66" t="s">
        <v>394</v>
      </c>
      <c r="C66">
        <f>VLOOKUP(A66,data!$KY$5:$KZ$353,2,FALSE)</f>
        <v>1.9</v>
      </c>
      <c r="D66">
        <f t="shared" ref="D66:D84" si="6">RANK(C66,C$1:C$84,1)</f>
        <v>81</v>
      </c>
      <c r="E66" t="s">
        <v>18</v>
      </c>
      <c r="H66" t="s">
        <v>127</v>
      </c>
      <c r="I66" t="s">
        <v>395</v>
      </c>
      <c r="J66">
        <f>VLOOKUP(H66,data!$KY$5:$KZ$353,2,FALSE)</f>
        <v>1.6</v>
      </c>
      <c r="K66">
        <f t="shared" si="5"/>
        <v>147</v>
      </c>
      <c r="L66" t="s">
        <v>13</v>
      </c>
    </row>
    <row r="67" spans="1:12" x14ac:dyDescent="0.3">
      <c r="A67" t="s">
        <v>140</v>
      </c>
      <c r="B67" t="s">
        <v>394</v>
      </c>
      <c r="C67">
        <f>VLOOKUP(A67,data!$KY$5:$KZ$353,2,FALSE)</f>
        <v>0.6</v>
      </c>
      <c r="D67">
        <f t="shared" si="6"/>
        <v>28</v>
      </c>
      <c r="E67" t="s">
        <v>72</v>
      </c>
      <c r="H67" t="s">
        <v>77</v>
      </c>
      <c r="I67" t="s">
        <v>395</v>
      </c>
      <c r="J67">
        <f>VLOOKUP(H67,data!$KY$5:$KZ$353,2,FALSE)</f>
        <v>2.2999999999999998</v>
      </c>
      <c r="K67">
        <f t="shared" si="5"/>
        <v>168</v>
      </c>
      <c r="L67" t="s">
        <v>127</v>
      </c>
    </row>
    <row r="68" spans="1:12" x14ac:dyDescent="0.3">
      <c r="A68" t="s">
        <v>180</v>
      </c>
      <c r="B68" t="s">
        <v>394</v>
      </c>
      <c r="C68">
        <f>VLOOKUP(A68,data!$KY$5:$KZ$353,2,FALSE)</f>
        <v>1.3</v>
      </c>
      <c r="D68">
        <f t="shared" si="6"/>
        <v>69</v>
      </c>
      <c r="E68" t="s">
        <v>164</v>
      </c>
      <c r="H68" t="s">
        <v>17</v>
      </c>
      <c r="I68" t="s">
        <v>395</v>
      </c>
      <c r="J68">
        <f>VLOOKUP(H68,data!$KY$5:$KZ$353,2,FALSE)</f>
        <v>0.4</v>
      </c>
      <c r="K68">
        <f t="shared" si="5"/>
        <v>20</v>
      </c>
      <c r="L68" t="s">
        <v>77</v>
      </c>
    </row>
    <row r="69" spans="1:12" x14ac:dyDescent="0.3">
      <c r="A69" t="s">
        <v>133</v>
      </c>
      <c r="B69" t="s">
        <v>394</v>
      </c>
      <c r="C69">
        <f>VLOOKUP(A69,data!$KY$5:$KZ$353,2,FALSE)</f>
        <v>1.2</v>
      </c>
      <c r="D69">
        <f t="shared" si="6"/>
        <v>64</v>
      </c>
      <c r="E69" t="s">
        <v>247</v>
      </c>
      <c r="H69" t="s">
        <v>58</v>
      </c>
      <c r="I69" t="s">
        <v>395</v>
      </c>
      <c r="J69">
        <f>VLOOKUP(H69,data!$KY$5:$KZ$353,2,FALSE)</f>
        <v>1.4</v>
      </c>
      <c r="K69">
        <f t="shared" si="5"/>
        <v>137</v>
      </c>
      <c r="L69" t="s">
        <v>17</v>
      </c>
    </row>
    <row r="70" spans="1:12" x14ac:dyDescent="0.3">
      <c r="A70" t="s">
        <v>249</v>
      </c>
      <c r="B70" t="s">
        <v>394</v>
      </c>
      <c r="C70">
        <f>VLOOKUP(A70,data!$KY$5:$KZ$353,2,FALSE)</f>
        <v>1</v>
      </c>
      <c r="D70">
        <f t="shared" si="6"/>
        <v>55</v>
      </c>
      <c r="E70" t="s">
        <v>329</v>
      </c>
      <c r="H70" t="s">
        <v>109</v>
      </c>
      <c r="I70" t="s">
        <v>395</v>
      </c>
      <c r="J70">
        <f>VLOOKUP(H70,data!$KY$5:$KZ$353,2,FALSE)</f>
        <v>0.2</v>
      </c>
      <c r="K70">
        <f t="shared" si="5"/>
        <v>6</v>
      </c>
      <c r="L70" t="s">
        <v>58</v>
      </c>
    </row>
    <row r="71" spans="1:12" x14ac:dyDescent="0.3">
      <c r="A71" t="s">
        <v>233</v>
      </c>
      <c r="B71" t="s">
        <v>394</v>
      </c>
      <c r="C71">
        <f>VLOOKUP(A71,data!$KY$5:$KZ$353,2,FALSE)</f>
        <v>0.8</v>
      </c>
      <c r="D71">
        <f t="shared" si="6"/>
        <v>46</v>
      </c>
      <c r="E71" t="s">
        <v>140</v>
      </c>
      <c r="H71" t="s">
        <v>93</v>
      </c>
      <c r="I71" t="s">
        <v>395</v>
      </c>
      <c r="J71">
        <f>VLOOKUP(H71,data!$KY$5:$KZ$353,2,FALSE)</f>
        <v>1.8</v>
      </c>
      <c r="K71">
        <f t="shared" si="5"/>
        <v>154</v>
      </c>
      <c r="L71" t="s">
        <v>109</v>
      </c>
    </row>
    <row r="72" spans="1:12" x14ac:dyDescent="0.3">
      <c r="A72" t="s">
        <v>167</v>
      </c>
      <c r="B72" t="s">
        <v>394</v>
      </c>
      <c r="C72">
        <f>VLOOKUP(A72,data!$KY$5:$KZ$353,2,FALSE)</f>
        <v>0.4</v>
      </c>
      <c r="D72">
        <f t="shared" si="6"/>
        <v>13</v>
      </c>
      <c r="E72" t="s">
        <v>180</v>
      </c>
      <c r="H72" t="s">
        <v>277</v>
      </c>
      <c r="I72" t="s">
        <v>395</v>
      </c>
      <c r="J72">
        <f>VLOOKUP(H72,data!$KY$5:$KZ$353,2,FALSE)</f>
        <v>1.1000000000000001</v>
      </c>
      <c r="K72">
        <f t="shared" si="5"/>
        <v>115</v>
      </c>
      <c r="L72" t="s">
        <v>93</v>
      </c>
    </row>
    <row r="73" spans="1:12" x14ac:dyDescent="0.3">
      <c r="A73" t="s">
        <v>304</v>
      </c>
      <c r="B73" t="s">
        <v>394</v>
      </c>
      <c r="C73">
        <f>VLOOKUP(A73,data!$KY$5:$KZ$353,2,FALSE)</f>
        <v>1.9</v>
      </c>
      <c r="D73">
        <f t="shared" si="6"/>
        <v>81</v>
      </c>
      <c r="E73" t="s">
        <v>133</v>
      </c>
      <c r="H73" t="s">
        <v>32</v>
      </c>
      <c r="I73" t="s">
        <v>395</v>
      </c>
      <c r="J73">
        <f>VLOOKUP(H73,data!$KY$5:$KZ$353,2,FALSE)</f>
        <v>2.2999999999999998</v>
      </c>
      <c r="K73">
        <f t="shared" si="5"/>
        <v>168</v>
      </c>
      <c r="L73" t="s">
        <v>277</v>
      </c>
    </row>
    <row r="74" spans="1:12" x14ac:dyDescent="0.3">
      <c r="A74" t="s">
        <v>134</v>
      </c>
      <c r="B74" t="s">
        <v>394</v>
      </c>
      <c r="C74">
        <f>VLOOKUP(A74,data!$KY$5:$KZ$353,2,FALSE)</f>
        <v>0.8</v>
      </c>
      <c r="D74">
        <f t="shared" si="6"/>
        <v>46</v>
      </c>
      <c r="E74" t="s">
        <v>249</v>
      </c>
      <c r="H74" t="s">
        <v>285</v>
      </c>
      <c r="I74" t="s">
        <v>395</v>
      </c>
      <c r="J74">
        <f>VLOOKUP(H74,data!$KY$5:$KZ$353,2,FALSE)</f>
        <v>2.5</v>
      </c>
      <c r="K74">
        <f t="shared" si="5"/>
        <v>173</v>
      </c>
      <c r="L74" t="s">
        <v>32</v>
      </c>
    </row>
    <row r="75" spans="1:12" x14ac:dyDescent="0.3">
      <c r="A75" t="s">
        <v>28</v>
      </c>
      <c r="B75" t="s">
        <v>394</v>
      </c>
      <c r="C75">
        <f>VLOOKUP(A75,data!$KY$5:$KZ$353,2,FALSE)</f>
        <v>1.4</v>
      </c>
      <c r="D75">
        <f t="shared" si="6"/>
        <v>76</v>
      </c>
      <c r="E75" t="s">
        <v>233</v>
      </c>
      <c r="H75" t="s">
        <v>204</v>
      </c>
      <c r="I75" t="s">
        <v>395</v>
      </c>
      <c r="J75">
        <f>VLOOKUP(H75,data!$KY$5:$KZ$353,2,FALSE)</f>
        <v>0.6</v>
      </c>
      <c r="K75">
        <f t="shared" si="5"/>
        <v>57</v>
      </c>
      <c r="L75" t="s">
        <v>285</v>
      </c>
    </row>
    <row r="76" spans="1:12" x14ac:dyDescent="0.3">
      <c r="A76" t="s">
        <v>45</v>
      </c>
      <c r="B76" t="s">
        <v>394</v>
      </c>
      <c r="C76">
        <f>VLOOKUP(A76,data!$KY$5:$KZ$353,2,FALSE)</f>
        <v>0.8</v>
      </c>
      <c r="D76">
        <f t="shared" si="6"/>
        <v>46</v>
      </c>
      <c r="E76" t="s">
        <v>167</v>
      </c>
      <c r="H76" t="s">
        <v>374</v>
      </c>
      <c r="I76" t="s">
        <v>395</v>
      </c>
      <c r="J76">
        <f>VLOOKUP(H76,data!$KY$5:$KZ$353,2,FALSE)</f>
        <v>0.2</v>
      </c>
      <c r="K76">
        <f t="shared" si="5"/>
        <v>6</v>
      </c>
      <c r="L76" t="s">
        <v>204</v>
      </c>
    </row>
    <row r="77" spans="1:12" x14ac:dyDescent="0.3">
      <c r="A77" t="s">
        <v>101</v>
      </c>
      <c r="B77" t="s">
        <v>394</v>
      </c>
      <c r="C77">
        <f>VLOOKUP(A77,data!$KY$5:$KZ$353,2,FALSE)</f>
        <v>1.3</v>
      </c>
      <c r="D77">
        <f t="shared" si="6"/>
        <v>69</v>
      </c>
      <c r="E77" t="s">
        <v>304</v>
      </c>
      <c r="H77" t="s">
        <v>108</v>
      </c>
      <c r="I77" t="s">
        <v>395</v>
      </c>
      <c r="J77">
        <f>VLOOKUP(H77,data!$KY$5:$KZ$353,2,FALSE)</f>
        <v>1.4</v>
      </c>
      <c r="K77">
        <f t="shared" si="5"/>
        <v>137</v>
      </c>
      <c r="L77" t="s">
        <v>374</v>
      </c>
    </row>
    <row r="78" spans="1:12" x14ac:dyDescent="0.3">
      <c r="A78" t="s">
        <v>319</v>
      </c>
      <c r="B78" t="s">
        <v>394</v>
      </c>
      <c r="C78">
        <f>VLOOKUP(A78,data!$KY$5:$KZ$353,2,FALSE)</f>
        <v>0.7</v>
      </c>
      <c r="D78">
        <f t="shared" si="6"/>
        <v>36</v>
      </c>
      <c r="E78" t="s">
        <v>134</v>
      </c>
      <c r="H78" t="s">
        <v>64</v>
      </c>
      <c r="I78" t="s">
        <v>395</v>
      </c>
      <c r="J78">
        <f>VLOOKUP(H78,data!$KY$5:$KZ$353,2,FALSE)</f>
        <v>1.2</v>
      </c>
      <c r="K78">
        <f t="shared" si="5"/>
        <v>126</v>
      </c>
      <c r="L78" t="s">
        <v>108</v>
      </c>
    </row>
    <row r="79" spans="1:12" x14ac:dyDescent="0.3">
      <c r="A79" t="s">
        <v>259</v>
      </c>
      <c r="B79" t="s">
        <v>394</v>
      </c>
      <c r="C79">
        <f>VLOOKUP(A79,data!$KY$5:$KZ$353,2,FALSE)</f>
        <v>0.5</v>
      </c>
      <c r="D79">
        <f t="shared" si="6"/>
        <v>22</v>
      </c>
      <c r="E79" t="s">
        <v>28</v>
      </c>
      <c r="H79" t="s">
        <v>432</v>
      </c>
      <c r="I79" t="s">
        <v>395</v>
      </c>
      <c r="J79">
        <f>VLOOKUP(H79,data!$KY$5:$KZ$353,2,FALSE)</f>
        <v>0.4</v>
      </c>
      <c r="K79">
        <f t="shared" si="5"/>
        <v>20</v>
      </c>
      <c r="L79" t="s">
        <v>64</v>
      </c>
    </row>
    <row r="80" spans="1:12" x14ac:dyDescent="0.3">
      <c r="A80" t="s">
        <v>662</v>
      </c>
      <c r="B80" t="s">
        <v>394</v>
      </c>
      <c r="C80">
        <f>VLOOKUP(A80,data!$KY$5:$KZ$353,2,FALSE)</f>
        <v>0.9</v>
      </c>
      <c r="D80">
        <f t="shared" si="6"/>
        <v>52</v>
      </c>
      <c r="E80" t="s">
        <v>45</v>
      </c>
      <c r="H80" t="s">
        <v>14</v>
      </c>
      <c r="I80" t="s">
        <v>395</v>
      </c>
      <c r="J80">
        <f>VLOOKUP(H80,data!$KY$5:$KZ$353,2,FALSE)</f>
        <v>1.4</v>
      </c>
      <c r="K80">
        <f t="shared" si="5"/>
        <v>137</v>
      </c>
      <c r="L80" t="s">
        <v>122</v>
      </c>
    </row>
    <row r="81" spans="1:12" x14ac:dyDescent="0.3">
      <c r="A81" t="s">
        <v>116</v>
      </c>
      <c r="B81" t="s">
        <v>394</v>
      </c>
      <c r="C81">
        <f>VLOOKUP(A81,data!$KY$5:$KZ$353,2,FALSE)</f>
        <v>0.4</v>
      </c>
      <c r="D81">
        <f t="shared" si="6"/>
        <v>13</v>
      </c>
      <c r="E81" t="s">
        <v>101</v>
      </c>
      <c r="H81" t="s">
        <v>111</v>
      </c>
      <c r="I81" t="s">
        <v>395</v>
      </c>
      <c r="J81">
        <f>VLOOKUP(H81,data!$KY$5:$KZ$353,2,FALSE)</f>
        <v>0.7</v>
      </c>
      <c r="K81">
        <f t="shared" si="5"/>
        <v>72</v>
      </c>
      <c r="L81" t="s">
        <v>432</v>
      </c>
    </row>
    <row r="82" spans="1:12" x14ac:dyDescent="0.3">
      <c r="A82" t="s">
        <v>152</v>
      </c>
      <c r="B82" t="s">
        <v>394</v>
      </c>
      <c r="C82">
        <f>VLOOKUP(A82,data!$KY$5:$KZ$353,2,FALSE)</f>
        <v>0.4</v>
      </c>
      <c r="D82">
        <f t="shared" si="6"/>
        <v>13</v>
      </c>
      <c r="E82" t="s">
        <v>319</v>
      </c>
      <c r="H82" t="s">
        <v>146</v>
      </c>
      <c r="I82" t="s">
        <v>395</v>
      </c>
      <c r="J82">
        <f>VLOOKUP(H82,data!$KY$5:$KZ$353,2,FALSE)</f>
        <v>0.1</v>
      </c>
      <c r="K82">
        <f t="shared" si="5"/>
        <v>3</v>
      </c>
      <c r="L82" t="s">
        <v>14</v>
      </c>
    </row>
    <row r="83" spans="1:12" x14ac:dyDescent="0.3">
      <c r="A83" t="s">
        <v>207</v>
      </c>
      <c r="B83" t="s">
        <v>394</v>
      </c>
      <c r="C83">
        <f>VLOOKUP(A83,data!$KY$5:$KZ$353,2,FALSE)</f>
        <v>1</v>
      </c>
      <c r="D83">
        <f t="shared" si="6"/>
        <v>55</v>
      </c>
      <c r="E83" t="s">
        <v>259</v>
      </c>
      <c r="H83" t="s">
        <v>62</v>
      </c>
      <c r="I83" t="s">
        <v>395</v>
      </c>
      <c r="J83">
        <f>VLOOKUP(H83,data!$KY$5:$KZ$353,2,FALSE)</f>
        <v>1.2</v>
      </c>
      <c r="K83">
        <f t="shared" si="5"/>
        <v>126</v>
      </c>
      <c r="L83" t="s">
        <v>111</v>
      </c>
    </row>
    <row r="84" spans="1:12" x14ac:dyDescent="0.3">
      <c r="A84" t="s">
        <v>294</v>
      </c>
      <c r="B84" t="s">
        <v>394</v>
      </c>
      <c r="C84">
        <f>VLOOKUP(A84,data!$KY$5:$KZ$353,2,FALSE)</f>
        <v>0.8</v>
      </c>
      <c r="D84">
        <f t="shared" si="6"/>
        <v>46</v>
      </c>
      <c r="E84" t="s">
        <v>662</v>
      </c>
      <c r="H84" t="s">
        <v>33</v>
      </c>
      <c r="I84" t="s">
        <v>395</v>
      </c>
      <c r="J84">
        <f>VLOOKUP(H84,data!$KY$5:$KZ$353,2,FALSE)</f>
        <v>1.1000000000000001</v>
      </c>
      <c r="K84">
        <f t="shared" si="5"/>
        <v>115</v>
      </c>
      <c r="L84" t="s">
        <v>146</v>
      </c>
    </row>
    <row r="85" spans="1:12" x14ac:dyDescent="0.3">
      <c r="B85" t="s">
        <v>394</v>
      </c>
      <c r="C85" t="e">
        <f>VLOOKUP(A85,data!$KG$5:$KH$353,2,FALSE)</f>
        <v>#N/A</v>
      </c>
      <c r="H85" t="s">
        <v>194</v>
      </c>
      <c r="I85" t="s">
        <v>395</v>
      </c>
      <c r="J85">
        <f>VLOOKUP(H85,data!$KY$5:$KZ$353,2,FALSE)</f>
        <v>0.7</v>
      </c>
      <c r="K85">
        <f t="shared" si="5"/>
        <v>72</v>
      </c>
      <c r="L85" t="s">
        <v>62</v>
      </c>
    </row>
    <row r="86" spans="1:12" x14ac:dyDescent="0.3">
      <c r="B86" t="s">
        <v>394</v>
      </c>
      <c r="C86" t="e">
        <f>VLOOKUP(A86,data!$KG$5:$KH$353,2,FALSE)</f>
        <v>#N/A</v>
      </c>
      <c r="H86" t="s">
        <v>40</v>
      </c>
      <c r="I86" t="s">
        <v>395</v>
      </c>
      <c r="J86">
        <f>VLOOKUP(H86,data!$KY$5:$KZ$353,2,FALSE)</f>
        <v>1</v>
      </c>
      <c r="K86">
        <f t="shared" si="5"/>
        <v>106</v>
      </c>
      <c r="L86" t="s">
        <v>33</v>
      </c>
    </row>
    <row r="87" spans="1:12" x14ac:dyDescent="0.3">
      <c r="B87" t="s">
        <v>394</v>
      </c>
      <c r="C87" t="e">
        <f>VLOOKUP(A87,data!$KG$5:$KH$353,2,FALSE)</f>
        <v>#N/A</v>
      </c>
      <c r="H87" t="s">
        <v>211</v>
      </c>
      <c r="I87" t="s">
        <v>395</v>
      </c>
      <c r="J87">
        <f>VLOOKUP(H87,data!$KY$5:$KZ$353,2,FALSE)</f>
        <v>0.5</v>
      </c>
      <c r="K87">
        <f t="shared" si="5"/>
        <v>37</v>
      </c>
      <c r="L87" t="s">
        <v>194</v>
      </c>
    </row>
    <row r="88" spans="1:12" x14ac:dyDescent="0.3">
      <c r="B88" t="s">
        <v>394</v>
      </c>
      <c r="C88" t="e">
        <f>VLOOKUP(A88,data!$KG$5:$KH$353,2,FALSE)</f>
        <v>#N/A</v>
      </c>
      <c r="H88" t="s">
        <v>291</v>
      </c>
      <c r="I88" t="s">
        <v>395</v>
      </c>
      <c r="J88">
        <f>VLOOKUP(H88,data!$KY$5:$KZ$353,2,FALSE)</f>
        <v>1.5</v>
      </c>
      <c r="K88">
        <f t="shared" si="5"/>
        <v>143</v>
      </c>
      <c r="L88" t="s">
        <v>40</v>
      </c>
    </row>
    <row r="89" spans="1:12" x14ac:dyDescent="0.3">
      <c r="B89" t="s">
        <v>394</v>
      </c>
      <c r="C89">
        <f>AVERAGE(C1:C84)</f>
        <v>0.83690476190476204</v>
      </c>
      <c r="H89" t="s">
        <v>310</v>
      </c>
      <c r="I89" t="s">
        <v>395</v>
      </c>
      <c r="J89">
        <f>VLOOKUP(H89,data!$KY$5:$KZ$353,2,FALSE)</f>
        <v>2</v>
      </c>
      <c r="K89">
        <f t="shared" si="5"/>
        <v>161</v>
      </c>
      <c r="L89" t="s">
        <v>211</v>
      </c>
    </row>
    <row r="90" spans="1:12" x14ac:dyDescent="0.3">
      <c r="H90" t="s">
        <v>187</v>
      </c>
      <c r="I90" t="s">
        <v>395</v>
      </c>
      <c r="J90">
        <f>VLOOKUP(H90,data!$KY$5:$KZ$353,2,FALSE)</f>
        <v>0.6</v>
      </c>
      <c r="K90">
        <f t="shared" si="5"/>
        <v>57</v>
      </c>
      <c r="L90" t="s">
        <v>291</v>
      </c>
    </row>
    <row r="91" spans="1:12" x14ac:dyDescent="0.3">
      <c r="H91" t="s">
        <v>31</v>
      </c>
      <c r="I91" t="s">
        <v>395</v>
      </c>
      <c r="J91">
        <f>VLOOKUP(H91,data!$KY$5:$KZ$353,2,FALSE)</f>
        <v>0.5</v>
      </c>
      <c r="K91">
        <f t="shared" si="5"/>
        <v>37</v>
      </c>
      <c r="L91" t="s">
        <v>310</v>
      </c>
    </row>
    <row r="92" spans="1:12" x14ac:dyDescent="0.3">
      <c r="H92" t="s">
        <v>118</v>
      </c>
      <c r="I92" t="s">
        <v>395</v>
      </c>
      <c r="J92">
        <f>VLOOKUP(H92,data!$KY$5:$KZ$353,2,FALSE)</f>
        <v>1</v>
      </c>
      <c r="K92">
        <f t="shared" si="5"/>
        <v>106</v>
      </c>
      <c r="L92" t="s">
        <v>187</v>
      </c>
    </row>
    <row r="93" spans="1:12" x14ac:dyDescent="0.3">
      <c r="H93" t="s">
        <v>339</v>
      </c>
      <c r="I93" t="s">
        <v>395</v>
      </c>
      <c r="J93">
        <f>VLOOKUP(H93,data!$KY$5:$KZ$353,2,FALSE)</f>
        <v>0.8</v>
      </c>
      <c r="K93">
        <f t="shared" si="5"/>
        <v>82</v>
      </c>
      <c r="L93" t="s">
        <v>31</v>
      </c>
    </row>
    <row r="94" spans="1:12" x14ac:dyDescent="0.3">
      <c r="H94" t="s">
        <v>86</v>
      </c>
      <c r="I94" t="s">
        <v>395</v>
      </c>
      <c r="J94">
        <f>VLOOKUP(H94,data!$KY$5:$KZ$353,2,FALSE)</f>
        <v>0.4</v>
      </c>
      <c r="K94">
        <f t="shared" si="5"/>
        <v>20</v>
      </c>
      <c r="L94" t="s">
        <v>118</v>
      </c>
    </row>
    <row r="95" spans="1:12" x14ac:dyDescent="0.3">
      <c r="H95" t="s">
        <v>190</v>
      </c>
      <c r="I95" t="s">
        <v>395</v>
      </c>
      <c r="J95">
        <f>VLOOKUP(H95,data!$KY$5:$KZ$353,2,FALSE)</f>
        <v>2.1</v>
      </c>
      <c r="K95">
        <f t="shared" si="5"/>
        <v>166</v>
      </c>
      <c r="L95" t="s">
        <v>339</v>
      </c>
    </row>
    <row r="96" spans="1:12" x14ac:dyDescent="0.3">
      <c r="H96" t="s">
        <v>293</v>
      </c>
      <c r="I96" t="s">
        <v>395</v>
      </c>
      <c r="J96">
        <f>VLOOKUP(H96,data!$KY$5:$KZ$353,2,FALSE)</f>
        <v>0.4</v>
      </c>
      <c r="K96">
        <f t="shared" si="5"/>
        <v>20</v>
      </c>
      <c r="L96" t="s">
        <v>86</v>
      </c>
    </row>
    <row r="97" spans="8:12" x14ac:dyDescent="0.3">
      <c r="H97" t="s">
        <v>103</v>
      </c>
      <c r="I97" t="s">
        <v>395</v>
      </c>
      <c r="J97">
        <f>VLOOKUP(H97,data!$KY$5:$KZ$353,2,FALSE)</f>
        <v>0.5</v>
      </c>
      <c r="K97">
        <f t="shared" ref="K97:K128" si="7">RANK(J97,J$1:J$175,1)</f>
        <v>37</v>
      </c>
      <c r="L97" t="s">
        <v>190</v>
      </c>
    </row>
    <row r="98" spans="8:12" x14ac:dyDescent="0.3">
      <c r="H98" t="s">
        <v>166</v>
      </c>
      <c r="I98" t="s">
        <v>395</v>
      </c>
      <c r="J98">
        <f>VLOOKUP(H98,data!$KY$5:$KZ$353,2,FALSE)</f>
        <v>0.3</v>
      </c>
      <c r="K98">
        <f t="shared" si="7"/>
        <v>10</v>
      </c>
      <c r="L98" t="s">
        <v>293</v>
      </c>
    </row>
    <row r="99" spans="8:12" x14ac:dyDescent="0.3">
      <c r="H99" t="s">
        <v>68</v>
      </c>
      <c r="I99" t="s">
        <v>395</v>
      </c>
      <c r="J99">
        <f>VLOOKUP(H99,data!$KY$5:$KZ$353,2,FALSE)</f>
        <v>1.1000000000000001</v>
      </c>
      <c r="K99">
        <f t="shared" si="7"/>
        <v>115</v>
      </c>
      <c r="L99" t="s">
        <v>103</v>
      </c>
    </row>
    <row r="100" spans="8:12" x14ac:dyDescent="0.3">
      <c r="H100" t="s">
        <v>178</v>
      </c>
      <c r="I100" t="s">
        <v>395</v>
      </c>
      <c r="J100">
        <f>VLOOKUP(H100,data!$KY$5:$KZ$353,2,FALSE)</f>
        <v>0.5</v>
      </c>
      <c r="K100">
        <f t="shared" si="7"/>
        <v>37</v>
      </c>
      <c r="L100" t="s">
        <v>166</v>
      </c>
    </row>
    <row r="101" spans="8:12" x14ac:dyDescent="0.3">
      <c r="H101" t="s">
        <v>82</v>
      </c>
      <c r="I101" t="s">
        <v>395</v>
      </c>
      <c r="J101">
        <f>VLOOKUP(H101,data!$KY$5:$KZ$353,2,FALSE)</f>
        <v>0.6</v>
      </c>
      <c r="K101">
        <f t="shared" si="7"/>
        <v>57</v>
      </c>
      <c r="L101" t="s">
        <v>68</v>
      </c>
    </row>
    <row r="102" spans="8:12" x14ac:dyDescent="0.3">
      <c r="H102" t="s">
        <v>185</v>
      </c>
      <c r="I102" t="s">
        <v>395</v>
      </c>
      <c r="J102">
        <f>VLOOKUP(H102,data!$KY$5:$KZ$353,2,FALSE)</f>
        <v>0.3</v>
      </c>
      <c r="K102">
        <f t="shared" si="7"/>
        <v>10</v>
      </c>
      <c r="L102" t="s">
        <v>178</v>
      </c>
    </row>
    <row r="103" spans="8:12" x14ac:dyDescent="0.3">
      <c r="H103" t="s">
        <v>27</v>
      </c>
      <c r="I103" t="s">
        <v>395</v>
      </c>
      <c r="J103">
        <f>VLOOKUP(H103,data!$KY$5:$KZ$353,2,FALSE)</f>
        <v>0</v>
      </c>
      <c r="K103">
        <f t="shared" si="7"/>
        <v>1</v>
      </c>
      <c r="L103" t="s">
        <v>82</v>
      </c>
    </row>
    <row r="104" spans="8:12" x14ac:dyDescent="0.3">
      <c r="H104" t="s">
        <v>39</v>
      </c>
      <c r="I104" t="s">
        <v>395</v>
      </c>
      <c r="J104">
        <f>VLOOKUP(H104,data!$KY$5:$KZ$353,2,FALSE)</f>
        <v>0.6</v>
      </c>
      <c r="K104">
        <f t="shared" si="7"/>
        <v>57</v>
      </c>
      <c r="L104" t="s">
        <v>185</v>
      </c>
    </row>
    <row r="105" spans="8:12" x14ac:dyDescent="0.3">
      <c r="H105" t="s">
        <v>196</v>
      </c>
      <c r="I105" t="s">
        <v>395</v>
      </c>
      <c r="J105">
        <f>VLOOKUP(H105,data!$KY$5:$KZ$353,2,FALSE)</f>
        <v>1.3</v>
      </c>
      <c r="K105">
        <f t="shared" si="7"/>
        <v>133</v>
      </c>
      <c r="L105" t="s">
        <v>91</v>
      </c>
    </row>
    <row r="106" spans="8:12" x14ac:dyDescent="0.3">
      <c r="H106" t="s">
        <v>34</v>
      </c>
      <c r="I106" t="s">
        <v>395</v>
      </c>
      <c r="J106">
        <f>VLOOKUP(H106,data!$KY$5:$KZ$353,2,FALSE)</f>
        <v>0.1</v>
      </c>
      <c r="K106">
        <f t="shared" si="7"/>
        <v>3</v>
      </c>
      <c r="L106" t="s">
        <v>27</v>
      </c>
    </row>
    <row r="107" spans="8:12" x14ac:dyDescent="0.3">
      <c r="H107" t="s">
        <v>147</v>
      </c>
      <c r="I107" t="s">
        <v>395</v>
      </c>
      <c r="J107">
        <f>VLOOKUP(H107,data!$KY$5:$KZ$353,2,FALSE)</f>
        <v>0.7</v>
      </c>
      <c r="K107">
        <f t="shared" si="7"/>
        <v>72</v>
      </c>
      <c r="L107" t="s">
        <v>39</v>
      </c>
    </row>
    <row r="108" spans="8:12" x14ac:dyDescent="0.3">
      <c r="H108" t="s">
        <v>274</v>
      </c>
      <c r="I108" t="s">
        <v>395</v>
      </c>
      <c r="J108">
        <f>VLOOKUP(H108,data!$KY$5:$KZ$353,2,FALSE)</f>
        <v>0.8</v>
      </c>
      <c r="K108">
        <f t="shared" si="7"/>
        <v>82</v>
      </c>
      <c r="L108" t="s">
        <v>196</v>
      </c>
    </row>
    <row r="109" spans="8:12" x14ac:dyDescent="0.3">
      <c r="H109" t="s">
        <v>238</v>
      </c>
      <c r="I109" t="s">
        <v>395</v>
      </c>
      <c r="J109">
        <f>VLOOKUP(H109,data!$KY$5:$KZ$353,2,FALSE)</f>
        <v>0.8</v>
      </c>
      <c r="K109">
        <f t="shared" si="7"/>
        <v>82</v>
      </c>
      <c r="L109" t="s">
        <v>34</v>
      </c>
    </row>
    <row r="110" spans="8:12" x14ac:dyDescent="0.3">
      <c r="H110" t="s">
        <v>114</v>
      </c>
      <c r="I110" t="s">
        <v>395</v>
      </c>
      <c r="J110">
        <f>VLOOKUP(H110,data!$KY$5:$KZ$353,2,FALSE)</f>
        <v>0.8</v>
      </c>
      <c r="K110">
        <f t="shared" si="7"/>
        <v>82</v>
      </c>
      <c r="L110" t="s">
        <v>147</v>
      </c>
    </row>
    <row r="111" spans="8:12" x14ac:dyDescent="0.3">
      <c r="H111" t="s">
        <v>44</v>
      </c>
      <c r="I111" t="s">
        <v>395</v>
      </c>
      <c r="J111">
        <f>VLOOKUP(H111,data!$KY$5:$KZ$353,2,FALSE)</f>
        <v>0.7</v>
      </c>
      <c r="K111">
        <f t="shared" si="7"/>
        <v>72</v>
      </c>
      <c r="L111" t="s">
        <v>274</v>
      </c>
    </row>
    <row r="112" spans="8:12" x14ac:dyDescent="0.3">
      <c r="H112" t="s">
        <v>162</v>
      </c>
      <c r="I112" t="s">
        <v>395</v>
      </c>
      <c r="J112">
        <f>VLOOKUP(H112,data!$KY$5:$KZ$353,2,FALSE)</f>
        <v>1.9</v>
      </c>
      <c r="K112">
        <f t="shared" si="7"/>
        <v>158</v>
      </c>
      <c r="L112" t="s">
        <v>238</v>
      </c>
    </row>
    <row r="113" spans="8:12" x14ac:dyDescent="0.3">
      <c r="H113" t="s">
        <v>223</v>
      </c>
      <c r="I113" t="s">
        <v>395</v>
      </c>
      <c r="J113">
        <f>VLOOKUP(H113,data!$KY$5:$KZ$353,2,FALSE)</f>
        <v>0</v>
      </c>
      <c r="K113">
        <f t="shared" si="7"/>
        <v>1</v>
      </c>
      <c r="L113" t="s">
        <v>114</v>
      </c>
    </row>
    <row r="114" spans="8:12" x14ac:dyDescent="0.3">
      <c r="H114" t="s">
        <v>226</v>
      </c>
      <c r="I114" t="s">
        <v>395</v>
      </c>
      <c r="J114">
        <f>VLOOKUP(H114,data!$KY$5:$KZ$353,2,FALSE)</f>
        <v>0.5</v>
      </c>
      <c r="K114">
        <f t="shared" si="7"/>
        <v>37</v>
      </c>
      <c r="L114" t="s">
        <v>44</v>
      </c>
    </row>
    <row r="115" spans="8:12" x14ac:dyDescent="0.3">
      <c r="H115" t="s">
        <v>149</v>
      </c>
      <c r="I115" t="s">
        <v>395</v>
      </c>
      <c r="J115">
        <f>VLOOKUP(H115,data!$KY$5:$KZ$353,2,FALSE)</f>
        <v>1.2</v>
      </c>
      <c r="K115">
        <f t="shared" si="7"/>
        <v>126</v>
      </c>
      <c r="L115" t="s">
        <v>162</v>
      </c>
    </row>
    <row r="116" spans="8:12" x14ac:dyDescent="0.3">
      <c r="H116" t="s">
        <v>278</v>
      </c>
      <c r="I116" t="s">
        <v>395</v>
      </c>
      <c r="J116">
        <f>VLOOKUP(H116,data!$KY$5:$KZ$353,2,FALSE)</f>
        <v>0.4</v>
      </c>
      <c r="K116">
        <f t="shared" si="7"/>
        <v>20</v>
      </c>
      <c r="L116" t="s">
        <v>223</v>
      </c>
    </row>
    <row r="117" spans="8:12" x14ac:dyDescent="0.3">
      <c r="H117" t="s">
        <v>245</v>
      </c>
      <c r="I117" t="s">
        <v>395</v>
      </c>
      <c r="J117">
        <f>VLOOKUP(H117,data!$KY$5:$KZ$353,2,FALSE)</f>
        <v>1.1000000000000001</v>
      </c>
      <c r="K117">
        <f t="shared" si="7"/>
        <v>115</v>
      </c>
      <c r="L117" t="s">
        <v>226</v>
      </c>
    </row>
    <row r="118" spans="8:12" x14ac:dyDescent="0.3">
      <c r="H118" t="s">
        <v>286</v>
      </c>
      <c r="I118" t="s">
        <v>395</v>
      </c>
      <c r="J118">
        <f>VLOOKUP(H118,data!$KY$5:$KZ$353,2,FALSE)</f>
        <v>1.4</v>
      </c>
      <c r="K118">
        <f t="shared" si="7"/>
        <v>137</v>
      </c>
      <c r="L118" t="s">
        <v>149</v>
      </c>
    </row>
    <row r="119" spans="8:12" x14ac:dyDescent="0.3">
      <c r="H119" t="s">
        <v>41</v>
      </c>
      <c r="I119" t="s">
        <v>395</v>
      </c>
      <c r="J119">
        <f>VLOOKUP(H119,data!$KY$5:$KZ$353,2,FALSE)</f>
        <v>1.3</v>
      </c>
      <c r="K119">
        <f t="shared" si="7"/>
        <v>133</v>
      </c>
      <c r="L119" t="s">
        <v>278</v>
      </c>
    </row>
    <row r="120" spans="8:12" x14ac:dyDescent="0.3">
      <c r="H120" t="s">
        <v>209</v>
      </c>
      <c r="I120" t="s">
        <v>395</v>
      </c>
      <c r="J120">
        <f>VLOOKUP(H120,data!$KY$5:$KZ$353,2,FALSE)</f>
        <v>0.6</v>
      </c>
      <c r="K120">
        <f t="shared" si="7"/>
        <v>57</v>
      </c>
      <c r="L120" t="s">
        <v>245</v>
      </c>
    </row>
    <row r="121" spans="8:12" x14ac:dyDescent="0.3">
      <c r="H121" t="s">
        <v>315</v>
      </c>
      <c r="I121" t="s">
        <v>395</v>
      </c>
      <c r="J121">
        <f>VLOOKUP(H121,data!$KY$5:$KZ$353,2,FALSE)</f>
        <v>1.9</v>
      </c>
      <c r="K121">
        <f t="shared" si="7"/>
        <v>158</v>
      </c>
      <c r="L121" t="s">
        <v>286</v>
      </c>
    </row>
    <row r="122" spans="8:12" x14ac:dyDescent="0.3">
      <c r="H122" t="s">
        <v>11</v>
      </c>
      <c r="I122" t="s">
        <v>395</v>
      </c>
      <c r="J122">
        <f>VLOOKUP(H122,data!$KY$5:$KZ$353,2,FALSE)</f>
        <v>0.9</v>
      </c>
      <c r="K122">
        <f t="shared" si="7"/>
        <v>97</v>
      </c>
      <c r="L122" t="s">
        <v>41</v>
      </c>
    </row>
    <row r="123" spans="8:12" x14ac:dyDescent="0.3">
      <c r="H123" t="s">
        <v>65</v>
      </c>
      <c r="I123" t="s">
        <v>395</v>
      </c>
      <c r="J123">
        <f>VLOOKUP(H123,data!$KY$5:$KZ$353,2,FALSE)</f>
        <v>1</v>
      </c>
      <c r="K123">
        <f t="shared" si="7"/>
        <v>106</v>
      </c>
      <c r="L123" t="s">
        <v>209</v>
      </c>
    </row>
    <row r="124" spans="8:12" x14ac:dyDescent="0.3">
      <c r="H124" t="s">
        <v>84</v>
      </c>
      <c r="I124" t="s">
        <v>395</v>
      </c>
      <c r="J124">
        <f>VLOOKUP(H124,data!$KY$5:$KZ$353,2,FALSE)</f>
        <v>0.6</v>
      </c>
      <c r="K124">
        <f t="shared" si="7"/>
        <v>57</v>
      </c>
      <c r="L124" t="s">
        <v>315</v>
      </c>
    </row>
    <row r="125" spans="8:12" x14ac:dyDescent="0.3">
      <c r="H125" t="s">
        <v>67</v>
      </c>
      <c r="I125" t="s">
        <v>395</v>
      </c>
      <c r="J125">
        <f>VLOOKUP(H125,data!$KY$5:$KZ$353,2,FALSE)</f>
        <v>0.1</v>
      </c>
      <c r="K125">
        <f t="shared" si="7"/>
        <v>3</v>
      </c>
      <c r="L125" t="s">
        <v>11</v>
      </c>
    </row>
    <row r="126" spans="8:12" x14ac:dyDescent="0.3">
      <c r="H126" t="s">
        <v>50</v>
      </c>
      <c r="I126" t="s">
        <v>395</v>
      </c>
      <c r="J126">
        <f>VLOOKUP(H126,data!$KY$5:$KZ$353,2,FALSE)</f>
        <v>0.4</v>
      </c>
      <c r="K126">
        <f t="shared" si="7"/>
        <v>20</v>
      </c>
      <c r="L126" t="s">
        <v>65</v>
      </c>
    </row>
    <row r="127" spans="8:12" x14ac:dyDescent="0.3">
      <c r="H127" t="s">
        <v>144</v>
      </c>
      <c r="I127" t="s">
        <v>395</v>
      </c>
      <c r="J127">
        <f>VLOOKUP(H127,data!$KY$5:$KZ$353,2,FALSE)</f>
        <v>0.4</v>
      </c>
      <c r="K127">
        <f t="shared" si="7"/>
        <v>20</v>
      </c>
      <c r="L127" t="s">
        <v>84</v>
      </c>
    </row>
    <row r="128" spans="8:12" x14ac:dyDescent="0.3">
      <c r="H128" t="s">
        <v>325</v>
      </c>
      <c r="I128" t="s">
        <v>395</v>
      </c>
      <c r="J128">
        <f>VLOOKUP(H128,data!$KY$5:$KZ$353,2,FALSE)</f>
        <v>0.6</v>
      </c>
      <c r="K128">
        <f t="shared" si="7"/>
        <v>57</v>
      </c>
      <c r="L128" t="s">
        <v>67</v>
      </c>
    </row>
    <row r="129" spans="8:12" x14ac:dyDescent="0.3">
      <c r="H129" t="s">
        <v>107</v>
      </c>
      <c r="I129" t="s">
        <v>395</v>
      </c>
      <c r="J129">
        <f>VLOOKUP(H129,data!$KY$5:$KZ$353,2,FALSE)</f>
        <v>0.5</v>
      </c>
      <c r="K129">
        <f t="shared" ref="K129:K160" si="8">RANK(J129,J$1:J$175,1)</f>
        <v>37</v>
      </c>
      <c r="L129" t="s">
        <v>50</v>
      </c>
    </row>
    <row r="130" spans="8:12" x14ac:dyDescent="0.3">
      <c r="H130" t="s">
        <v>256</v>
      </c>
      <c r="I130" t="s">
        <v>395</v>
      </c>
      <c r="J130">
        <f>VLOOKUP(H130,data!$KY$5:$KZ$353,2,FALSE)</f>
        <v>0.8</v>
      </c>
      <c r="K130">
        <f t="shared" si="8"/>
        <v>82</v>
      </c>
      <c r="L130" t="s">
        <v>144</v>
      </c>
    </row>
    <row r="131" spans="8:12" x14ac:dyDescent="0.3">
      <c r="H131" t="s">
        <v>182</v>
      </c>
      <c r="I131" t="s">
        <v>395</v>
      </c>
      <c r="J131">
        <f>VLOOKUP(H131,data!$KY$5:$KZ$353,2,FALSE)</f>
        <v>0.4</v>
      </c>
      <c r="K131">
        <f t="shared" si="8"/>
        <v>20</v>
      </c>
      <c r="L131" t="s">
        <v>325</v>
      </c>
    </row>
    <row r="132" spans="8:12" x14ac:dyDescent="0.3">
      <c r="H132" t="s">
        <v>284</v>
      </c>
      <c r="I132" t="s">
        <v>395</v>
      </c>
      <c r="J132">
        <f>VLOOKUP(H132,data!$KY$5:$KZ$353,2,FALSE)</f>
        <v>1.1000000000000001</v>
      </c>
      <c r="K132">
        <f t="shared" si="8"/>
        <v>115</v>
      </c>
      <c r="L132" t="s">
        <v>107</v>
      </c>
    </row>
    <row r="133" spans="8:12" x14ac:dyDescent="0.3">
      <c r="H133" t="s">
        <v>206</v>
      </c>
      <c r="I133" t="s">
        <v>395</v>
      </c>
      <c r="J133">
        <f>VLOOKUP(H133,data!$KY$5:$KZ$353,2,FALSE)</f>
        <v>0.3</v>
      </c>
      <c r="K133">
        <f t="shared" si="8"/>
        <v>10</v>
      </c>
      <c r="L133" t="s">
        <v>256</v>
      </c>
    </row>
    <row r="134" spans="8:12" x14ac:dyDescent="0.3">
      <c r="H134" t="s">
        <v>99</v>
      </c>
      <c r="I134" t="s">
        <v>395</v>
      </c>
      <c r="J134">
        <f>VLOOKUP(H134,data!$KY$5:$KZ$353,2,FALSE)</f>
        <v>0.3</v>
      </c>
      <c r="K134">
        <f t="shared" si="8"/>
        <v>10</v>
      </c>
      <c r="L134" t="s">
        <v>182</v>
      </c>
    </row>
    <row r="135" spans="8:12" x14ac:dyDescent="0.3">
      <c r="H135" t="s">
        <v>168</v>
      </c>
      <c r="I135" t="s">
        <v>395</v>
      </c>
      <c r="J135">
        <f>VLOOKUP(H135,data!$KY$5:$KZ$353,2,FALSE)</f>
        <v>0.4</v>
      </c>
      <c r="K135">
        <f t="shared" si="8"/>
        <v>20</v>
      </c>
      <c r="L135" t="s">
        <v>284</v>
      </c>
    </row>
    <row r="136" spans="8:12" x14ac:dyDescent="0.3">
      <c r="H136" t="s">
        <v>95</v>
      </c>
      <c r="I136" t="s">
        <v>395</v>
      </c>
      <c r="J136">
        <f>VLOOKUP(H136,data!$KY$5:$KZ$353,2,FALSE)</f>
        <v>1.1000000000000001</v>
      </c>
      <c r="K136">
        <f t="shared" si="8"/>
        <v>115</v>
      </c>
      <c r="L136" t="s">
        <v>206</v>
      </c>
    </row>
    <row r="137" spans="8:12" x14ac:dyDescent="0.3">
      <c r="H137" t="s">
        <v>110</v>
      </c>
      <c r="I137" t="s">
        <v>395</v>
      </c>
      <c r="J137">
        <f>VLOOKUP(H137,data!$KY$5:$KZ$353,2,FALSE)</f>
        <v>0.6</v>
      </c>
      <c r="K137">
        <f t="shared" si="8"/>
        <v>57</v>
      </c>
      <c r="L137" t="s">
        <v>99</v>
      </c>
    </row>
    <row r="138" spans="8:12" x14ac:dyDescent="0.3">
      <c r="H138" t="s">
        <v>89</v>
      </c>
      <c r="I138" t="s">
        <v>395</v>
      </c>
      <c r="J138">
        <f>VLOOKUP(H138,data!$KY$5:$KZ$353,2,FALSE)</f>
        <v>0.8</v>
      </c>
      <c r="K138">
        <f t="shared" si="8"/>
        <v>82</v>
      </c>
      <c r="L138" t="s">
        <v>168</v>
      </c>
    </row>
    <row r="139" spans="8:12" x14ac:dyDescent="0.3">
      <c r="H139" t="s">
        <v>292</v>
      </c>
      <c r="I139" t="s">
        <v>395</v>
      </c>
      <c r="J139">
        <f>VLOOKUP(H139,data!$KY$5:$KZ$353,2,FALSE)</f>
        <v>0.8</v>
      </c>
      <c r="K139">
        <f t="shared" si="8"/>
        <v>82</v>
      </c>
      <c r="L139" t="s">
        <v>95</v>
      </c>
    </row>
    <row r="140" spans="8:12" x14ac:dyDescent="0.3">
      <c r="H140" t="s">
        <v>19</v>
      </c>
      <c r="I140" t="s">
        <v>395</v>
      </c>
      <c r="J140">
        <f>VLOOKUP(H140,data!$KY$5:$KZ$353,2,FALSE)</f>
        <v>0.6</v>
      </c>
      <c r="K140">
        <f t="shared" si="8"/>
        <v>57</v>
      </c>
      <c r="L140" t="s">
        <v>110</v>
      </c>
    </row>
    <row r="141" spans="8:12" x14ac:dyDescent="0.3">
      <c r="H141" t="s">
        <v>24</v>
      </c>
      <c r="I141" t="s">
        <v>395</v>
      </c>
      <c r="J141">
        <f>VLOOKUP(H141,data!$KY$5:$KZ$353,2,FALSE)</f>
        <v>0.5</v>
      </c>
      <c r="K141">
        <f t="shared" si="8"/>
        <v>37</v>
      </c>
      <c r="L141" t="s">
        <v>89</v>
      </c>
    </row>
    <row r="142" spans="8:12" x14ac:dyDescent="0.3">
      <c r="H142" t="s">
        <v>283</v>
      </c>
      <c r="I142" t="s">
        <v>395</v>
      </c>
      <c r="J142">
        <f>VLOOKUP(H142,data!$KY$5:$KZ$353,2,FALSE)</f>
        <v>0.5</v>
      </c>
      <c r="K142">
        <f t="shared" si="8"/>
        <v>37</v>
      </c>
      <c r="L142" t="s">
        <v>292</v>
      </c>
    </row>
    <row r="143" spans="8:12" x14ac:dyDescent="0.3">
      <c r="H143" t="s">
        <v>29</v>
      </c>
      <c r="I143" t="s">
        <v>395</v>
      </c>
      <c r="J143">
        <f>VLOOKUP(H143,data!$KY$5:$KZ$353,2,FALSE)</f>
        <v>0.8</v>
      </c>
      <c r="K143">
        <f t="shared" si="8"/>
        <v>82</v>
      </c>
      <c r="L143" t="s">
        <v>19</v>
      </c>
    </row>
    <row r="144" spans="8:12" x14ac:dyDescent="0.3">
      <c r="H144" t="s">
        <v>220</v>
      </c>
      <c r="I144" t="s">
        <v>395</v>
      </c>
      <c r="J144">
        <f>VLOOKUP(H144,data!$KY$5:$KZ$353,2,FALSE)</f>
        <v>0.7</v>
      </c>
      <c r="K144">
        <f t="shared" si="8"/>
        <v>72</v>
      </c>
      <c r="L144" t="s">
        <v>24</v>
      </c>
    </row>
    <row r="145" spans="8:12" x14ac:dyDescent="0.3">
      <c r="H145" t="s">
        <v>106</v>
      </c>
      <c r="I145" t="s">
        <v>395</v>
      </c>
      <c r="J145">
        <f>VLOOKUP(H145,data!$KY$5:$KZ$353,2,FALSE)</f>
        <v>0.5</v>
      </c>
      <c r="K145">
        <f t="shared" si="8"/>
        <v>37</v>
      </c>
      <c r="L145" t="s">
        <v>283</v>
      </c>
    </row>
    <row r="146" spans="8:12" x14ac:dyDescent="0.3">
      <c r="H146" t="s">
        <v>36</v>
      </c>
      <c r="I146" t="s">
        <v>395</v>
      </c>
      <c r="J146">
        <f>VLOOKUP(H146,data!$KY$5:$KZ$353,2,FALSE)</f>
        <v>2.4</v>
      </c>
      <c r="K146">
        <f t="shared" si="8"/>
        <v>171</v>
      </c>
      <c r="L146" t="s">
        <v>29</v>
      </c>
    </row>
    <row r="147" spans="8:12" x14ac:dyDescent="0.3">
      <c r="H147" t="s">
        <v>98</v>
      </c>
      <c r="I147" t="s">
        <v>395</v>
      </c>
      <c r="J147">
        <f>VLOOKUP(H147,data!$KY$5:$KZ$353,2,FALSE)</f>
        <v>1.7</v>
      </c>
      <c r="K147">
        <f t="shared" si="8"/>
        <v>153</v>
      </c>
      <c r="L147" t="s">
        <v>220</v>
      </c>
    </row>
    <row r="148" spans="8:12" x14ac:dyDescent="0.3">
      <c r="H148" t="s">
        <v>228</v>
      </c>
      <c r="I148" t="s">
        <v>395</v>
      </c>
      <c r="J148">
        <f>VLOOKUP(H148,data!$KY$5:$KZ$353,2,FALSE)</f>
        <v>1.1000000000000001</v>
      </c>
      <c r="K148">
        <f t="shared" si="8"/>
        <v>115</v>
      </c>
      <c r="L148" t="s">
        <v>106</v>
      </c>
    </row>
    <row r="149" spans="8:12" x14ac:dyDescent="0.3">
      <c r="H149" t="s">
        <v>340</v>
      </c>
      <c r="I149" t="s">
        <v>395</v>
      </c>
      <c r="J149">
        <f>VLOOKUP(H149,data!$KY$5:$KZ$353,2,FALSE)</f>
        <v>0.5</v>
      </c>
      <c r="K149">
        <f t="shared" si="8"/>
        <v>37</v>
      </c>
      <c r="L149" t="s">
        <v>36</v>
      </c>
    </row>
    <row r="150" spans="8:12" x14ac:dyDescent="0.3">
      <c r="H150" t="s">
        <v>124</v>
      </c>
      <c r="I150" t="s">
        <v>395</v>
      </c>
      <c r="J150">
        <f>VLOOKUP(H150,data!$KY$5:$KZ$353,2,FALSE)</f>
        <v>0.4</v>
      </c>
      <c r="K150">
        <f t="shared" si="8"/>
        <v>20</v>
      </c>
      <c r="L150" t="s">
        <v>98</v>
      </c>
    </row>
    <row r="151" spans="8:12" x14ac:dyDescent="0.3">
      <c r="H151" t="s">
        <v>160</v>
      </c>
      <c r="I151" t="s">
        <v>395</v>
      </c>
      <c r="J151">
        <f>VLOOKUP(H151,data!$KY$5:$KZ$353,2,FALSE)</f>
        <v>0.6</v>
      </c>
      <c r="K151">
        <f t="shared" si="8"/>
        <v>57</v>
      </c>
      <c r="L151" t="s">
        <v>228</v>
      </c>
    </row>
    <row r="152" spans="8:12" x14ac:dyDescent="0.3">
      <c r="H152" t="s">
        <v>246</v>
      </c>
      <c r="I152" t="s">
        <v>395</v>
      </c>
      <c r="J152">
        <f>VLOOKUP(H152,data!$KY$5:$KZ$353,2,FALSE)</f>
        <v>0.6</v>
      </c>
      <c r="K152">
        <f t="shared" si="8"/>
        <v>57</v>
      </c>
      <c r="L152" t="s">
        <v>340</v>
      </c>
    </row>
    <row r="153" spans="8:12" x14ac:dyDescent="0.3">
      <c r="H153" t="s">
        <v>7</v>
      </c>
      <c r="I153" t="s">
        <v>395</v>
      </c>
      <c r="J153">
        <f>VLOOKUP(H153,data!$KY$5:$KZ$353,2,FALSE)</f>
        <v>1.2</v>
      </c>
      <c r="K153">
        <f t="shared" si="8"/>
        <v>126</v>
      </c>
      <c r="L153" t="s">
        <v>124</v>
      </c>
    </row>
    <row r="154" spans="8:12" x14ac:dyDescent="0.3">
      <c r="H154" t="s">
        <v>172</v>
      </c>
      <c r="I154" t="s">
        <v>395</v>
      </c>
      <c r="J154">
        <f>VLOOKUP(H154,data!$KY$5:$KZ$353,2,FALSE)</f>
        <v>1.8</v>
      </c>
      <c r="K154">
        <f t="shared" si="8"/>
        <v>154</v>
      </c>
      <c r="L154" t="s">
        <v>160</v>
      </c>
    </row>
    <row r="155" spans="8:12" x14ac:dyDescent="0.3">
      <c r="H155" t="s">
        <v>150</v>
      </c>
      <c r="I155" t="s">
        <v>395</v>
      </c>
      <c r="J155">
        <f>VLOOKUP(H155,data!$KY$5:$KZ$353,2,FALSE)</f>
        <v>2.4</v>
      </c>
      <c r="K155">
        <f t="shared" si="8"/>
        <v>171</v>
      </c>
      <c r="L155" t="s">
        <v>246</v>
      </c>
    </row>
    <row r="156" spans="8:12" x14ac:dyDescent="0.3">
      <c r="H156" t="s">
        <v>184</v>
      </c>
      <c r="I156" t="s">
        <v>395</v>
      </c>
      <c r="J156">
        <f>VLOOKUP(H156,data!$KY$5:$KZ$353,2,FALSE)</f>
        <v>1.2</v>
      </c>
      <c r="K156">
        <f t="shared" si="8"/>
        <v>126</v>
      </c>
      <c r="L156" t="s">
        <v>7</v>
      </c>
    </row>
    <row r="157" spans="8:12" x14ac:dyDescent="0.3">
      <c r="H157" t="s">
        <v>90</v>
      </c>
      <c r="I157" t="s">
        <v>395</v>
      </c>
      <c r="J157">
        <f>VLOOKUP(H157,data!$KY$5:$KZ$353,2,FALSE)</f>
        <v>0.7</v>
      </c>
      <c r="K157">
        <f t="shared" si="8"/>
        <v>72</v>
      </c>
      <c r="L157" t="s">
        <v>172</v>
      </c>
    </row>
    <row r="158" spans="8:12" x14ac:dyDescent="0.3">
      <c r="H158" t="s">
        <v>262</v>
      </c>
      <c r="I158" t="s">
        <v>395</v>
      </c>
      <c r="J158">
        <f>VLOOKUP(H158,data!$KY$5:$KZ$353,2,FALSE)</f>
        <v>0.5</v>
      </c>
      <c r="K158">
        <f t="shared" si="8"/>
        <v>37</v>
      </c>
      <c r="L158" t="s">
        <v>150</v>
      </c>
    </row>
    <row r="159" spans="8:12" x14ac:dyDescent="0.3">
      <c r="H159" t="s">
        <v>57</v>
      </c>
      <c r="I159" t="s">
        <v>395</v>
      </c>
      <c r="J159">
        <f>VLOOKUP(H159,data!$KY$5:$KZ$353,2,FALSE)</f>
        <v>0.4</v>
      </c>
      <c r="K159">
        <f t="shared" si="8"/>
        <v>20</v>
      </c>
      <c r="L159" t="s">
        <v>184</v>
      </c>
    </row>
    <row r="160" spans="8:12" x14ac:dyDescent="0.3">
      <c r="H160" t="s">
        <v>43</v>
      </c>
      <c r="I160" t="s">
        <v>395</v>
      </c>
      <c r="J160">
        <f>VLOOKUP(H160,data!$KY$5:$KZ$353,2,FALSE)</f>
        <v>1.1000000000000001</v>
      </c>
      <c r="K160">
        <f t="shared" si="8"/>
        <v>115</v>
      </c>
      <c r="L160" t="s">
        <v>90</v>
      </c>
    </row>
    <row r="161" spans="8:12" x14ac:dyDescent="0.3">
      <c r="H161" t="s">
        <v>314</v>
      </c>
      <c r="I161" t="s">
        <v>395</v>
      </c>
      <c r="J161">
        <f>VLOOKUP(H161,data!$KY$5:$KZ$353,2,FALSE)</f>
        <v>0.5</v>
      </c>
      <c r="K161">
        <f t="shared" ref="K161:K175" si="9">RANK(J161,J$1:J$175,1)</f>
        <v>37</v>
      </c>
      <c r="L161" t="s">
        <v>262</v>
      </c>
    </row>
    <row r="162" spans="8:12" x14ac:dyDescent="0.3">
      <c r="H162" t="s">
        <v>21</v>
      </c>
      <c r="I162" t="s">
        <v>395</v>
      </c>
      <c r="J162">
        <f>VLOOKUP(H162,data!$KY$5:$KZ$353,2,FALSE)</f>
        <v>1.1000000000000001</v>
      </c>
      <c r="K162">
        <f t="shared" si="9"/>
        <v>115</v>
      </c>
      <c r="L162" t="s">
        <v>57</v>
      </c>
    </row>
    <row r="163" spans="8:12" x14ac:dyDescent="0.3">
      <c r="H163" t="s">
        <v>23</v>
      </c>
      <c r="I163" t="s">
        <v>395</v>
      </c>
      <c r="J163">
        <f>VLOOKUP(H163,data!$KY$5:$KZ$353,2,FALSE)</f>
        <v>1</v>
      </c>
      <c r="K163">
        <f t="shared" si="9"/>
        <v>106</v>
      </c>
      <c r="L163" t="s">
        <v>43</v>
      </c>
    </row>
    <row r="164" spans="8:12" x14ac:dyDescent="0.3">
      <c r="H164" t="s">
        <v>102</v>
      </c>
      <c r="I164" t="s">
        <v>395</v>
      </c>
      <c r="J164">
        <f>VLOOKUP(H164,data!$KY$5:$KZ$353,2,FALSE)</f>
        <v>2</v>
      </c>
      <c r="K164">
        <f t="shared" si="9"/>
        <v>161</v>
      </c>
      <c r="L164" t="s">
        <v>314</v>
      </c>
    </row>
    <row r="165" spans="8:12" x14ac:dyDescent="0.3">
      <c r="H165" t="s">
        <v>132</v>
      </c>
      <c r="I165" t="s">
        <v>395</v>
      </c>
      <c r="J165">
        <f>VLOOKUP(H165,data!$KY$5:$KZ$353,2,FALSE)</f>
        <v>1.4</v>
      </c>
      <c r="K165">
        <f t="shared" si="9"/>
        <v>137</v>
      </c>
      <c r="L165" t="s">
        <v>21</v>
      </c>
    </row>
    <row r="166" spans="8:12" x14ac:dyDescent="0.3">
      <c r="H166" t="s">
        <v>158</v>
      </c>
      <c r="I166" t="s">
        <v>395</v>
      </c>
      <c r="J166">
        <f>VLOOKUP(H166,data!$KY$5:$KZ$353,2,FALSE)</f>
        <v>0.5</v>
      </c>
      <c r="K166">
        <f t="shared" si="9"/>
        <v>37</v>
      </c>
      <c r="L166" t="s">
        <v>23</v>
      </c>
    </row>
    <row r="167" spans="8:12" x14ac:dyDescent="0.3">
      <c r="H167" t="s">
        <v>177</v>
      </c>
      <c r="I167" t="s">
        <v>395</v>
      </c>
      <c r="J167">
        <f>VLOOKUP(H167,data!$KY$5:$KZ$353,2,FALSE)</f>
        <v>0.3</v>
      </c>
      <c r="K167">
        <f t="shared" si="9"/>
        <v>10</v>
      </c>
      <c r="L167" t="s">
        <v>102</v>
      </c>
    </row>
    <row r="168" spans="8:12" x14ac:dyDescent="0.3">
      <c r="H168" t="s">
        <v>258</v>
      </c>
      <c r="I168" t="s">
        <v>395</v>
      </c>
      <c r="J168">
        <f>VLOOKUP(H168,data!$KY$5:$KZ$353,2,FALSE)</f>
        <v>1</v>
      </c>
      <c r="K168">
        <f t="shared" si="9"/>
        <v>106</v>
      </c>
      <c r="L168" t="s">
        <v>132</v>
      </c>
    </row>
    <row r="169" spans="8:12" x14ac:dyDescent="0.3">
      <c r="H169" t="s">
        <v>179</v>
      </c>
      <c r="I169" t="s">
        <v>395</v>
      </c>
      <c r="J169">
        <f>VLOOKUP(H169,data!$KY$5:$KZ$353,2,FALSE)</f>
        <v>0.9</v>
      </c>
      <c r="K169">
        <f t="shared" si="9"/>
        <v>97</v>
      </c>
      <c r="L169" t="s">
        <v>158</v>
      </c>
    </row>
    <row r="170" spans="8:12" x14ac:dyDescent="0.3">
      <c r="H170" t="s">
        <v>257</v>
      </c>
      <c r="I170" t="s">
        <v>395</v>
      </c>
      <c r="J170">
        <f>VLOOKUP(H170,data!$KY$5:$KZ$353,2,FALSE)</f>
        <v>1.5</v>
      </c>
      <c r="K170">
        <f t="shared" si="9"/>
        <v>143</v>
      </c>
      <c r="L170" t="s">
        <v>177</v>
      </c>
    </row>
    <row r="171" spans="8:12" x14ac:dyDescent="0.3">
      <c r="H171" t="s">
        <v>272</v>
      </c>
      <c r="I171" t="s">
        <v>395</v>
      </c>
      <c r="J171">
        <f>VLOOKUP(H171,data!$KY$5:$KZ$353,2,FALSE)</f>
        <v>0.9</v>
      </c>
      <c r="K171">
        <f t="shared" si="9"/>
        <v>97</v>
      </c>
      <c r="L171" t="s">
        <v>258</v>
      </c>
    </row>
    <row r="172" spans="8:12" x14ac:dyDescent="0.3">
      <c r="H172" t="s">
        <v>198</v>
      </c>
      <c r="I172" t="s">
        <v>395</v>
      </c>
      <c r="J172">
        <f>VLOOKUP(H172,data!$KY$5:$KZ$353,2,FALSE)</f>
        <v>0.8</v>
      </c>
      <c r="K172">
        <f t="shared" si="9"/>
        <v>82</v>
      </c>
      <c r="L172" t="s">
        <v>179</v>
      </c>
    </row>
    <row r="173" spans="8:12" x14ac:dyDescent="0.3">
      <c r="H173" t="s">
        <v>66</v>
      </c>
      <c r="I173" t="s">
        <v>395</v>
      </c>
      <c r="J173">
        <f>VLOOKUP(H173,data!$KY$5:$KZ$353,2,FALSE)</f>
        <v>0.7</v>
      </c>
      <c r="K173">
        <f t="shared" si="9"/>
        <v>72</v>
      </c>
      <c r="L173" t="s">
        <v>257</v>
      </c>
    </row>
    <row r="174" spans="8:12" x14ac:dyDescent="0.3">
      <c r="H174" t="s">
        <v>125</v>
      </c>
      <c r="I174" t="s">
        <v>395</v>
      </c>
      <c r="J174">
        <f>VLOOKUP(H174,data!$KY$5:$KZ$353,2,FALSE)</f>
        <v>0.3</v>
      </c>
      <c r="K174">
        <f t="shared" si="9"/>
        <v>10</v>
      </c>
      <c r="L174" t="s">
        <v>272</v>
      </c>
    </row>
    <row r="175" spans="8:12" x14ac:dyDescent="0.3">
      <c r="H175" t="s">
        <v>232</v>
      </c>
      <c r="I175" t="s">
        <v>395</v>
      </c>
      <c r="J175">
        <f>VLOOKUP(H175,data!$KY$5:$KZ$353,2,FALSE)</f>
        <v>0.9</v>
      </c>
      <c r="K175">
        <f t="shared" si="9"/>
        <v>97</v>
      </c>
      <c r="L175" t="s">
        <v>198</v>
      </c>
    </row>
    <row r="176" spans="8:12" x14ac:dyDescent="0.3">
      <c r="I176" t="s">
        <v>395</v>
      </c>
      <c r="J176">
        <f>AVERAGE(J1:J175)</f>
        <v>0.93942857142857128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H339"/>
  <sheetViews>
    <sheetView workbookViewId="0">
      <selection activeCell="C8" sqref="C8"/>
    </sheetView>
  </sheetViews>
  <sheetFormatPr defaultRowHeight="14.4" x14ac:dyDescent="0.3"/>
  <cols>
    <col min="1" max="1" width="47.109375" bestFit="1" customWidth="1"/>
    <col min="2" max="2" width="47.109375" customWidth="1"/>
  </cols>
  <sheetData>
    <row r="1" spans="1:8" x14ac:dyDescent="0.3">
      <c r="A1" t="s">
        <v>437</v>
      </c>
      <c r="B1" t="str">
        <f>IFERROR(IF(VLOOKUP(A1,classifications!$A$1:$B$369,2,FALSE)="Urban with Major Conurbation","Predominantly Urban",IF(VLOOKUP(A1,classifications!$A$1:$B$369,2,FALSE)="Urban with Minor Conurbation","Predominantly Urban",IF(VLOOKUP(A1,classifications!$A$1:$B$369,2,FALSE)="Urban with City and Town","Predominantly Urban",IF(VLOOKUP(A1,classifications!$A$1:$B$369,2,FALSE)="Urban with Significant Rural (rural including hub towns 26-49%)","Significant Rural",IF(VLOOKUP(A1,classifications!$A$1:$B$369,2,FALSE)="Mainly Rural (rural including hub towns &gt;=80%) ","Predominantly Rural",IF(VLOOKUP(A1,classifications!$A$1:$B$369,2,FALSE)="Largely Rural (rural including hub towns 50-79%) ","Predominantly Rural",VLOOKUP(A1,classifications!$A$1:$B$369,2,FALSE))))))),"")</f>
        <v/>
      </c>
      <c r="C1">
        <f>VLOOKUP(A1,data!LE$5:LF$189,2,FALSE)</f>
        <v>100</v>
      </c>
      <c r="D1" s="53"/>
      <c r="H1" t="str">
        <f t="shared" ref="H1:H32" si="0">VLOOKUP(A1,A$172:A$337,1,FALSE)</f>
        <v>Ebbsfleet Development Corporation 2</v>
      </c>
    </row>
    <row r="2" spans="1:8" x14ac:dyDescent="0.3">
      <c r="A2" t="s">
        <v>410</v>
      </c>
      <c r="B2" t="str">
        <f>IFERROR(IF(VLOOKUP(A2,classifications!$A$1:$B$369,2,FALSE)="Urban with Major Conurbation","Predominantly Urban",IF(VLOOKUP(A2,classifications!$A$1:$B$369,2,FALSE)="Urban with Minor Conurbation","Predominantly Urban",IF(VLOOKUP(A2,classifications!$A$1:$B$369,2,FALSE)="Urban with City and Town","Predominantly Urban",IF(VLOOKUP(A2,classifications!$A$1:$B$369,2,FALSE)="Urban with Significant Rural (rural including hub towns 26-49%)","Significant Rural",IF(VLOOKUP(A2,classifications!$A$1:$B$369,2,FALSE)="Mainly Rural (rural including hub towns &gt;=80%) ","Predominantly Rural",IF(VLOOKUP(A2,classifications!$A$1:$B$369,2,FALSE)="Largely Rural (rural including hub towns 50-79%) ","Predominantly Rural",VLOOKUP(A2,classifications!$A$1:$B$369,2,FALSE))))))),"")</f>
        <v/>
      </c>
      <c r="C2" t="str">
        <f>VLOOKUP(A2,data!LE$5:LF$189,2,FALSE)</f>
        <v>-</v>
      </c>
      <c r="D2" s="53"/>
      <c r="H2" t="e">
        <f t="shared" si="0"/>
        <v>#N/A</v>
      </c>
    </row>
    <row r="3" spans="1:8" x14ac:dyDescent="0.3">
      <c r="A3" t="s">
        <v>128</v>
      </c>
      <c r="B3" t="str">
        <f>IFERROR(IF(VLOOKUP(A3,classifications!$A$1:$B$369,2,FALSE)="Urban with Major Conurbation","Predominantly Urban",IF(VLOOKUP(A3,classifications!$A$1:$B$369,2,FALSE)="Urban with Minor Conurbation","Predominantly Urban",IF(VLOOKUP(A3,classifications!$A$1:$B$369,2,FALSE)="Urban with City and Town","Predominantly Urban",IF(VLOOKUP(A3,classifications!$A$1:$B$369,2,FALSE)="Urban with Significant Rural (rural including hub towns 26-49%)","Significant Rural",IF(VLOOKUP(A3,classifications!$A$1:$B$369,2,FALSE)="Mainly Rural (rural including hub towns &gt;=80%) ","Predominantly Rural",IF(VLOOKUP(A3,classifications!$A$1:$B$369,2,FALSE)="Largely Rural (rural including hub towns 50-79%) ","Predominantly Rural",VLOOKUP(A3,classifications!$A$1:$B$369,2,FALSE))))))),"")</f>
        <v>Predominantly Urban</v>
      </c>
      <c r="C3" t="str">
        <f>VLOOKUP(A3,data!LE$5:LF$189,2,FALSE)</f>
        <v>-</v>
      </c>
      <c r="H3" t="str">
        <f t="shared" si="0"/>
        <v>Barnet</v>
      </c>
    </row>
    <row r="4" spans="1:8" x14ac:dyDescent="0.3">
      <c r="A4" t="s">
        <v>74</v>
      </c>
      <c r="B4" t="str">
        <f>IFERROR(IF(VLOOKUP(A4,classifications!$A$1:$B$369,2,FALSE)="Urban with Major Conurbation","Predominantly Urban",IF(VLOOKUP(A4,classifications!$A$1:$B$369,2,FALSE)="Urban with Minor Conurbation","Predominantly Urban",IF(VLOOKUP(A4,classifications!$A$1:$B$369,2,FALSE)="Urban with City and Town","Predominantly Urban",IF(VLOOKUP(A4,classifications!$A$1:$B$369,2,FALSE)="Urban with Significant Rural (rural including hub towns 26-49%)","Significant Rural",IF(VLOOKUP(A4,classifications!$A$1:$B$369,2,FALSE)="Mainly Rural (rural including hub towns &gt;=80%) ","Predominantly Rural",IF(VLOOKUP(A4,classifications!$A$1:$B$369,2,FALSE)="Largely Rural (rural including hub towns 50-79%) ","Predominantly Rural",VLOOKUP(A4,classifications!$A$1:$B$369,2,FALSE))))))),"")</f>
        <v>Predominantly Urban</v>
      </c>
      <c r="C4" t="str">
        <f>VLOOKUP(A4,data!LE$5:LF$189,2,FALSE)</f>
        <v>-</v>
      </c>
      <c r="H4" t="str">
        <f t="shared" si="0"/>
        <v>Birmingham</v>
      </c>
    </row>
    <row r="5" spans="1:8" x14ac:dyDescent="0.3">
      <c r="A5" t="s">
        <v>337</v>
      </c>
      <c r="B5" t="str">
        <f>IFERROR(IF(VLOOKUP(A5,classifications!$A$1:$B$369,2,FALSE)="Urban with Major Conurbation","Predominantly Urban",IF(VLOOKUP(A5,classifications!$A$1:$B$369,2,FALSE)="Urban with Minor Conurbation","Predominantly Urban",IF(VLOOKUP(A5,classifications!$A$1:$B$369,2,FALSE)="Urban with City and Town","Predominantly Urban",IF(VLOOKUP(A5,classifications!$A$1:$B$369,2,FALSE)="Urban with Significant Rural (rural including hub towns 26-49%)","Significant Rural",IF(VLOOKUP(A5,classifications!$A$1:$B$369,2,FALSE)="Mainly Rural (rural including hub towns &gt;=80%) ","Predominantly Rural",IF(VLOOKUP(A5,classifications!$A$1:$B$369,2,FALSE)="Largely Rural (rural including hub towns 50-79%) ","Predominantly Rural",VLOOKUP(A5,classifications!$A$1:$B$369,2,FALSE))))))),"")</f>
        <v>Predominantly Urban</v>
      </c>
      <c r="C5" t="str">
        <f>VLOOKUP(A5,data!LE$5:LF$189,2,FALSE)</f>
        <v>-</v>
      </c>
      <c r="H5" t="str">
        <f t="shared" si="0"/>
        <v>Blackburn with Darwen</v>
      </c>
    </row>
    <row r="6" spans="1:8" x14ac:dyDescent="0.3">
      <c r="A6" t="s">
        <v>309</v>
      </c>
      <c r="B6" t="str">
        <f>IFERROR(IF(VLOOKUP(A6,classifications!$A$1:$B$369,2,FALSE)="Urban with Major Conurbation","Predominantly Urban",IF(VLOOKUP(A6,classifications!$A$1:$B$369,2,FALSE)="Urban with Minor Conurbation","Predominantly Urban",IF(VLOOKUP(A6,classifications!$A$1:$B$369,2,FALSE)="Urban with City and Town","Predominantly Urban",IF(VLOOKUP(A6,classifications!$A$1:$B$369,2,FALSE)="Urban with Significant Rural (rural including hub towns 26-49%)","Significant Rural",IF(VLOOKUP(A6,classifications!$A$1:$B$369,2,FALSE)="Mainly Rural (rural including hub towns &gt;=80%) ","Predominantly Rural",IF(VLOOKUP(A6,classifications!$A$1:$B$369,2,FALSE)="Largely Rural (rural including hub towns 50-79%) ","Predominantly Rural",VLOOKUP(A6,classifications!$A$1:$B$369,2,FALSE))))))),"")</f>
        <v>Predominantly Urban</v>
      </c>
      <c r="C6" t="str">
        <f>VLOOKUP(A6,data!LE$5:LF$189,2,FALSE)</f>
        <v>-</v>
      </c>
      <c r="H6" t="str">
        <f t="shared" si="0"/>
        <v>Blackpool</v>
      </c>
    </row>
    <row r="7" spans="1:8" x14ac:dyDescent="0.3">
      <c r="A7" t="s">
        <v>667</v>
      </c>
      <c r="B7" t="str">
        <f>IFERROR(IF(VLOOKUP(A7,classifications!$A$1:$B$369,2,FALSE)="Urban with Major Conurbation","Predominantly Urban",IF(VLOOKUP(A7,classifications!$A$1:$B$369,2,FALSE)="Urban with Minor Conurbation","Predominantly Urban",IF(VLOOKUP(A7,classifications!$A$1:$B$369,2,FALSE)="Urban with City and Town","Predominantly Urban",IF(VLOOKUP(A7,classifications!$A$1:$B$369,2,FALSE)="Urban with Significant Rural (rural including hub towns 26-49%)","Significant Rural",IF(VLOOKUP(A7,classifications!$A$1:$B$369,2,FALSE)="Mainly Rural (rural including hub towns &gt;=80%) ","Predominantly Rural",IF(VLOOKUP(A7,classifications!$A$1:$B$369,2,FALSE)="Largely Rural (rural including hub towns 50-79%) ","Predominantly Rural",VLOOKUP(A7,classifications!$A$1:$B$369,2,FALSE))))))),"")</f>
        <v>Predominantly Urban</v>
      </c>
      <c r="C7" t="str">
        <f>VLOOKUP(A7,data!LE$5:LF$189,2,FALSE)</f>
        <v>-</v>
      </c>
      <c r="H7" t="str">
        <f t="shared" si="0"/>
        <v>Bournemouth, Christchurch and Poole</v>
      </c>
    </row>
    <row r="8" spans="1:8" x14ac:dyDescent="0.3">
      <c r="A8" t="s">
        <v>120</v>
      </c>
      <c r="B8" t="str">
        <f>IFERROR(IF(VLOOKUP(A8,classifications!$A$1:$B$369,2,FALSE)="Urban with Major Conurbation","Predominantly Urban",IF(VLOOKUP(A8,classifications!$A$1:$B$369,2,FALSE)="Urban with Minor Conurbation","Predominantly Urban",IF(VLOOKUP(A8,classifications!$A$1:$B$369,2,FALSE)="Urban with City and Town","Predominantly Urban",IF(VLOOKUP(A8,classifications!$A$1:$B$369,2,FALSE)="Urban with Significant Rural (rural including hub towns 26-49%)","Significant Rural",IF(VLOOKUP(A8,classifications!$A$1:$B$369,2,FALSE)="Mainly Rural (rural including hub towns &gt;=80%) ","Predominantly Rural",IF(VLOOKUP(A8,classifications!$A$1:$B$369,2,FALSE)="Largely Rural (rural including hub towns 50-79%) ","Predominantly Rural",VLOOKUP(A8,classifications!$A$1:$B$369,2,FALSE))))))),"")</f>
        <v>Predominantly Urban</v>
      </c>
      <c r="C8" t="str">
        <f>VLOOKUP(A8,data!LE$5:LF$189,2,FALSE)</f>
        <v>-</v>
      </c>
      <c r="H8" t="str">
        <f t="shared" si="0"/>
        <v>Bracknell Forest</v>
      </c>
    </row>
    <row r="9" spans="1:8" x14ac:dyDescent="0.3">
      <c r="A9" t="s">
        <v>301</v>
      </c>
      <c r="B9" t="str">
        <f>IFERROR(IF(VLOOKUP(A9,classifications!$A$1:$B$369,2,FALSE)="Urban with Major Conurbation","Predominantly Urban",IF(VLOOKUP(A9,classifications!$A$1:$B$369,2,FALSE)="Urban with Minor Conurbation","Predominantly Urban",IF(VLOOKUP(A9,classifications!$A$1:$B$369,2,FALSE)="Urban with City and Town","Predominantly Urban",IF(VLOOKUP(A9,classifications!$A$1:$B$369,2,FALSE)="Urban with Significant Rural (rural including hub towns 26-49%)","Significant Rural",IF(VLOOKUP(A9,classifications!$A$1:$B$369,2,FALSE)="Mainly Rural (rural including hub towns &gt;=80%) ","Predominantly Rural",IF(VLOOKUP(A9,classifications!$A$1:$B$369,2,FALSE)="Largely Rural (rural including hub towns 50-79%) ","Predominantly Rural",VLOOKUP(A9,classifications!$A$1:$B$369,2,FALSE))))))),"")</f>
        <v>Predominantly Urban</v>
      </c>
      <c r="C9" t="str">
        <f>VLOOKUP(A9,data!LE$5:LF$189,2,FALSE)</f>
        <v>-</v>
      </c>
      <c r="H9" t="str">
        <f t="shared" si="0"/>
        <v>Brent</v>
      </c>
    </row>
    <row r="10" spans="1:8" x14ac:dyDescent="0.3">
      <c r="A10" t="s">
        <v>264</v>
      </c>
      <c r="B10" t="str">
        <f>IFERROR(IF(VLOOKUP(A10,classifications!$A$1:$B$369,2,FALSE)="Urban with Major Conurbation","Predominantly Urban",IF(VLOOKUP(A10,classifications!$A$1:$B$369,2,FALSE)="Urban with Minor Conurbation","Predominantly Urban",IF(VLOOKUP(A10,classifications!$A$1:$B$369,2,FALSE)="Urban with City and Town","Predominantly Urban",IF(VLOOKUP(A10,classifications!$A$1:$B$369,2,FALSE)="Urban with Significant Rural (rural including hub towns 26-49%)","Significant Rural",IF(VLOOKUP(A10,classifications!$A$1:$B$369,2,FALSE)="Mainly Rural (rural including hub towns &gt;=80%) ","Predominantly Rural",IF(VLOOKUP(A10,classifications!$A$1:$B$369,2,FALSE)="Largely Rural (rural including hub towns 50-79%) ","Predominantly Rural",VLOOKUP(A10,classifications!$A$1:$B$369,2,FALSE))))))),"")</f>
        <v>Predominantly Urban</v>
      </c>
      <c r="C10" t="str">
        <f>VLOOKUP(A10,data!LE$5:LF$189,2,FALSE)</f>
        <v>-</v>
      </c>
      <c r="H10" t="str">
        <f t="shared" si="0"/>
        <v>Brighton and Hove</v>
      </c>
    </row>
    <row r="11" spans="1:8" x14ac:dyDescent="0.3">
      <c r="A11" t="s">
        <v>306</v>
      </c>
      <c r="B11" t="str">
        <f>IFERROR(IF(VLOOKUP(A11,classifications!$A$1:$B$369,2,FALSE)="Urban with Major Conurbation","Predominantly Urban",IF(VLOOKUP(A11,classifications!$A$1:$B$369,2,FALSE)="Urban with Minor Conurbation","Predominantly Urban",IF(VLOOKUP(A11,classifications!$A$1:$B$369,2,FALSE)="Urban with City and Town","Predominantly Urban",IF(VLOOKUP(A11,classifications!$A$1:$B$369,2,FALSE)="Urban with Significant Rural (rural including hub towns 26-49%)","Significant Rural",IF(VLOOKUP(A11,classifications!$A$1:$B$369,2,FALSE)="Mainly Rural (rural including hub towns &gt;=80%) ","Predominantly Rural",IF(VLOOKUP(A11,classifications!$A$1:$B$369,2,FALSE)="Largely Rural (rural including hub towns 50-79%) ","Predominantly Rural",VLOOKUP(A11,classifications!$A$1:$B$369,2,FALSE))))))),"")</f>
        <v>Predominantly Urban</v>
      </c>
      <c r="C11" t="str">
        <f>VLOOKUP(A11,data!LE$5:LF$189,2,FALSE)</f>
        <v>-</v>
      </c>
      <c r="H11" t="str">
        <f t="shared" si="0"/>
        <v>Bromley</v>
      </c>
    </row>
    <row r="12" spans="1:8" x14ac:dyDescent="0.3">
      <c r="A12" t="s">
        <v>8</v>
      </c>
      <c r="B12" t="str">
        <f>IFERROR(IF(VLOOKUP(A12,classifications!$A$1:$B$369,2,FALSE)="Urban with Major Conurbation","Predominantly Urban",IF(VLOOKUP(A12,classifications!$A$1:$B$369,2,FALSE)="Urban with Minor Conurbation","Predominantly Urban",IF(VLOOKUP(A12,classifications!$A$1:$B$369,2,FALSE)="Urban with City and Town","Predominantly Urban",IF(VLOOKUP(A12,classifications!$A$1:$B$369,2,FALSE)="Urban with Significant Rural (rural including hub towns 26-49%)","Significant Rural",IF(VLOOKUP(A12,classifications!$A$1:$B$369,2,FALSE)="Mainly Rural (rural including hub towns &gt;=80%) ","Predominantly Rural",IF(VLOOKUP(A12,classifications!$A$1:$B$369,2,FALSE)="Largely Rural (rural including hub towns 50-79%) ","Predominantly Rural",VLOOKUP(A12,classifications!$A$1:$B$369,2,FALSE))))))),"")</f>
        <v>Predominantly Urban</v>
      </c>
      <c r="C12">
        <f>VLOOKUP(A12,data!LE$5:LF$189,2,FALSE)</f>
        <v>100</v>
      </c>
      <c r="H12" t="str">
        <f t="shared" si="0"/>
        <v>Bury</v>
      </c>
    </row>
    <row r="13" spans="1:8" x14ac:dyDescent="0.3">
      <c r="A13" t="s">
        <v>338</v>
      </c>
      <c r="B13" t="str">
        <f>IFERROR(IF(VLOOKUP(A13,classifications!$A$1:$B$369,2,FALSE)="Urban with Major Conurbation","Predominantly Urban",IF(VLOOKUP(A13,classifications!$A$1:$B$369,2,FALSE)="Urban with Minor Conurbation","Predominantly Urban",IF(VLOOKUP(A13,classifications!$A$1:$B$369,2,FALSE)="Urban with City and Town","Predominantly Urban",IF(VLOOKUP(A13,classifications!$A$1:$B$369,2,FALSE)="Urban with Significant Rural (rural including hub towns 26-49%)","Significant Rural",IF(VLOOKUP(A13,classifications!$A$1:$B$369,2,FALSE)="Mainly Rural (rural including hub towns &gt;=80%) ","Predominantly Rural",IF(VLOOKUP(A13,classifications!$A$1:$B$369,2,FALSE)="Largely Rural (rural including hub towns 50-79%) ","Predominantly Rural",VLOOKUP(A13,classifications!$A$1:$B$369,2,FALSE))))))),"")</f>
        <v>Predominantly Urban</v>
      </c>
      <c r="C13" t="str">
        <f>VLOOKUP(A13,data!LE$5:LF$189,2,FALSE)</f>
        <v>-</v>
      </c>
      <c r="H13" t="str">
        <f t="shared" si="0"/>
        <v>Camden</v>
      </c>
    </row>
    <row r="14" spans="1:8" x14ac:dyDescent="0.3">
      <c r="A14" t="s">
        <v>318</v>
      </c>
      <c r="B14" t="str">
        <f>IFERROR(IF(VLOOKUP(A14,classifications!$A$1:$B$369,2,FALSE)="Urban with Major Conurbation","Predominantly Urban",IF(VLOOKUP(A14,classifications!$A$1:$B$369,2,FALSE)="Urban with Minor Conurbation","Predominantly Urban",IF(VLOOKUP(A14,classifications!$A$1:$B$369,2,FALSE)="Urban with City and Town","Predominantly Urban",IF(VLOOKUP(A14,classifications!$A$1:$B$369,2,FALSE)="Urban with Significant Rural (rural including hub towns 26-49%)","Significant Rural",IF(VLOOKUP(A14,classifications!$A$1:$B$369,2,FALSE)="Mainly Rural (rural including hub towns &gt;=80%) ","Predominantly Rural",IF(VLOOKUP(A14,classifications!$A$1:$B$369,2,FALSE)="Largely Rural (rural including hub towns 50-79%) ","Predominantly Rural",VLOOKUP(A14,classifications!$A$1:$B$369,2,FALSE))))))),"")</f>
        <v>Predominantly Urban</v>
      </c>
      <c r="C14" t="str">
        <f>VLOOKUP(A14,data!LE$5:LF$189,2,FALSE)</f>
        <v>-</v>
      </c>
      <c r="H14" t="str">
        <f t="shared" si="0"/>
        <v>City of London</v>
      </c>
    </row>
    <row r="15" spans="1:8" x14ac:dyDescent="0.3">
      <c r="A15" t="s">
        <v>9</v>
      </c>
      <c r="B15" t="str">
        <f>IFERROR(IF(VLOOKUP(A15,classifications!$A$1:$B$369,2,FALSE)="Urban with Major Conurbation","Predominantly Urban",IF(VLOOKUP(A15,classifications!$A$1:$B$369,2,FALSE)="Urban with Minor Conurbation","Predominantly Urban",IF(VLOOKUP(A15,classifications!$A$1:$B$369,2,FALSE)="Urban with City and Town","Predominantly Urban",IF(VLOOKUP(A15,classifications!$A$1:$B$369,2,FALSE)="Urban with Significant Rural (rural including hub towns 26-49%)","Significant Rural",IF(VLOOKUP(A15,classifications!$A$1:$B$369,2,FALSE)="Mainly Rural (rural including hub towns &gt;=80%) ","Predominantly Rural",IF(VLOOKUP(A15,classifications!$A$1:$B$369,2,FALSE)="Largely Rural (rural including hub towns 50-79%) ","Predominantly Rural",VLOOKUP(A15,classifications!$A$1:$B$369,2,FALSE))))))),"")</f>
        <v>Predominantly Urban</v>
      </c>
      <c r="C15" t="str">
        <f>VLOOKUP(A15,data!LE$5:LF$189,2,FALSE)</f>
        <v>-</v>
      </c>
      <c r="H15" t="str">
        <f t="shared" si="0"/>
        <v>Coventry</v>
      </c>
    </row>
    <row r="16" spans="1:8" x14ac:dyDescent="0.3">
      <c r="A16" t="s">
        <v>195</v>
      </c>
      <c r="B16" t="str">
        <f>IFERROR(IF(VLOOKUP(A16,classifications!$A$1:$B$369,2,FALSE)="Urban with Major Conurbation","Predominantly Urban",IF(VLOOKUP(A16,classifications!$A$1:$B$369,2,FALSE)="Urban with Minor Conurbation","Predominantly Urban",IF(VLOOKUP(A16,classifications!$A$1:$B$369,2,FALSE)="Urban with City and Town","Predominantly Urban",IF(VLOOKUP(A16,classifications!$A$1:$B$369,2,FALSE)="Urban with Significant Rural (rural including hub towns 26-49%)","Significant Rural",IF(VLOOKUP(A16,classifications!$A$1:$B$369,2,FALSE)="Mainly Rural (rural including hub towns &gt;=80%) ","Predominantly Rural",IF(VLOOKUP(A16,classifications!$A$1:$B$369,2,FALSE)="Largely Rural (rural including hub towns 50-79%) ","Predominantly Rural",VLOOKUP(A16,classifications!$A$1:$B$369,2,FALSE))))))),"")</f>
        <v>Predominantly Urban</v>
      </c>
      <c r="C16" t="str">
        <f>VLOOKUP(A16,data!LE$5:LF$189,2,FALSE)</f>
        <v>-</v>
      </c>
      <c r="H16" t="str">
        <f t="shared" si="0"/>
        <v>Croydon</v>
      </c>
    </row>
    <row r="17" spans="1:8" x14ac:dyDescent="0.3">
      <c r="A17" t="s">
        <v>54</v>
      </c>
      <c r="B17" t="str">
        <f>IFERROR(IF(VLOOKUP(A17,classifications!$A$1:$B$369,2,FALSE)="Urban with Major Conurbation","Predominantly Urban",IF(VLOOKUP(A17,classifications!$A$1:$B$369,2,FALSE)="Urban with Minor Conurbation","Predominantly Urban",IF(VLOOKUP(A17,classifications!$A$1:$B$369,2,FALSE)="Urban with City and Town","Predominantly Urban",IF(VLOOKUP(A17,classifications!$A$1:$B$369,2,FALSE)="Urban with Significant Rural (rural including hub towns 26-49%)","Significant Rural",IF(VLOOKUP(A17,classifications!$A$1:$B$369,2,FALSE)="Mainly Rural (rural including hub towns &gt;=80%) ","Predominantly Rural",IF(VLOOKUP(A17,classifications!$A$1:$B$369,2,FALSE)="Largely Rural (rural including hub towns 50-79%) ","Predominantly Rural",VLOOKUP(A17,classifications!$A$1:$B$369,2,FALSE))))))),"")</f>
        <v>Predominantly Urban</v>
      </c>
      <c r="C17" t="str">
        <f>VLOOKUP(A17,data!LE$5:LF$189,2,FALSE)</f>
        <v>-</v>
      </c>
      <c r="H17" t="str">
        <f t="shared" si="0"/>
        <v>Derby</v>
      </c>
    </row>
    <row r="18" spans="1:8" x14ac:dyDescent="0.3">
      <c r="A18" t="s">
        <v>83</v>
      </c>
      <c r="B18" t="str">
        <f>IFERROR(IF(VLOOKUP(A18,classifications!$A$1:$B$369,2,FALSE)="Urban with Major Conurbation","Predominantly Urban",IF(VLOOKUP(A18,classifications!$A$1:$B$369,2,FALSE)="Urban with Minor Conurbation","Predominantly Urban",IF(VLOOKUP(A18,classifications!$A$1:$B$369,2,FALSE)="Urban with City and Town","Predominantly Urban",IF(VLOOKUP(A18,classifications!$A$1:$B$369,2,FALSE)="Urban with Significant Rural (rural including hub towns 26-49%)","Significant Rural",IF(VLOOKUP(A18,classifications!$A$1:$B$369,2,FALSE)="Mainly Rural (rural including hub towns &gt;=80%) ","Predominantly Rural",IF(VLOOKUP(A18,classifications!$A$1:$B$369,2,FALSE)="Largely Rural (rural including hub towns 50-79%) ","Predominantly Rural",VLOOKUP(A18,classifications!$A$1:$B$369,2,FALSE))))))),"")</f>
        <v>Predominantly Urban</v>
      </c>
      <c r="C18" t="str">
        <f>VLOOKUP(A18,data!LE$5:LF$189,2,FALSE)</f>
        <v>-</v>
      </c>
      <c r="H18" t="str">
        <f t="shared" si="0"/>
        <v>Dudley</v>
      </c>
    </row>
    <row r="19" spans="1:8" x14ac:dyDescent="0.3">
      <c r="A19" t="s">
        <v>243</v>
      </c>
      <c r="B19" t="str">
        <f>IFERROR(IF(VLOOKUP(A19,classifications!$A$1:$B$369,2,FALSE)="Urban with Major Conurbation","Predominantly Urban",IF(VLOOKUP(A19,classifications!$A$1:$B$369,2,FALSE)="Urban with Minor Conurbation","Predominantly Urban",IF(VLOOKUP(A19,classifications!$A$1:$B$369,2,FALSE)="Urban with City and Town","Predominantly Urban",IF(VLOOKUP(A19,classifications!$A$1:$B$369,2,FALSE)="Urban with Significant Rural (rural including hub towns 26-49%)","Significant Rural",IF(VLOOKUP(A19,classifications!$A$1:$B$369,2,FALSE)="Mainly Rural (rural including hub towns &gt;=80%) ","Predominantly Rural",IF(VLOOKUP(A19,classifications!$A$1:$B$369,2,FALSE)="Largely Rural (rural including hub towns 50-79%) ","Predominantly Rural",VLOOKUP(A19,classifications!$A$1:$B$369,2,FALSE))))))),"")</f>
        <v>Predominantly Urban</v>
      </c>
      <c r="C19" t="str">
        <f>VLOOKUP(A19,data!LE$5:LF$189,2,FALSE)</f>
        <v>-</v>
      </c>
      <c r="D19" s="53"/>
      <c r="H19" t="str">
        <f t="shared" si="0"/>
        <v>Enfield</v>
      </c>
    </row>
    <row r="20" spans="1:8" x14ac:dyDescent="0.3">
      <c r="A20" t="s">
        <v>6</v>
      </c>
      <c r="B20" t="str">
        <f>IFERROR(IF(VLOOKUP(A20,classifications!$A$1:$B$369,2,FALSE)="Urban with Major Conurbation","Predominantly Urban",IF(VLOOKUP(A20,classifications!$A$1:$B$369,2,FALSE)="Urban with Minor Conurbation","Predominantly Urban",IF(VLOOKUP(A20,classifications!$A$1:$B$369,2,FALSE)="Urban with City and Town","Predominantly Urban",IF(VLOOKUP(A20,classifications!$A$1:$B$369,2,FALSE)="Urban with Significant Rural (rural including hub towns 26-49%)","Significant Rural",IF(VLOOKUP(A20,classifications!$A$1:$B$369,2,FALSE)="Mainly Rural (rural including hub towns &gt;=80%) ","Predominantly Rural",IF(VLOOKUP(A20,classifications!$A$1:$B$369,2,FALSE)="Largely Rural (rural including hub towns 50-79%) ","Predominantly Rural",VLOOKUP(A20,classifications!$A$1:$B$369,2,FALSE))))))),"")</f>
        <v/>
      </c>
      <c r="C20" t="str">
        <f>VLOOKUP(A20,data!LE$5:LF$189,2,FALSE)</f>
        <v>-</v>
      </c>
      <c r="H20" t="str">
        <f t="shared" si="0"/>
        <v>Exmoor National Park</v>
      </c>
    </row>
    <row r="21" spans="1:8" x14ac:dyDescent="0.3">
      <c r="A21" t="s">
        <v>48</v>
      </c>
      <c r="B21" t="str">
        <f>IFERROR(IF(VLOOKUP(A21,classifications!$A$1:$B$369,2,FALSE)="Urban with Major Conurbation","Predominantly Urban",IF(VLOOKUP(A21,classifications!$A$1:$B$369,2,FALSE)="Urban with Minor Conurbation","Predominantly Urban",IF(VLOOKUP(A21,classifications!$A$1:$B$369,2,FALSE)="Urban with City and Town","Predominantly Urban",IF(VLOOKUP(A21,classifications!$A$1:$B$369,2,FALSE)="Urban with Significant Rural (rural including hub towns 26-49%)","Significant Rural",IF(VLOOKUP(A21,classifications!$A$1:$B$369,2,FALSE)="Mainly Rural (rural including hub towns &gt;=80%) ","Predominantly Rural",IF(VLOOKUP(A21,classifications!$A$1:$B$369,2,FALSE)="Largely Rural (rural including hub towns 50-79%) ","Predominantly Rural",VLOOKUP(A21,classifications!$A$1:$B$369,2,FALSE))))))),"")</f>
        <v>Predominantly Urban</v>
      </c>
      <c r="C21" t="str">
        <f>VLOOKUP(A21,data!LE$5:LF$189,2,FALSE)</f>
        <v>-</v>
      </c>
      <c r="H21" t="str">
        <f t="shared" si="0"/>
        <v>Greenwich</v>
      </c>
    </row>
    <row r="22" spans="1:8" x14ac:dyDescent="0.3">
      <c r="A22" t="s">
        <v>271</v>
      </c>
      <c r="B22" t="str">
        <f>IFERROR(IF(VLOOKUP(A22,classifications!$A$1:$B$369,2,FALSE)="Urban with Major Conurbation","Predominantly Urban",IF(VLOOKUP(A22,classifications!$A$1:$B$369,2,FALSE)="Urban with Minor Conurbation","Predominantly Urban",IF(VLOOKUP(A22,classifications!$A$1:$B$369,2,FALSE)="Urban with City and Town","Predominantly Urban",IF(VLOOKUP(A22,classifications!$A$1:$B$369,2,FALSE)="Urban with Significant Rural (rural including hub towns 26-49%)","Significant Rural",IF(VLOOKUP(A22,classifications!$A$1:$B$369,2,FALSE)="Mainly Rural (rural including hub towns &gt;=80%) ","Predominantly Rural",IF(VLOOKUP(A22,classifications!$A$1:$B$369,2,FALSE)="Largely Rural (rural including hub towns 50-79%) ","Predominantly Rural",VLOOKUP(A22,classifications!$A$1:$B$369,2,FALSE))))))),"")</f>
        <v>Predominantly Urban</v>
      </c>
      <c r="C22" t="str">
        <f>VLOOKUP(A22,data!LE$5:LF$189,2,FALSE)</f>
        <v>-</v>
      </c>
      <c r="H22" t="str">
        <f t="shared" si="0"/>
        <v>Hackney</v>
      </c>
    </row>
    <row r="23" spans="1:8" x14ac:dyDescent="0.3">
      <c r="A23" t="s">
        <v>236</v>
      </c>
      <c r="B23" t="str">
        <f>IFERROR(IF(VLOOKUP(A23,classifications!$A$1:$B$369,2,FALSE)="Urban with Major Conurbation","Predominantly Urban",IF(VLOOKUP(A23,classifications!$A$1:$B$369,2,FALSE)="Urban with Minor Conurbation","Predominantly Urban",IF(VLOOKUP(A23,classifications!$A$1:$B$369,2,FALSE)="Urban with City and Town","Predominantly Urban",IF(VLOOKUP(A23,classifications!$A$1:$B$369,2,FALSE)="Urban with Significant Rural (rural including hub towns 26-49%)","Significant Rural",IF(VLOOKUP(A23,classifications!$A$1:$B$369,2,FALSE)="Mainly Rural (rural including hub towns &gt;=80%) ","Predominantly Rural",IF(VLOOKUP(A23,classifications!$A$1:$B$369,2,FALSE)="Largely Rural (rural including hub towns 50-79%) ","Predominantly Rural",VLOOKUP(A23,classifications!$A$1:$B$369,2,FALSE))))))),"")</f>
        <v>Predominantly Urban</v>
      </c>
      <c r="C23" t="str">
        <f>VLOOKUP(A23,data!LE$5:LF$189,2,FALSE)</f>
        <v>-</v>
      </c>
      <c r="H23" t="str">
        <f t="shared" si="0"/>
        <v>Hammersmith and Fulham</v>
      </c>
    </row>
    <row r="24" spans="1:8" x14ac:dyDescent="0.3">
      <c r="A24" t="s">
        <v>13</v>
      </c>
      <c r="B24" t="str">
        <f>IFERROR(IF(VLOOKUP(A24,classifications!$A$1:$B$369,2,FALSE)="Urban with Major Conurbation","Predominantly Urban",IF(VLOOKUP(A24,classifications!$A$1:$B$369,2,FALSE)="Urban with Minor Conurbation","Predominantly Urban",IF(VLOOKUP(A24,classifications!$A$1:$B$369,2,FALSE)="Urban with City and Town","Predominantly Urban",IF(VLOOKUP(A24,classifications!$A$1:$B$369,2,FALSE)="Urban with Significant Rural (rural including hub towns 26-49%)","Significant Rural",IF(VLOOKUP(A24,classifications!$A$1:$B$369,2,FALSE)="Mainly Rural (rural including hub towns &gt;=80%) ","Predominantly Rural",IF(VLOOKUP(A24,classifications!$A$1:$B$369,2,FALSE)="Largely Rural (rural including hub towns 50-79%) ","Predominantly Rural",VLOOKUP(A24,classifications!$A$1:$B$369,2,FALSE))))))),"")</f>
        <v>Predominantly Urban</v>
      </c>
      <c r="C24" t="str">
        <f>VLOOKUP(A24,data!LE$5:LF$189,2,FALSE)</f>
        <v>-</v>
      </c>
      <c r="H24" t="str">
        <f t="shared" si="0"/>
        <v>Haringey</v>
      </c>
    </row>
    <row r="25" spans="1:8" x14ac:dyDescent="0.3">
      <c r="A25" t="s">
        <v>77</v>
      </c>
      <c r="B25" t="str">
        <f>IFERROR(IF(VLOOKUP(A25,classifications!$A$1:$B$369,2,FALSE)="Urban with Major Conurbation","Predominantly Urban",IF(VLOOKUP(A25,classifications!$A$1:$B$369,2,FALSE)="Urban with Minor Conurbation","Predominantly Urban",IF(VLOOKUP(A25,classifications!$A$1:$B$369,2,FALSE)="Urban with City and Town","Predominantly Urban",IF(VLOOKUP(A25,classifications!$A$1:$B$369,2,FALSE)="Urban with Significant Rural (rural including hub towns 26-49%)","Significant Rural",IF(VLOOKUP(A25,classifications!$A$1:$B$369,2,FALSE)="Mainly Rural (rural including hub towns &gt;=80%) ","Predominantly Rural",IF(VLOOKUP(A25,classifications!$A$1:$B$369,2,FALSE)="Largely Rural (rural including hub towns 50-79%) ","Predominantly Rural",VLOOKUP(A25,classifications!$A$1:$B$369,2,FALSE))))))),"")</f>
        <v>Predominantly Urban</v>
      </c>
      <c r="C25" t="str">
        <f>VLOOKUP(A25,data!LE$5:LF$189,2,FALSE)</f>
        <v>-</v>
      </c>
      <c r="H25" t="str">
        <f t="shared" si="0"/>
        <v>Harrow</v>
      </c>
    </row>
    <row r="26" spans="1:8" x14ac:dyDescent="0.3">
      <c r="A26" t="s">
        <v>32</v>
      </c>
      <c r="B26" t="str">
        <f>IFERROR(IF(VLOOKUP(A26,classifications!$A$1:$B$369,2,FALSE)="Urban with Major Conurbation","Predominantly Urban",IF(VLOOKUP(A26,classifications!$A$1:$B$369,2,FALSE)="Urban with Minor Conurbation","Predominantly Urban",IF(VLOOKUP(A26,classifications!$A$1:$B$369,2,FALSE)="Urban with City and Town","Predominantly Urban",IF(VLOOKUP(A26,classifications!$A$1:$B$369,2,FALSE)="Urban with Significant Rural (rural including hub towns 26-49%)","Significant Rural",IF(VLOOKUP(A26,classifications!$A$1:$B$369,2,FALSE)="Mainly Rural (rural including hub towns &gt;=80%) ","Predominantly Rural",IF(VLOOKUP(A26,classifications!$A$1:$B$369,2,FALSE)="Largely Rural (rural including hub towns 50-79%) ","Predominantly Rural",VLOOKUP(A26,classifications!$A$1:$B$369,2,FALSE))))))),"")</f>
        <v>Predominantly Urban</v>
      </c>
      <c r="C26" t="str">
        <f>VLOOKUP(A26,data!LE$5:LF$189,2,FALSE)</f>
        <v>-</v>
      </c>
      <c r="H26" t="str">
        <f t="shared" si="0"/>
        <v>Hillingdon</v>
      </c>
    </row>
    <row r="27" spans="1:8" x14ac:dyDescent="0.3">
      <c r="A27" t="s">
        <v>5</v>
      </c>
      <c r="B27" t="str">
        <f>IFERROR(IF(VLOOKUP(A27,classifications!$A$1:$B$369,2,FALSE)="Urban with Major Conurbation","Predominantly Urban",IF(VLOOKUP(A27,classifications!$A$1:$B$369,2,FALSE)="Urban with Minor Conurbation","Predominantly Urban",IF(VLOOKUP(A27,classifications!$A$1:$B$369,2,FALSE)="Urban with City and Town","Predominantly Urban",IF(VLOOKUP(A27,classifications!$A$1:$B$369,2,FALSE)="Urban with Significant Rural (rural including hub towns 26-49%)","Significant Rural",IF(VLOOKUP(A27,classifications!$A$1:$B$369,2,FALSE)="Mainly Rural (rural including hub towns &gt;=80%) ","Predominantly Rural",IF(VLOOKUP(A27,classifications!$A$1:$B$369,2,FALSE)="Largely Rural (rural including hub towns 50-79%) ","Predominantly Rural",VLOOKUP(A27,classifications!$A$1:$B$369,2,FALSE))))))),"")</f>
        <v>Predominantly Rural</v>
      </c>
      <c r="C27" t="str">
        <f>VLOOKUP(A27,data!LE$5:LF$189,2,FALSE)</f>
        <v>-</v>
      </c>
      <c r="H27" t="str">
        <f t="shared" si="0"/>
        <v>Isles of Scilly</v>
      </c>
    </row>
    <row r="28" spans="1:8" x14ac:dyDescent="0.3">
      <c r="A28" t="s">
        <v>108</v>
      </c>
      <c r="B28" t="str">
        <f>IFERROR(IF(VLOOKUP(A28,classifications!$A$1:$B$369,2,FALSE)="Urban with Major Conurbation","Predominantly Urban",IF(VLOOKUP(A28,classifications!$A$1:$B$369,2,FALSE)="Urban with Minor Conurbation","Predominantly Urban",IF(VLOOKUP(A28,classifications!$A$1:$B$369,2,FALSE)="Urban with City and Town","Predominantly Urban",IF(VLOOKUP(A28,classifications!$A$1:$B$369,2,FALSE)="Urban with Significant Rural (rural including hub towns 26-49%)","Significant Rural",IF(VLOOKUP(A28,classifications!$A$1:$B$369,2,FALSE)="Mainly Rural (rural including hub towns &gt;=80%) ","Predominantly Rural",IF(VLOOKUP(A28,classifications!$A$1:$B$369,2,FALSE)="Largely Rural (rural including hub towns 50-79%) ","Predominantly Rural",VLOOKUP(A28,classifications!$A$1:$B$369,2,FALSE))))))),"")</f>
        <v>Predominantly Urban</v>
      </c>
      <c r="C28" t="str">
        <f>VLOOKUP(A28,data!LE$5:LF$189,2,FALSE)</f>
        <v>-</v>
      </c>
      <c r="H28" t="str">
        <f t="shared" si="0"/>
        <v>Islington</v>
      </c>
    </row>
    <row r="29" spans="1:8" x14ac:dyDescent="0.3">
      <c r="A29" t="s">
        <v>64</v>
      </c>
      <c r="B29" t="str">
        <f>IFERROR(IF(VLOOKUP(A29,classifications!$A$1:$B$369,2,FALSE)="Urban with Major Conurbation","Predominantly Urban",IF(VLOOKUP(A29,classifications!$A$1:$B$369,2,FALSE)="Urban with Minor Conurbation","Predominantly Urban",IF(VLOOKUP(A29,classifications!$A$1:$B$369,2,FALSE)="Urban with City and Town","Predominantly Urban",IF(VLOOKUP(A29,classifications!$A$1:$B$369,2,FALSE)="Urban with Significant Rural (rural including hub towns 26-49%)","Significant Rural",IF(VLOOKUP(A29,classifications!$A$1:$B$369,2,FALSE)="Mainly Rural (rural including hub towns &gt;=80%) ","Predominantly Rural",IF(VLOOKUP(A29,classifications!$A$1:$B$369,2,FALSE)="Largely Rural (rural including hub towns 50-79%) ","Predominantly Rural",VLOOKUP(A29,classifications!$A$1:$B$369,2,FALSE))))))),"")</f>
        <v>Predominantly Urban</v>
      </c>
      <c r="C29" t="str">
        <f>VLOOKUP(A29,data!LE$5:LF$189,2,FALSE)</f>
        <v>-</v>
      </c>
      <c r="H29" t="str">
        <f t="shared" si="0"/>
        <v>Kensington and Chelsea</v>
      </c>
    </row>
    <row r="30" spans="1:8" x14ac:dyDescent="0.3">
      <c r="A30" t="s">
        <v>14</v>
      </c>
      <c r="B30" t="str">
        <f>IFERROR(IF(VLOOKUP(A30,classifications!$A$1:$B$369,2,FALSE)="Urban with Major Conurbation","Predominantly Urban",IF(VLOOKUP(A30,classifications!$A$1:$B$369,2,FALSE)="Urban with Minor Conurbation","Predominantly Urban",IF(VLOOKUP(A30,classifications!$A$1:$B$369,2,FALSE)="Urban with City and Town","Predominantly Urban",IF(VLOOKUP(A30,classifications!$A$1:$B$369,2,FALSE)="Urban with Significant Rural (rural including hub towns 26-49%)","Significant Rural",IF(VLOOKUP(A30,classifications!$A$1:$B$369,2,FALSE)="Mainly Rural (rural including hub towns &gt;=80%) ","Predominantly Rural",IF(VLOOKUP(A30,classifications!$A$1:$B$369,2,FALSE)="Largely Rural (rural including hub towns 50-79%) ","Predominantly Rural",VLOOKUP(A30,classifications!$A$1:$B$369,2,FALSE))))))),"")</f>
        <v>Predominantly Urban</v>
      </c>
      <c r="C30" t="str">
        <f>VLOOKUP(A30,data!LE$5:LF$189,2,FALSE)</f>
        <v>-</v>
      </c>
      <c r="H30" t="str">
        <f t="shared" si="0"/>
        <v>Kingston upon Thames</v>
      </c>
    </row>
    <row r="31" spans="1:8" x14ac:dyDescent="0.3">
      <c r="A31" t="s">
        <v>146</v>
      </c>
      <c r="B31" t="str">
        <f>IFERROR(IF(VLOOKUP(A31,classifications!$A$1:$B$369,2,FALSE)="Urban with Major Conurbation","Predominantly Urban",IF(VLOOKUP(A31,classifications!$A$1:$B$369,2,FALSE)="Urban with Minor Conurbation","Predominantly Urban",IF(VLOOKUP(A31,classifications!$A$1:$B$369,2,FALSE)="Urban with City and Town","Predominantly Urban",IF(VLOOKUP(A31,classifications!$A$1:$B$369,2,FALSE)="Urban with Significant Rural (rural including hub towns 26-49%)","Significant Rural",IF(VLOOKUP(A31,classifications!$A$1:$B$369,2,FALSE)="Mainly Rural (rural including hub towns &gt;=80%) ","Predominantly Rural",IF(VLOOKUP(A31,classifications!$A$1:$B$369,2,FALSE)="Largely Rural (rural including hub towns 50-79%) ","Predominantly Rural",VLOOKUP(A31,classifications!$A$1:$B$369,2,FALSE))))))),"")</f>
        <v>Predominantly Urban</v>
      </c>
      <c r="C31" t="str">
        <f>VLOOKUP(A31,data!LE$5:LF$189,2,FALSE)</f>
        <v>-</v>
      </c>
      <c r="D31" s="53"/>
      <c r="H31" t="str">
        <f t="shared" si="0"/>
        <v>Knowsley</v>
      </c>
    </row>
    <row r="32" spans="1:8" x14ac:dyDescent="0.3">
      <c r="A32" t="s">
        <v>62</v>
      </c>
      <c r="B32" t="str">
        <f>IFERROR(IF(VLOOKUP(A32,classifications!$A$1:$B$369,2,FALSE)="Urban with Major Conurbation","Predominantly Urban",IF(VLOOKUP(A32,classifications!$A$1:$B$369,2,FALSE)="Urban with Minor Conurbation","Predominantly Urban",IF(VLOOKUP(A32,classifications!$A$1:$B$369,2,FALSE)="Urban with City and Town","Predominantly Urban",IF(VLOOKUP(A32,classifications!$A$1:$B$369,2,FALSE)="Urban with Significant Rural (rural including hub towns 26-49%)","Significant Rural",IF(VLOOKUP(A32,classifications!$A$1:$B$369,2,FALSE)="Mainly Rural (rural including hub towns &gt;=80%) ","Predominantly Rural",IF(VLOOKUP(A32,classifications!$A$1:$B$369,2,FALSE)="Largely Rural (rural including hub towns 50-79%) ","Predominantly Rural",VLOOKUP(A32,classifications!$A$1:$B$369,2,FALSE))))))),"")</f>
        <v>Predominantly Urban</v>
      </c>
      <c r="C32" t="str">
        <f>VLOOKUP(A32,data!LE$5:LF$189,2,FALSE)</f>
        <v>-</v>
      </c>
      <c r="H32" t="str">
        <f t="shared" si="0"/>
        <v>Lambeth</v>
      </c>
    </row>
    <row r="33" spans="1:8" x14ac:dyDescent="0.3">
      <c r="A33" t="s">
        <v>291</v>
      </c>
      <c r="B33" t="str">
        <f>IFERROR(IF(VLOOKUP(A33,classifications!$A$1:$B$369,2,FALSE)="Urban with Major Conurbation","Predominantly Urban",IF(VLOOKUP(A33,classifications!$A$1:$B$369,2,FALSE)="Urban with Minor Conurbation","Predominantly Urban",IF(VLOOKUP(A33,classifications!$A$1:$B$369,2,FALSE)="Urban with City and Town","Predominantly Urban",IF(VLOOKUP(A33,classifications!$A$1:$B$369,2,FALSE)="Urban with Significant Rural (rural including hub towns 26-49%)","Significant Rural",IF(VLOOKUP(A33,classifications!$A$1:$B$369,2,FALSE)="Mainly Rural (rural including hub towns &gt;=80%) ","Predominantly Rural",IF(VLOOKUP(A33,classifications!$A$1:$B$369,2,FALSE)="Largely Rural (rural including hub towns 50-79%) ","Predominantly Rural",VLOOKUP(A33,classifications!$A$1:$B$369,2,FALSE))))))),"")</f>
        <v>Predominantly Urban</v>
      </c>
      <c r="C33" t="str">
        <f>VLOOKUP(A33,data!LE$5:LF$189,2,FALSE)</f>
        <v>-</v>
      </c>
      <c r="H33" t="str">
        <f t="shared" ref="H33:H64" si="1">VLOOKUP(A33,A$172:A$337,1,FALSE)</f>
        <v>Liverpool</v>
      </c>
    </row>
    <row r="34" spans="1:8" x14ac:dyDescent="0.3">
      <c r="A34" t="s">
        <v>70</v>
      </c>
      <c r="B34" t="str">
        <f>IFERROR(IF(VLOOKUP(A34,classifications!$A$1:$B$369,2,FALSE)="Urban with Major Conurbation","Predominantly Urban",IF(VLOOKUP(A34,classifications!$A$1:$B$369,2,FALSE)="Urban with Minor Conurbation","Predominantly Urban",IF(VLOOKUP(A34,classifications!$A$1:$B$369,2,FALSE)="Urban with City and Town","Predominantly Urban",IF(VLOOKUP(A34,classifications!$A$1:$B$369,2,FALSE)="Urban with Significant Rural (rural including hub towns 26-49%)","Significant Rural",IF(VLOOKUP(A34,classifications!$A$1:$B$369,2,FALSE)="Mainly Rural (rural including hub towns &gt;=80%) ","Predominantly Rural",IF(VLOOKUP(A34,classifications!$A$1:$B$369,2,FALSE)="Largely Rural (rural including hub towns 50-79%) ","Predominantly Rural",VLOOKUP(A34,classifications!$A$1:$B$369,2,FALSE))))))),"")</f>
        <v/>
      </c>
      <c r="C34" t="str">
        <f>VLOOKUP(A34,data!LE$5:LF$189,2,FALSE)</f>
        <v>-</v>
      </c>
      <c r="H34" t="e">
        <f t="shared" si="1"/>
        <v>#N/A</v>
      </c>
    </row>
    <row r="35" spans="1:8" x14ac:dyDescent="0.3">
      <c r="A35" t="s">
        <v>310</v>
      </c>
      <c r="B35" t="str">
        <f>IFERROR(IF(VLOOKUP(A35,classifications!$A$1:$B$369,2,FALSE)="Urban with Major Conurbation","Predominantly Urban",IF(VLOOKUP(A35,classifications!$A$1:$B$369,2,FALSE)="Urban with Minor Conurbation","Predominantly Urban",IF(VLOOKUP(A35,classifications!$A$1:$B$369,2,FALSE)="Urban with City and Town","Predominantly Urban",IF(VLOOKUP(A35,classifications!$A$1:$B$369,2,FALSE)="Urban with Significant Rural (rural including hub towns 26-49%)","Significant Rural",IF(VLOOKUP(A35,classifications!$A$1:$B$369,2,FALSE)="Mainly Rural (rural including hub towns &gt;=80%) ","Predominantly Rural",IF(VLOOKUP(A35,classifications!$A$1:$B$369,2,FALSE)="Largely Rural (rural including hub towns 50-79%) ","Predominantly Rural",VLOOKUP(A35,classifications!$A$1:$B$369,2,FALSE))))))),"")</f>
        <v>Predominantly Urban</v>
      </c>
      <c r="C35" t="str">
        <f>VLOOKUP(A35,data!LE$5:LF$189,2,FALSE)</f>
        <v>-</v>
      </c>
      <c r="H35" t="str">
        <f t="shared" si="1"/>
        <v>Luton</v>
      </c>
    </row>
    <row r="36" spans="1:8" x14ac:dyDescent="0.3">
      <c r="A36" t="s">
        <v>187</v>
      </c>
      <c r="B36" t="str">
        <f>IFERROR(IF(VLOOKUP(A36,classifications!$A$1:$B$369,2,FALSE)="Urban with Major Conurbation","Predominantly Urban",IF(VLOOKUP(A36,classifications!$A$1:$B$369,2,FALSE)="Urban with Minor Conurbation","Predominantly Urban",IF(VLOOKUP(A36,classifications!$A$1:$B$369,2,FALSE)="Urban with City and Town","Predominantly Urban",IF(VLOOKUP(A36,classifications!$A$1:$B$369,2,FALSE)="Urban with Significant Rural (rural including hub towns 26-49%)","Significant Rural",IF(VLOOKUP(A36,classifications!$A$1:$B$369,2,FALSE)="Mainly Rural (rural including hub towns &gt;=80%) ","Predominantly Rural",IF(VLOOKUP(A36,classifications!$A$1:$B$369,2,FALSE)="Largely Rural (rural including hub towns 50-79%) ","Predominantly Rural",VLOOKUP(A36,classifications!$A$1:$B$369,2,FALSE))))))),"")</f>
        <v>Predominantly Urban</v>
      </c>
      <c r="C36" t="str">
        <f>VLOOKUP(A36,data!LE$5:LF$189,2,FALSE)</f>
        <v>-</v>
      </c>
      <c r="H36" t="str">
        <f t="shared" si="1"/>
        <v>Manchester</v>
      </c>
    </row>
    <row r="37" spans="1:8" x14ac:dyDescent="0.3">
      <c r="A37" t="s">
        <v>339</v>
      </c>
      <c r="B37" t="str">
        <f>IFERROR(IF(VLOOKUP(A37,classifications!$A$1:$B$369,2,FALSE)="Urban with Major Conurbation","Predominantly Urban",IF(VLOOKUP(A37,classifications!$A$1:$B$369,2,FALSE)="Urban with Minor Conurbation","Predominantly Urban",IF(VLOOKUP(A37,classifications!$A$1:$B$369,2,FALSE)="Urban with City and Town","Predominantly Urban",IF(VLOOKUP(A37,classifications!$A$1:$B$369,2,FALSE)="Urban with Significant Rural (rural including hub towns 26-49%)","Significant Rural",IF(VLOOKUP(A37,classifications!$A$1:$B$369,2,FALSE)="Mainly Rural (rural including hub towns &gt;=80%) ","Predominantly Rural",IF(VLOOKUP(A37,classifications!$A$1:$B$369,2,FALSE)="Largely Rural (rural including hub towns 50-79%) ","Predominantly Rural",VLOOKUP(A37,classifications!$A$1:$B$369,2,FALSE))))))),"")</f>
        <v>Predominantly Urban</v>
      </c>
      <c r="C37" t="str">
        <f>VLOOKUP(A37,data!LE$5:LF$189,2,FALSE)</f>
        <v>-</v>
      </c>
      <c r="H37" t="str">
        <f t="shared" si="1"/>
        <v>Merton</v>
      </c>
    </row>
    <row r="38" spans="1:8" x14ac:dyDescent="0.3">
      <c r="A38" t="s">
        <v>190</v>
      </c>
      <c r="B38" t="str">
        <f>IFERROR(IF(VLOOKUP(A38,classifications!$A$1:$B$369,2,FALSE)="Urban with Major Conurbation","Predominantly Urban",IF(VLOOKUP(A38,classifications!$A$1:$B$369,2,FALSE)="Urban with Minor Conurbation","Predominantly Urban",IF(VLOOKUP(A38,classifications!$A$1:$B$369,2,FALSE)="Urban with City and Town","Predominantly Urban",IF(VLOOKUP(A38,classifications!$A$1:$B$369,2,FALSE)="Urban with Significant Rural (rural including hub towns 26-49%)","Significant Rural",IF(VLOOKUP(A38,classifications!$A$1:$B$369,2,FALSE)="Mainly Rural (rural including hub towns &gt;=80%) ","Predominantly Rural",IF(VLOOKUP(A38,classifications!$A$1:$B$369,2,FALSE)="Largely Rural (rural including hub towns 50-79%) ","Predominantly Rural",VLOOKUP(A38,classifications!$A$1:$B$369,2,FALSE))))))),"")</f>
        <v>Predominantly Urban</v>
      </c>
      <c r="C38" t="str">
        <f>VLOOKUP(A38,data!LE$5:LF$189,2,FALSE)</f>
        <v>-</v>
      </c>
      <c r="H38" t="str">
        <f t="shared" si="1"/>
        <v>Middlesbrough</v>
      </c>
    </row>
    <row r="39" spans="1:8" x14ac:dyDescent="0.3">
      <c r="A39" t="s">
        <v>68</v>
      </c>
      <c r="B39" t="str">
        <f>IFERROR(IF(VLOOKUP(A39,classifications!$A$1:$B$369,2,FALSE)="Urban with Major Conurbation","Predominantly Urban",IF(VLOOKUP(A39,classifications!$A$1:$B$369,2,FALSE)="Urban with Minor Conurbation","Predominantly Urban",IF(VLOOKUP(A39,classifications!$A$1:$B$369,2,FALSE)="Urban with City and Town","Predominantly Urban",IF(VLOOKUP(A39,classifications!$A$1:$B$369,2,FALSE)="Urban with Significant Rural (rural including hub towns 26-49%)","Significant Rural",IF(VLOOKUP(A39,classifications!$A$1:$B$369,2,FALSE)="Mainly Rural (rural including hub towns &gt;=80%) ","Predominantly Rural",IF(VLOOKUP(A39,classifications!$A$1:$B$369,2,FALSE)="Largely Rural (rural including hub towns 50-79%) ","Predominantly Rural",VLOOKUP(A39,classifications!$A$1:$B$369,2,FALSE))))))),"")</f>
        <v>Predominantly Urban</v>
      </c>
      <c r="C39" t="str">
        <f>VLOOKUP(A39,data!LE$5:LF$189,2,FALSE)</f>
        <v>-</v>
      </c>
      <c r="H39" t="str">
        <f t="shared" si="1"/>
        <v>Newham</v>
      </c>
    </row>
    <row r="40" spans="1:8" x14ac:dyDescent="0.3">
      <c r="A40" t="s">
        <v>165</v>
      </c>
      <c r="B40" t="str">
        <f>IFERROR(IF(VLOOKUP(A40,classifications!$A$1:$B$369,2,FALSE)="Urban with Major Conurbation","Predominantly Urban",IF(VLOOKUP(A40,classifications!$A$1:$B$369,2,FALSE)="Urban with Minor Conurbation","Predominantly Urban",IF(VLOOKUP(A40,classifications!$A$1:$B$369,2,FALSE)="Urban with City and Town","Predominantly Urban",IF(VLOOKUP(A40,classifications!$A$1:$B$369,2,FALSE)="Urban with Significant Rural (rural including hub towns 26-49%)","Significant Rural",IF(VLOOKUP(A40,classifications!$A$1:$B$369,2,FALSE)="Mainly Rural (rural including hub towns &gt;=80%) ","Predominantly Rural",IF(VLOOKUP(A40,classifications!$A$1:$B$369,2,FALSE)="Largely Rural (rural including hub towns 50-79%) ","Predominantly Rural",VLOOKUP(A40,classifications!$A$1:$B$369,2,FALSE))))))),"")</f>
        <v>Urban with Significant Rural</v>
      </c>
      <c r="C40" t="str">
        <f>VLOOKUP(A40,data!LE$5:LF$189,2,FALSE)</f>
        <v>-</v>
      </c>
      <c r="H40" t="str">
        <f t="shared" si="1"/>
        <v>North Somerset</v>
      </c>
    </row>
    <row r="41" spans="1:8" x14ac:dyDescent="0.3">
      <c r="A41" t="s">
        <v>147</v>
      </c>
      <c r="B41" t="str">
        <f>IFERROR(IF(VLOOKUP(A41,classifications!$A$1:$B$369,2,FALSE)="Urban with Major Conurbation","Predominantly Urban",IF(VLOOKUP(A41,classifications!$A$1:$B$369,2,FALSE)="Urban with Minor Conurbation","Predominantly Urban",IF(VLOOKUP(A41,classifications!$A$1:$B$369,2,FALSE)="Urban with City and Town","Predominantly Urban",IF(VLOOKUP(A41,classifications!$A$1:$B$369,2,FALSE)="Urban with Significant Rural (rural including hub towns 26-49%)","Significant Rural",IF(VLOOKUP(A41,classifications!$A$1:$B$369,2,FALSE)="Mainly Rural (rural including hub towns &gt;=80%) ","Predominantly Rural",IF(VLOOKUP(A41,classifications!$A$1:$B$369,2,FALSE)="Largely Rural (rural including hub towns 50-79%) ","Predominantly Rural",VLOOKUP(A41,classifications!$A$1:$B$369,2,FALSE))))))),"")</f>
        <v>Predominantly Urban</v>
      </c>
      <c r="C41" t="str">
        <f>VLOOKUP(A41,data!LE$5:LF$189,2,FALSE)</f>
        <v>-</v>
      </c>
      <c r="H41" t="str">
        <f t="shared" si="1"/>
        <v>Oldham</v>
      </c>
    </row>
    <row r="42" spans="1:8" x14ac:dyDescent="0.3">
      <c r="A42" t="s">
        <v>44</v>
      </c>
      <c r="B42" t="str">
        <f>IFERROR(IF(VLOOKUP(A42,classifications!$A$1:$B$369,2,FALSE)="Urban with Major Conurbation","Predominantly Urban",IF(VLOOKUP(A42,classifications!$A$1:$B$369,2,FALSE)="Urban with Minor Conurbation","Predominantly Urban",IF(VLOOKUP(A42,classifications!$A$1:$B$369,2,FALSE)="Urban with City and Town","Predominantly Urban",IF(VLOOKUP(A42,classifications!$A$1:$B$369,2,FALSE)="Urban with Significant Rural (rural including hub towns 26-49%)","Significant Rural",IF(VLOOKUP(A42,classifications!$A$1:$B$369,2,FALSE)="Mainly Rural (rural including hub towns &gt;=80%) ","Predominantly Rural",IF(VLOOKUP(A42,classifications!$A$1:$B$369,2,FALSE)="Largely Rural (rural including hub towns 50-79%) ","Predominantly Rural",VLOOKUP(A42,classifications!$A$1:$B$369,2,FALSE))))))),"")</f>
        <v>Predominantly Urban</v>
      </c>
      <c r="C42" t="str">
        <f>VLOOKUP(A42,data!LE$5:LF$189,2,FALSE)</f>
        <v>-</v>
      </c>
      <c r="H42" t="str">
        <f t="shared" si="1"/>
        <v>Plymouth</v>
      </c>
    </row>
    <row r="43" spans="1:8" x14ac:dyDescent="0.3">
      <c r="A43" t="s">
        <v>162</v>
      </c>
      <c r="B43" t="str">
        <f>IFERROR(IF(VLOOKUP(A43,classifications!$A$1:$B$369,2,FALSE)="Urban with Major Conurbation","Predominantly Urban",IF(VLOOKUP(A43,classifications!$A$1:$B$369,2,FALSE)="Urban with Minor Conurbation","Predominantly Urban",IF(VLOOKUP(A43,classifications!$A$1:$B$369,2,FALSE)="Urban with City and Town","Predominantly Urban",IF(VLOOKUP(A43,classifications!$A$1:$B$369,2,FALSE)="Urban with Significant Rural (rural including hub towns 26-49%)","Significant Rural",IF(VLOOKUP(A43,classifications!$A$1:$B$369,2,FALSE)="Mainly Rural (rural including hub towns &gt;=80%) ","Predominantly Rural",IF(VLOOKUP(A43,classifications!$A$1:$B$369,2,FALSE)="Largely Rural (rural including hub towns 50-79%) ","Predominantly Rural",VLOOKUP(A43,classifications!$A$1:$B$369,2,FALSE))))))),"")</f>
        <v>Predominantly Urban</v>
      </c>
      <c r="C43" t="str">
        <f>VLOOKUP(A43,data!LE$5:LF$189,2,FALSE)</f>
        <v>-</v>
      </c>
      <c r="H43" t="str">
        <f t="shared" si="1"/>
        <v>Portsmouth</v>
      </c>
    </row>
    <row r="44" spans="1:8" x14ac:dyDescent="0.3">
      <c r="A44" t="s">
        <v>226</v>
      </c>
      <c r="B44" t="str">
        <f>IFERROR(IF(VLOOKUP(A44,classifications!$A$1:$B$369,2,FALSE)="Urban with Major Conurbation","Predominantly Urban",IF(VLOOKUP(A44,classifications!$A$1:$B$369,2,FALSE)="Urban with Minor Conurbation","Predominantly Urban",IF(VLOOKUP(A44,classifications!$A$1:$B$369,2,FALSE)="Urban with City and Town","Predominantly Urban",IF(VLOOKUP(A44,classifications!$A$1:$B$369,2,FALSE)="Urban with Significant Rural (rural including hub towns 26-49%)","Significant Rural",IF(VLOOKUP(A44,classifications!$A$1:$B$369,2,FALSE)="Mainly Rural (rural including hub towns &gt;=80%) ","Predominantly Rural",IF(VLOOKUP(A44,classifications!$A$1:$B$369,2,FALSE)="Largely Rural (rural including hub towns 50-79%) ","Predominantly Rural",VLOOKUP(A44,classifications!$A$1:$B$369,2,FALSE))))))),"")</f>
        <v>Predominantly Urban</v>
      </c>
      <c r="C44" t="str">
        <f>VLOOKUP(A44,data!LE$5:LF$189,2,FALSE)</f>
        <v>-</v>
      </c>
      <c r="H44" t="str">
        <f t="shared" si="1"/>
        <v>Reading</v>
      </c>
    </row>
    <row r="45" spans="1:8" x14ac:dyDescent="0.3">
      <c r="A45" t="s">
        <v>149</v>
      </c>
      <c r="B45" t="str">
        <f>IFERROR(IF(VLOOKUP(A45,classifications!$A$1:$B$369,2,FALSE)="Urban with Major Conurbation","Predominantly Urban",IF(VLOOKUP(A45,classifications!$A$1:$B$369,2,FALSE)="Urban with Minor Conurbation","Predominantly Urban",IF(VLOOKUP(A45,classifications!$A$1:$B$369,2,FALSE)="Urban with City and Town","Predominantly Urban",IF(VLOOKUP(A45,classifications!$A$1:$B$369,2,FALSE)="Urban with Significant Rural (rural including hub towns 26-49%)","Significant Rural",IF(VLOOKUP(A45,classifications!$A$1:$B$369,2,FALSE)="Mainly Rural (rural including hub towns &gt;=80%) ","Predominantly Rural",IF(VLOOKUP(A45,classifications!$A$1:$B$369,2,FALSE)="Largely Rural (rural including hub towns 50-79%) ","Predominantly Rural",VLOOKUP(A45,classifications!$A$1:$B$369,2,FALSE))))))),"")</f>
        <v>Predominantly Urban</v>
      </c>
      <c r="C45" t="str">
        <f>VLOOKUP(A45,data!LE$5:LF$189,2,FALSE)</f>
        <v>-</v>
      </c>
      <c r="H45" t="str">
        <f t="shared" si="1"/>
        <v>Redbridge</v>
      </c>
    </row>
    <row r="46" spans="1:8" x14ac:dyDescent="0.3">
      <c r="A46" t="s">
        <v>376</v>
      </c>
      <c r="B46" t="str">
        <f>IFERROR(IF(VLOOKUP(A46,classifications!$A$1:$B$369,2,FALSE)="Urban with Major Conurbation","Predominantly Urban",IF(VLOOKUP(A46,classifications!$A$1:$B$369,2,FALSE)="Urban with Minor Conurbation","Predominantly Urban",IF(VLOOKUP(A46,classifications!$A$1:$B$369,2,FALSE)="Urban with City and Town","Predominantly Urban",IF(VLOOKUP(A46,classifications!$A$1:$B$369,2,FALSE)="Urban with Significant Rural (rural including hub towns 26-49%)","Significant Rural",IF(VLOOKUP(A46,classifications!$A$1:$B$369,2,FALSE)="Mainly Rural (rural including hub towns &gt;=80%) ","Predominantly Rural",IF(VLOOKUP(A46,classifications!$A$1:$B$369,2,FALSE)="Largely Rural (rural including hub towns 50-79%) ","Predominantly Rural",VLOOKUP(A46,classifications!$A$1:$B$369,2,FALSE))))))),"")</f>
        <v>Urban with Significant Rural</v>
      </c>
      <c r="C46" t="str">
        <f>VLOOKUP(A46,data!LE$5:LF$189,2,FALSE)</f>
        <v>-</v>
      </c>
      <c r="H46" t="str">
        <f t="shared" si="1"/>
        <v>Redcar and Cleveland</v>
      </c>
    </row>
    <row r="47" spans="1:8" x14ac:dyDescent="0.3">
      <c r="A47" t="s">
        <v>286</v>
      </c>
      <c r="B47" t="str">
        <f>IFERROR(IF(VLOOKUP(A47,classifications!$A$1:$B$369,2,FALSE)="Urban with Major Conurbation","Predominantly Urban",IF(VLOOKUP(A47,classifications!$A$1:$B$369,2,FALSE)="Urban with Minor Conurbation","Predominantly Urban",IF(VLOOKUP(A47,classifications!$A$1:$B$369,2,FALSE)="Urban with City and Town","Predominantly Urban",IF(VLOOKUP(A47,classifications!$A$1:$B$369,2,FALSE)="Urban with Significant Rural (rural including hub towns 26-49%)","Significant Rural",IF(VLOOKUP(A47,classifications!$A$1:$B$369,2,FALSE)="Mainly Rural (rural including hub towns &gt;=80%) ","Predominantly Rural",IF(VLOOKUP(A47,classifications!$A$1:$B$369,2,FALSE)="Largely Rural (rural including hub towns 50-79%) ","Predominantly Rural",VLOOKUP(A47,classifications!$A$1:$B$369,2,FALSE))))))),"")</f>
        <v>Predominantly Urban</v>
      </c>
      <c r="C47" t="str">
        <f>VLOOKUP(A47,data!LE$5:LF$189,2,FALSE)</f>
        <v>-</v>
      </c>
      <c r="H47" t="str">
        <f t="shared" si="1"/>
        <v>Richmond upon Thames</v>
      </c>
    </row>
    <row r="48" spans="1:8" x14ac:dyDescent="0.3">
      <c r="A48" t="s">
        <v>144</v>
      </c>
      <c r="B48" t="str">
        <f>IFERROR(IF(VLOOKUP(A48,classifications!$A$1:$B$369,2,FALSE)="Urban with Major Conurbation","Predominantly Urban",IF(VLOOKUP(A48,classifications!$A$1:$B$369,2,FALSE)="Urban with Minor Conurbation","Predominantly Urban",IF(VLOOKUP(A48,classifications!$A$1:$B$369,2,FALSE)="Urban with City and Town","Predominantly Urban",IF(VLOOKUP(A48,classifications!$A$1:$B$369,2,FALSE)="Urban with Significant Rural (rural including hub towns 26-49%)","Significant Rural",IF(VLOOKUP(A48,classifications!$A$1:$B$369,2,FALSE)="Mainly Rural (rural including hub towns &gt;=80%) ","Predominantly Rural",IF(VLOOKUP(A48,classifications!$A$1:$B$369,2,FALSE)="Largely Rural (rural including hub towns 50-79%) ","Predominantly Rural",VLOOKUP(A48,classifications!$A$1:$B$369,2,FALSE))))))),"")</f>
        <v>Predominantly Urban</v>
      </c>
      <c r="C48" t="str">
        <f>VLOOKUP(A48,data!LE$5:LF$189,2,FALSE)</f>
        <v>-</v>
      </c>
      <c r="H48" t="str">
        <f t="shared" si="1"/>
        <v>Sandwell</v>
      </c>
    </row>
    <row r="49" spans="1:8" x14ac:dyDescent="0.3">
      <c r="A49" t="s">
        <v>325</v>
      </c>
      <c r="B49" t="str">
        <f>IFERROR(IF(VLOOKUP(A49,classifications!$A$1:$B$369,2,FALSE)="Urban with Major Conurbation","Predominantly Urban",IF(VLOOKUP(A49,classifications!$A$1:$B$369,2,FALSE)="Urban with Minor Conurbation","Predominantly Urban",IF(VLOOKUP(A49,classifications!$A$1:$B$369,2,FALSE)="Urban with City and Town","Predominantly Urban",IF(VLOOKUP(A49,classifications!$A$1:$B$369,2,FALSE)="Urban with Significant Rural (rural including hub towns 26-49%)","Significant Rural",IF(VLOOKUP(A49,classifications!$A$1:$B$369,2,FALSE)="Mainly Rural (rural including hub towns &gt;=80%) ","Predominantly Rural",IF(VLOOKUP(A49,classifications!$A$1:$B$369,2,FALSE)="Largely Rural (rural including hub towns 50-79%) ","Predominantly Rural",VLOOKUP(A49,classifications!$A$1:$B$369,2,FALSE))))))),"")</f>
        <v>Predominantly Urban</v>
      </c>
      <c r="C49" t="str">
        <f>VLOOKUP(A49,data!LE$5:LF$189,2,FALSE)</f>
        <v>-</v>
      </c>
      <c r="H49" t="str">
        <f t="shared" si="1"/>
        <v>Sefton</v>
      </c>
    </row>
    <row r="50" spans="1:8" x14ac:dyDescent="0.3">
      <c r="A50" t="s">
        <v>107</v>
      </c>
      <c r="B50" t="str">
        <f>IFERROR(IF(VLOOKUP(A50,classifications!$A$1:$B$369,2,FALSE)="Urban with Major Conurbation","Predominantly Urban",IF(VLOOKUP(A50,classifications!$A$1:$B$369,2,FALSE)="Urban with Minor Conurbation","Predominantly Urban",IF(VLOOKUP(A50,classifications!$A$1:$B$369,2,FALSE)="Urban with City and Town","Predominantly Urban",IF(VLOOKUP(A50,classifications!$A$1:$B$369,2,FALSE)="Urban with Significant Rural (rural including hub towns 26-49%)","Significant Rural",IF(VLOOKUP(A50,classifications!$A$1:$B$369,2,FALSE)="Mainly Rural (rural including hub towns &gt;=80%) ","Predominantly Rural",IF(VLOOKUP(A50,classifications!$A$1:$B$369,2,FALSE)="Largely Rural (rural including hub towns 50-79%) ","Predominantly Rural",VLOOKUP(A50,classifications!$A$1:$B$369,2,FALSE))))))),"")</f>
        <v>Predominantly Urban</v>
      </c>
      <c r="C50" t="str">
        <f>VLOOKUP(A50,data!LE$5:LF$189,2,FALSE)</f>
        <v>-</v>
      </c>
      <c r="H50" t="str">
        <f t="shared" si="1"/>
        <v>Sheffield</v>
      </c>
    </row>
    <row r="51" spans="1:8" x14ac:dyDescent="0.3">
      <c r="A51" t="s">
        <v>168</v>
      </c>
      <c r="B51" t="str">
        <f>IFERROR(IF(VLOOKUP(A51,classifications!$A$1:$B$369,2,FALSE)="Urban with Major Conurbation","Predominantly Urban",IF(VLOOKUP(A51,classifications!$A$1:$B$369,2,FALSE)="Urban with Minor Conurbation","Predominantly Urban",IF(VLOOKUP(A51,classifications!$A$1:$B$369,2,FALSE)="Urban with City and Town","Predominantly Urban",IF(VLOOKUP(A51,classifications!$A$1:$B$369,2,FALSE)="Urban with Significant Rural (rural including hub towns 26-49%)","Significant Rural",IF(VLOOKUP(A51,classifications!$A$1:$B$369,2,FALSE)="Mainly Rural (rural including hub towns &gt;=80%) ","Predominantly Rural",IF(VLOOKUP(A51,classifications!$A$1:$B$369,2,FALSE)="Largely Rural (rural including hub towns 50-79%) ","Predominantly Rural",VLOOKUP(A51,classifications!$A$1:$B$369,2,FALSE))))))),"")</f>
        <v>Predominantly Urban</v>
      </c>
      <c r="C51" t="str">
        <f>VLOOKUP(A51,data!LE$5:LF$189,2,FALSE)</f>
        <v>-</v>
      </c>
      <c r="H51" t="str">
        <f t="shared" si="1"/>
        <v>Southampton</v>
      </c>
    </row>
    <row r="52" spans="1:8" x14ac:dyDescent="0.3">
      <c r="A52" t="s">
        <v>95</v>
      </c>
      <c r="B52" t="str">
        <f>IFERROR(IF(VLOOKUP(A52,classifications!$A$1:$B$369,2,FALSE)="Urban with Major Conurbation","Predominantly Urban",IF(VLOOKUP(A52,classifications!$A$1:$B$369,2,FALSE)="Urban with Minor Conurbation","Predominantly Urban",IF(VLOOKUP(A52,classifications!$A$1:$B$369,2,FALSE)="Urban with City and Town","Predominantly Urban",IF(VLOOKUP(A52,classifications!$A$1:$B$369,2,FALSE)="Urban with Significant Rural (rural including hub towns 26-49%)","Significant Rural",IF(VLOOKUP(A52,classifications!$A$1:$B$369,2,FALSE)="Mainly Rural (rural including hub towns &gt;=80%) ","Predominantly Rural",IF(VLOOKUP(A52,classifications!$A$1:$B$369,2,FALSE)="Largely Rural (rural including hub towns 50-79%) ","Predominantly Rural",VLOOKUP(A52,classifications!$A$1:$B$369,2,FALSE))))))),"")</f>
        <v/>
      </c>
      <c r="C52" t="str">
        <f>VLOOKUP(A52,data!LE$5:LF$189,2,FALSE)</f>
        <v>-</v>
      </c>
      <c r="H52" t="str">
        <f t="shared" si="1"/>
        <v>Southend-on-Sea</v>
      </c>
    </row>
    <row r="53" spans="1:8" x14ac:dyDescent="0.3">
      <c r="A53" t="s">
        <v>110</v>
      </c>
      <c r="B53" t="str">
        <f>IFERROR(IF(VLOOKUP(A53,classifications!$A$1:$B$369,2,FALSE)="Urban with Major Conurbation","Predominantly Urban",IF(VLOOKUP(A53,classifications!$A$1:$B$369,2,FALSE)="Urban with Minor Conurbation","Predominantly Urban",IF(VLOOKUP(A53,classifications!$A$1:$B$369,2,FALSE)="Urban with City and Town","Predominantly Urban",IF(VLOOKUP(A53,classifications!$A$1:$B$369,2,FALSE)="Urban with Significant Rural (rural including hub towns 26-49%)","Significant Rural",IF(VLOOKUP(A53,classifications!$A$1:$B$369,2,FALSE)="Mainly Rural (rural including hub towns &gt;=80%) ","Predominantly Rural",IF(VLOOKUP(A53,classifications!$A$1:$B$369,2,FALSE)="Largely Rural (rural including hub towns 50-79%) ","Predominantly Rural",VLOOKUP(A53,classifications!$A$1:$B$369,2,FALSE))))))),"")</f>
        <v>Predominantly Urban</v>
      </c>
      <c r="C53" t="str">
        <f>VLOOKUP(A53,data!LE$5:LF$189,2,FALSE)</f>
        <v>-</v>
      </c>
      <c r="H53" t="str">
        <f t="shared" si="1"/>
        <v>Southwark</v>
      </c>
    </row>
    <row r="54" spans="1:8" x14ac:dyDescent="0.3">
      <c r="A54" t="s">
        <v>29</v>
      </c>
      <c r="B54" t="str">
        <f>IFERROR(IF(VLOOKUP(A54,classifications!$A$1:$B$369,2,FALSE)="Urban with Major Conurbation","Predominantly Urban",IF(VLOOKUP(A54,classifications!$A$1:$B$369,2,FALSE)="Urban with Minor Conurbation","Predominantly Urban",IF(VLOOKUP(A54,classifications!$A$1:$B$369,2,FALSE)="Urban with City and Town","Predominantly Urban",IF(VLOOKUP(A54,classifications!$A$1:$B$369,2,FALSE)="Urban with Significant Rural (rural including hub towns 26-49%)","Significant Rural",IF(VLOOKUP(A54,classifications!$A$1:$B$369,2,FALSE)="Mainly Rural (rural including hub towns &gt;=80%) ","Predominantly Rural",IF(VLOOKUP(A54,classifications!$A$1:$B$369,2,FALSE)="Largely Rural (rural including hub towns 50-79%) ","Predominantly Rural",VLOOKUP(A54,classifications!$A$1:$B$369,2,FALSE))))))),"")</f>
        <v>Predominantly Urban</v>
      </c>
      <c r="C54" t="str">
        <f>VLOOKUP(A54,data!LE$5:LF$189,2,FALSE)</f>
        <v>-</v>
      </c>
      <c r="H54" t="str">
        <f t="shared" si="1"/>
        <v>Stockton-on-Tees</v>
      </c>
    </row>
    <row r="55" spans="1:8" x14ac:dyDescent="0.3">
      <c r="A55" t="s">
        <v>98</v>
      </c>
      <c r="B55" t="str">
        <f>IFERROR(IF(VLOOKUP(A55,classifications!$A$1:$B$369,2,FALSE)="Urban with Major Conurbation","Predominantly Urban",IF(VLOOKUP(A55,classifications!$A$1:$B$369,2,FALSE)="Urban with Minor Conurbation","Predominantly Urban",IF(VLOOKUP(A55,classifications!$A$1:$B$369,2,FALSE)="Urban with City and Town","Predominantly Urban",IF(VLOOKUP(A55,classifications!$A$1:$B$369,2,FALSE)="Urban with Significant Rural (rural including hub towns 26-49%)","Significant Rural",IF(VLOOKUP(A55,classifications!$A$1:$B$369,2,FALSE)="Mainly Rural (rural including hub towns &gt;=80%) ","Predominantly Rural",IF(VLOOKUP(A55,classifications!$A$1:$B$369,2,FALSE)="Largely Rural (rural including hub towns 50-79%) ","Predominantly Rural",VLOOKUP(A55,classifications!$A$1:$B$369,2,FALSE))))))),"")</f>
        <v>Predominantly Urban</v>
      </c>
      <c r="C55" t="str">
        <f>VLOOKUP(A55,data!LE$5:LF$189,2,FALSE)</f>
        <v>-</v>
      </c>
      <c r="H55" t="str">
        <f t="shared" si="1"/>
        <v>Sutton</v>
      </c>
    </row>
    <row r="56" spans="1:8" x14ac:dyDescent="0.3">
      <c r="A56" t="s">
        <v>340</v>
      </c>
      <c r="B56" t="str">
        <f>IFERROR(IF(VLOOKUP(A56,classifications!$A$1:$B$369,2,FALSE)="Urban with Major Conurbation","Predominantly Urban",IF(VLOOKUP(A56,classifications!$A$1:$B$369,2,FALSE)="Urban with Minor Conurbation","Predominantly Urban",IF(VLOOKUP(A56,classifications!$A$1:$B$369,2,FALSE)="Urban with City and Town","Predominantly Urban",IF(VLOOKUP(A56,classifications!$A$1:$B$369,2,FALSE)="Urban with Significant Rural (rural including hub towns 26-49%)","Significant Rural",IF(VLOOKUP(A56,classifications!$A$1:$B$369,2,FALSE)="Mainly Rural (rural including hub towns &gt;=80%) ","Predominantly Rural",IF(VLOOKUP(A56,classifications!$A$1:$B$369,2,FALSE)="Largely Rural (rural including hub towns 50-79%) ","Predominantly Rural",VLOOKUP(A56,classifications!$A$1:$B$369,2,FALSE))))))),"")</f>
        <v>Predominantly Urban</v>
      </c>
      <c r="C56" t="str">
        <f>VLOOKUP(A56,data!LE$5:LF$189,2,FALSE)</f>
        <v>-</v>
      </c>
      <c r="H56" t="str">
        <f t="shared" si="1"/>
        <v>Tameside</v>
      </c>
    </row>
    <row r="57" spans="1:8" x14ac:dyDescent="0.3">
      <c r="A57" t="s">
        <v>172</v>
      </c>
      <c r="B57" t="str">
        <f>IFERROR(IF(VLOOKUP(A57,classifications!$A$1:$B$369,2,FALSE)="Urban with Major Conurbation","Predominantly Urban",IF(VLOOKUP(A57,classifications!$A$1:$B$369,2,FALSE)="Urban with Minor Conurbation","Predominantly Urban",IF(VLOOKUP(A57,classifications!$A$1:$B$369,2,FALSE)="Urban with City and Town","Predominantly Urban",IF(VLOOKUP(A57,classifications!$A$1:$B$369,2,FALSE)="Urban with Significant Rural (rural including hub towns 26-49%)","Significant Rural",IF(VLOOKUP(A57,classifications!$A$1:$B$369,2,FALSE)="Mainly Rural (rural including hub towns &gt;=80%) ","Predominantly Rural",IF(VLOOKUP(A57,classifications!$A$1:$B$369,2,FALSE)="Largely Rural (rural including hub towns 50-79%) ","Predominantly Rural",VLOOKUP(A57,classifications!$A$1:$B$369,2,FALSE))))))),"")</f>
        <v>Predominantly Urban</v>
      </c>
      <c r="C57" t="str">
        <f>VLOOKUP(A57,data!LE$5:LF$189,2,FALSE)</f>
        <v>-</v>
      </c>
      <c r="H57" t="str">
        <f t="shared" si="1"/>
        <v>Thurrock</v>
      </c>
    </row>
    <row r="58" spans="1:8" x14ac:dyDescent="0.3">
      <c r="A58" t="s">
        <v>150</v>
      </c>
      <c r="B58" t="str">
        <f>IFERROR(IF(VLOOKUP(A58,classifications!$A$1:$B$369,2,FALSE)="Urban with Major Conurbation","Predominantly Urban",IF(VLOOKUP(A58,classifications!$A$1:$B$369,2,FALSE)="Urban with Minor Conurbation","Predominantly Urban",IF(VLOOKUP(A58,classifications!$A$1:$B$369,2,FALSE)="Urban with City and Town","Predominantly Urban",IF(VLOOKUP(A58,classifications!$A$1:$B$369,2,FALSE)="Urban with Significant Rural (rural including hub towns 26-49%)","Significant Rural",IF(VLOOKUP(A58,classifications!$A$1:$B$369,2,FALSE)="Mainly Rural (rural including hub towns &gt;=80%) ","Predominantly Rural",IF(VLOOKUP(A58,classifications!$A$1:$B$369,2,FALSE)="Largely Rural (rural including hub towns 50-79%) ","Predominantly Rural",VLOOKUP(A58,classifications!$A$1:$B$369,2,FALSE))))))),"")</f>
        <v>Predominantly Urban</v>
      </c>
      <c r="C58" t="str">
        <f>VLOOKUP(A58,data!LE$5:LF$189,2,FALSE)</f>
        <v>-</v>
      </c>
      <c r="H58" t="str">
        <f t="shared" si="1"/>
        <v>Torbay</v>
      </c>
    </row>
    <row r="59" spans="1:8" x14ac:dyDescent="0.3">
      <c r="A59" t="s">
        <v>184</v>
      </c>
      <c r="B59" t="str">
        <f>IFERROR(IF(VLOOKUP(A59,classifications!$A$1:$B$369,2,FALSE)="Urban with Major Conurbation","Predominantly Urban",IF(VLOOKUP(A59,classifications!$A$1:$B$369,2,FALSE)="Urban with Minor Conurbation","Predominantly Urban",IF(VLOOKUP(A59,classifications!$A$1:$B$369,2,FALSE)="Urban with City and Town","Predominantly Urban",IF(VLOOKUP(A59,classifications!$A$1:$B$369,2,FALSE)="Urban with Significant Rural (rural including hub towns 26-49%)","Significant Rural",IF(VLOOKUP(A59,classifications!$A$1:$B$369,2,FALSE)="Mainly Rural (rural including hub towns &gt;=80%) ","Predominantly Rural",IF(VLOOKUP(A59,classifications!$A$1:$B$369,2,FALSE)="Largely Rural (rural including hub towns 50-79%) ","Predominantly Rural",VLOOKUP(A59,classifications!$A$1:$B$369,2,FALSE))))))),"")</f>
        <v>Predominantly Urban</v>
      </c>
      <c r="C59" t="str">
        <f>VLOOKUP(A59,data!LE$5:LF$189,2,FALSE)</f>
        <v>-</v>
      </c>
      <c r="H59" t="str">
        <f t="shared" si="1"/>
        <v>Tower Hamlets</v>
      </c>
    </row>
    <row r="60" spans="1:8" x14ac:dyDescent="0.3">
      <c r="A60" t="s">
        <v>43</v>
      </c>
      <c r="B60" t="str">
        <f>IFERROR(IF(VLOOKUP(A60,classifications!$A$1:$B$369,2,FALSE)="Urban with Major Conurbation","Predominantly Urban",IF(VLOOKUP(A60,classifications!$A$1:$B$369,2,FALSE)="Urban with Minor Conurbation","Predominantly Urban",IF(VLOOKUP(A60,classifications!$A$1:$B$369,2,FALSE)="Urban with City and Town","Predominantly Urban",IF(VLOOKUP(A60,classifications!$A$1:$B$369,2,FALSE)="Urban with Significant Rural (rural including hub towns 26-49%)","Significant Rural",IF(VLOOKUP(A60,classifications!$A$1:$B$369,2,FALSE)="Mainly Rural (rural including hub towns &gt;=80%) ","Predominantly Rural",IF(VLOOKUP(A60,classifications!$A$1:$B$369,2,FALSE)="Largely Rural (rural including hub towns 50-79%) ","Predominantly Rural",VLOOKUP(A60,classifications!$A$1:$B$369,2,FALSE))))))),"")</f>
        <v>Predominantly Urban</v>
      </c>
      <c r="C60" t="str">
        <f>VLOOKUP(A60,data!LE$5:LF$189,2,FALSE)</f>
        <v>-</v>
      </c>
      <c r="H60" t="str">
        <f t="shared" si="1"/>
        <v>Waltham Forest</v>
      </c>
    </row>
    <row r="61" spans="1:8" x14ac:dyDescent="0.3">
      <c r="A61" t="s">
        <v>314</v>
      </c>
      <c r="B61" t="str">
        <f>IFERROR(IF(VLOOKUP(A61,classifications!$A$1:$B$369,2,FALSE)="Urban with Major Conurbation","Predominantly Urban",IF(VLOOKUP(A61,classifications!$A$1:$B$369,2,FALSE)="Urban with Minor Conurbation","Predominantly Urban",IF(VLOOKUP(A61,classifications!$A$1:$B$369,2,FALSE)="Urban with City and Town","Predominantly Urban",IF(VLOOKUP(A61,classifications!$A$1:$B$369,2,FALSE)="Urban with Significant Rural (rural including hub towns 26-49%)","Significant Rural",IF(VLOOKUP(A61,classifications!$A$1:$B$369,2,FALSE)="Mainly Rural (rural including hub towns &gt;=80%) ","Predominantly Rural",IF(VLOOKUP(A61,classifications!$A$1:$B$369,2,FALSE)="Largely Rural (rural including hub towns 50-79%) ","Predominantly Rural",VLOOKUP(A61,classifications!$A$1:$B$369,2,FALSE))))))),"")</f>
        <v>Predominantly Urban</v>
      </c>
      <c r="C61" t="str">
        <f>VLOOKUP(A61,data!LE$5:LF$189,2,FALSE)</f>
        <v>-</v>
      </c>
      <c r="H61" t="str">
        <f t="shared" si="1"/>
        <v>Wandsworth</v>
      </c>
    </row>
    <row r="62" spans="1:8" x14ac:dyDescent="0.3">
      <c r="A62" t="s">
        <v>158</v>
      </c>
      <c r="B62" t="str">
        <f>IFERROR(IF(VLOOKUP(A62,classifications!$A$1:$B$369,2,FALSE)="Urban with Major Conurbation","Predominantly Urban",IF(VLOOKUP(A62,classifications!$A$1:$B$369,2,FALSE)="Urban with Minor Conurbation","Predominantly Urban",IF(VLOOKUP(A62,classifications!$A$1:$B$369,2,FALSE)="Urban with City and Town","Predominantly Urban",IF(VLOOKUP(A62,classifications!$A$1:$B$369,2,FALSE)="Urban with Significant Rural (rural including hub towns 26-49%)","Significant Rural",IF(VLOOKUP(A62,classifications!$A$1:$B$369,2,FALSE)="Mainly Rural (rural including hub towns &gt;=80%) ","Predominantly Rural",IF(VLOOKUP(A62,classifications!$A$1:$B$369,2,FALSE)="Largely Rural (rural including hub towns 50-79%) ","Predominantly Rural",VLOOKUP(A62,classifications!$A$1:$B$369,2,FALSE))))))),"")</f>
        <v>Predominantly Urban</v>
      </c>
      <c r="C62" t="str">
        <f>VLOOKUP(A62,data!LE$5:LF$189,2,FALSE)</f>
        <v>-</v>
      </c>
      <c r="H62" t="str">
        <f t="shared" si="1"/>
        <v>Westminster</v>
      </c>
    </row>
    <row r="63" spans="1:8" x14ac:dyDescent="0.3">
      <c r="A63" t="s">
        <v>179</v>
      </c>
      <c r="B63" t="str">
        <f>IFERROR(IF(VLOOKUP(A63,classifications!$A$1:$B$369,2,FALSE)="Urban with Major Conurbation","Predominantly Urban",IF(VLOOKUP(A63,classifications!$A$1:$B$369,2,FALSE)="Urban with Minor Conurbation","Predominantly Urban",IF(VLOOKUP(A63,classifications!$A$1:$B$369,2,FALSE)="Urban with City and Town","Predominantly Urban",IF(VLOOKUP(A63,classifications!$A$1:$B$369,2,FALSE)="Urban with Significant Rural (rural including hub towns 26-49%)","Significant Rural",IF(VLOOKUP(A63,classifications!$A$1:$B$369,2,FALSE)="Mainly Rural (rural including hub towns &gt;=80%) ","Predominantly Rural",IF(VLOOKUP(A63,classifications!$A$1:$B$369,2,FALSE)="Largely Rural (rural including hub towns 50-79%) ","Predominantly Rural",VLOOKUP(A63,classifications!$A$1:$B$369,2,FALSE))))))),"")</f>
        <v>Predominantly Urban</v>
      </c>
      <c r="C63" t="str">
        <f>VLOOKUP(A63,data!LE$5:LF$189,2,FALSE)</f>
        <v>-</v>
      </c>
      <c r="H63" t="str">
        <f t="shared" si="1"/>
        <v>Wirral</v>
      </c>
    </row>
    <row r="64" spans="1:8" x14ac:dyDescent="0.3">
      <c r="A64" t="s">
        <v>198</v>
      </c>
      <c r="B64" t="str">
        <f>IFERROR(IF(VLOOKUP(A64,classifications!$A$1:$B$369,2,FALSE)="Urban with Major Conurbation","Predominantly Urban",IF(VLOOKUP(A64,classifications!$A$1:$B$369,2,FALSE)="Urban with Minor Conurbation","Predominantly Urban",IF(VLOOKUP(A64,classifications!$A$1:$B$369,2,FALSE)="Urban with City and Town","Predominantly Urban",IF(VLOOKUP(A64,classifications!$A$1:$B$369,2,FALSE)="Urban with Significant Rural (rural including hub towns 26-49%)","Significant Rural",IF(VLOOKUP(A64,classifications!$A$1:$B$369,2,FALSE)="Mainly Rural (rural including hub towns &gt;=80%) ","Predominantly Rural",IF(VLOOKUP(A64,classifications!$A$1:$B$369,2,FALSE)="Largely Rural (rural including hub towns 50-79%) ","Predominantly Rural",VLOOKUP(A64,classifications!$A$1:$B$369,2,FALSE))))))),"")</f>
        <v>Predominantly Urban</v>
      </c>
      <c r="C64" t="str">
        <f>VLOOKUP(A64,data!LE$5:LF$189,2,FALSE)</f>
        <v>-</v>
      </c>
      <c r="H64" t="e">
        <f t="shared" si="1"/>
        <v>#N/A</v>
      </c>
    </row>
    <row r="65" spans="1:8" x14ac:dyDescent="0.3">
      <c r="A65" t="s">
        <v>232</v>
      </c>
      <c r="B65" t="str">
        <f>IFERROR(IF(VLOOKUP(A65,classifications!$A$1:$B$369,2,FALSE)="Urban with Major Conurbation","Predominantly Urban",IF(VLOOKUP(A65,classifications!$A$1:$B$369,2,FALSE)="Urban with Minor Conurbation","Predominantly Urban",IF(VLOOKUP(A65,classifications!$A$1:$B$369,2,FALSE)="Urban with City and Town","Predominantly Urban",IF(VLOOKUP(A65,classifications!$A$1:$B$369,2,FALSE)="Urban with Significant Rural (rural including hub towns 26-49%)","Significant Rural",IF(VLOOKUP(A65,classifications!$A$1:$B$369,2,FALSE)="Mainly Rural (rural including hub towns &gt;=80%) ","Predominantly Rural",IF(VLOOKUP(A65,classifications!$A$1:$B$369,2,FALSE)="Largely Rural (rural including hub towns 50-79%) ","Predominantly Rural",VLOOKUP(A65,classifications!$A$1:$B$369,2,FALSE))))))),"")</f>
        <v>Predominantly Urban</v>
      </c>
      <c r="C65">
        <f>VLOOKUP(A65,data!LE$5:LF$189,2,FALSE)</f>
        <v>100</v>
      </c>
      <c r="H65" t="str">
        <f t="shared" ref="H65:H96" si="2">VLOOKUP(A65,A$172:A$337,1,FALSE)</f>
        <v>York</v>
      </c>
    </row>
    <row r="66" spans="1:8" x14ac:dyDescent="0.3">
      <c r="A66" t="s">
        <v>183</v>
      </c>
      <c r="B66" t="str">
        <f>IFERROR(IF(VLOOKUP(A66,classifications!$A$1:$B$369,2,FALSE)="Urban with Major Conurbation","Predominantly Urban",IF(VLOOKUP(A66,classifications!$A$1:$B$369,2,FALSE)="Urban with Minor Conurbation","Predominantly Urban",IF(VLOOKUP(A66,classifications!$A$1:$B$369,2,FALSE)="Urban with City and Town","Predominantly Urban",IF(VLOOKUP(A66,classifications!$A$1:$B$369,2,FALSE)="Urban with Significant Rural (rural including hub towns 26-49%)","Significant Rural",IF(VLOOKUP(A66,classifications!$A$1:$B$369,2,FALSE)="Mainly Rural (rural including hub towns &gt;=80%) ","Predominantly Rural",IF(VLOOKUP(A66,classifications!$A$1:$B$369,2,FALSE)="Largely Rural (rural including hub towns 50-79%) ","Predominantly Rural",VLOOKUP(A66,classifications!$A$1:$B$369,2,FALSE))))))),"")</f>
        <v>Urban with Significant Rural</v>
      </c>
      <c r="C66">
        <f>VLOOKUP(A66,data!LE$5:LF$189,2,FALSE)</f>
        <v>70</v>
      </c>
      <c r="H66" t="str">
        <f t="shared" si="2"/>
        <v>Bedford</v>
      </c>
    </row>
    <row r="67" spans="1:8" x14ac:dyDescent="0.3">
      <c r="A67" t="s">
        <v>205</v>
      </c>
      <c r="B67" t="str">
        <f>IFERROR(IF(VLOOKUP(A67,classifications!$A$1:$B$369,2,FALSE)="Urban with Major Conurbation","Predominantly Urban",IF(VLOOKUP(A67,classifications!$A$1:$B$369,2,FALSE)="Urban with Minor Conurbation","Predominantly Urban",IF(VLOOKUP(A67,classifications!$A$1:$B$369,2,FALSE)="Urban with City and Town","Predominantly Urban",IF(VLOOKUP(A67,classifications!$A$1:$B$369,2,FALSE)="Urban with Significant Rural (rural including hub towns 26-49%)","Significant Rural",IF(VLOOKUP(A67,classifications!$A$1:$B$369,2,FALSE)="Mainly Rural (rural including hub towns &gt;=80%) ","Predominantly Rural",IF(VLOOKUP(A67,classifications!$A$1:$B$369,2,FALSE)="Largely Rural (rural including hub towns 50-79%) ","Predominantly Rural",VLOOKUP(A67,classifications!$A$1:$B$369,2,FALSE))))))),"")</f>
        <v>Predominantly Urban</v>
      </c>
      <c r="C67" t="str">
        <f>VLOOKUP(A67,data!LE$5:LF$189,2,FALSE)</f>
        <v>-</v>
      </c>
      <c r="H67" t="str">
        <f t="shared" si="2"/>
        <v>Bexley</v>
      </c>
    </row>
    <row r="68" spans="1:8" x14ac:dyDescent="0.3">
      <c r="A68" t="s">
        <v>218</v>
      </c>
      <c r="B68" t="str">
        <f>IFERROR(IF(VLOOKUP(A68,classifications!$A$1:$B$369,2,FALSE)="Urban with Major Conurbation","Predominantly Urban",IF(VLOOKUP(A68,classifications!$A$1:$B$369,2,FALSE)="Urban with Minor Conurbation","Predominantly Urban",IF(VLOOKUP(A68,classifications!$A$1:$B$369,2,FALSE)="Urban with City and Town","Predominantly Urban",IF(VLOOKUP(A68,classifications!$A$1:$B$369,2,FALSE)="Urban with Significant Rural (rural including hub towns 26-49%)","Significant Rural",IF(VLOOKUP(A68,classifications!$A$1:$B$369,2,FALSE)="Mainly Rural (rural including hub towns &gt;=80%) ","Predominantly Rural",IF(VLOOKUP(A68,classifications!$A$1:$B$369,2,FALSE)="Largely Rural (rural including hub towns 50-79%) ","Predominantly Rural",VLOOKUP(A68,classifications!$A$1:$B$369,2,FALSE))))))),"")</f>
        <v>Predominantly Rural</v>
      </c>
      <c r="C68">
        <f>VLOOKUP(A68,data!LE$5:LF$189,2,FALSE)</f>
        <v>75</v>
      </c>
      <c r="D68" s="53"/>
      <c r="H68" t="str">
        <f t="shared" si="2"/>
        <v>Central Bedfordshire</v>
      </c>
    </row>
    <row r="69" spans="1:8" x14ac:dyDescent="0.3">
      <c r="A69" t="s">
        <v>35</v>
      </c>
      <c r="B69" t="str">
        <f>IFERROR(IF(VLOOKUP(A69,classifications!$A$1:$B$369,2,FALSE)="Urban with Major Conurbation","Predominantly Urban",IF(VLOOKUP(A69,classifications!$A$1:$B$369,2,FALSE)="Urban with Minor Conurbation","Predominantly Urban",IF(VLOOKUP(A69,classifications!$A$1:$B$369,2,FALSE)="Urban with City and Town","Predominantly Urban",IF(VLOOKUP(A69,classifications!$A$1:$B$369,2,FALSE)="Urban with Significant Rural (rural including hub towns 26-49%)","Significant Rural",IF(VLOOKUP(A69,classifications!$A$1:$B$369,2,FALSE)="Mainly Rural (rural including hub towns &gt;=80%) ","Predominantly Rural",IF(VLOOKUP(A69,classifications!$A$1:$B$369,2,FALSE)="Largely Rural (rural including hub towns 50-79%) ","Predominantly Rural",VLOOKUP(A69,classifications!$A$1:$B$369,2,FALSE))))))),"")</f>
        <v>Predominantly Rural</v>
      </c>
      <c r="C69">
        <f>VLOOKUP(A69,data!LE$5:LF$189,2,FALSE)</f>
        <v>100</v>
      </c>
      <c r="H69" t="str">
        <f t="shared" si="2"/>
        <v>Cornwall</v>
      </c>
    </row>
    <row r="70" spans="1:8" x14ac:dyDescent="0.3">
      <c r="A70" t="s">
        <v>113</v>
      </c>
      <c r="B70" t="str">
        <f>IFERROR(IF(VLOOKUP(A70,classifications!$A$1:$B$369,2,FALSE)="Urban with Major Conurbation","Predominantly Urban",IF(VLOOKUP(A70,classifications!$A$1:$B$369,2,FALSE)="Urban with Minor Conurbation","Predominantly Urban",IF(VLOOKUP(A70,classifications!$A$1:$B$369,2,FALSE)="Urban with City and Town","Predominantly Urban",IF(VLOOKUP(A70,classifications!$A$1:$B$369,2,FALSE)="Urban with Significant Rural (rural including hub towns 26-49%)","Significant Rural",IF(VLOOKUP(A70,classifications!$A$1:$B$369,2,FALSE)="Mainly Rural (rural including hub towns &gt;=80%) ","Predominantly Rural",IF(VLOOKUP(A70,classifications!$A$1:$B$369,2,FALSE)="Largely Rural (rural including hub towns 50-79%) ","Predominantly Rural",VLOOKUP(A70,classifications!$A$1:$B$369,2,FALSE))))))),"")</f>
        <v>Predominantly Urban</v>
      </c>
      <c r="C70" t="str">
        <f>VLOOKUP(A70,data!LE$5:LF$189,2,FALSE)</f>
        <v>-</v>
      </c>
      <c r="H70" t="str">
        <f t="shared" si="2"/>
        <v>Darlington</v>
      </c>
    </row>
    <row r="71" spans="1:8" x14ac:dyDescent="0.3">
      <c r="A71" t="s">
        <v>46</v>
      </c>
      <c r="B71" t="str">
        <f>IFERROR(IF(VLOOKUP(A71,classifications!$A$1:$B$369,2,FALSE)="Urban with Major Conurbation","Predominantly Urban",IF(VLOOKUP(A71,classifications!$A$1:$B$369,2,FALSE)="Urban with Minor Conurbation","Predominantly Urban",IF(VLOOKUP(A71,classifications!$A$1:$B$369,2,FALSE)="Urban with City and Town","Predominantly Urban",IF(VLOOKUP(A71,classifications!$A$1:$B$369,2,FALSE)="Urban with Significant Rural (rural including hub towns 26-49%)","Significant Rural",IF(VLOOKUP(A71,classifications!$A$1:$B$369,2,FALSE)="Mainly Rural (rural including hub towns &gt;=80%) ","Predominantly Rural",IF(VLOOKUP(A71,classifications!$A$1:$B$369,2,FALSE)="Largely Rural (rural including hub towns 50-79%) ","Predominantly Rural",VLOOKUP(A71,classifications!$A$1:$B$369,2,FALSE))))))),"")</f>
        <v/>
      </c>
      <c r="C71">
        <f>VLOOKUP(A71,data!LE$5:LF$189,2,FALSE)</f>
        <v>100</v>
      </c>
      <c r="H71" t="str">
        <f t="shared" si="2"/>
        <v>Dartmoor National Park</v>
      </c>
    </row>
    <row r="72" spans="1:8" x14ac:dyDescent="0.3">
      <c r="A72" t="s">
        <v>115</v>
      </c>
      <c r="B72" t="str">
        <f>IFERROR(IF(VLOOKUP(A72,classifications!$A$1:$B$369,2,FALSE)="Urban with Major Conurbation","Predominantly Urban",IF(VLOOKUP(A72,classifications!$A$1:$B$369,2,FALSE)="Urban with Minor Conurbation","Predominantly Urban",IF(VLOOKUP(A72,classifications!$A$1:$B$369,2,FALSE)="Urban with City and Town","Predominantly Urban",IF(VLOOKUP(A72,classifications!$A$1:$B$369,2,FALSE)="Urban with Significant Rural (rural including hub towns 26-49%)","Significant Rural",IF(VLOOKUP(A72,classifications!$A$1:$B$369,2,FALSE)="Mainly Rural (rural including hub towns &gt;=80%) ","Predominantly Rural",IF(VLOOKUP(A72,classifications!$A$1:$B$369,2,FALSE)="Largely Rural (rural including hub towns 50-79%) ","Predominantly Rural",VLOOKUP(A72,classifications!$A$1:$B$369,2,FALSE))))))),"")</f>
        <v>Predominantly Urban</v>
      </c>
      <c r="C72">
        <f>VLOOKUP(A72,data!LE$5:LF$189,2,FALSE)</f>
        <v>100</v>
      </c>
      <c r="H72" t="str">
        <f t="shared" si="2"/>
        <v>Doncaster</v>
      </c>
    </row>
    <row r="73" spans="1:8" x14ac:dyDescent="0.3">
      <c r="A73" t="s">
        <v>17</v>
      </c>
      <c r="B73" t="str">
        <f>IFERROR(IF(VLOOKUP(A73,classifications!$A$1:$B$369,2,FALSE)="Urban with Major Conurbation","Predominantly Urban",IF(VLOOKUP(A73,classifications!$A$1:$B$369,2,FALSE)="Urban with Minor Conurbation","Predominantly Urban",IF(VLOOKUP(A73,classifications!$A$1:$B$369,2,FALSE)="Urban with City and Town","Predominantly Urban",IF(VLOOKUP(A73,classifications!$A$1:$B$369,2,FALSE)="Urban with Significant Rural (rural including hub towns 26-49%)","Significant Rural",IF(VLOOKUP(A73,classifications!$A$1:$B$369,2,FALSE)="Mainly Rural (rural including hub towns &gt;=80%) ","Predominantly Rural",IF(VLOOKUP(A73,classifications!$A$1:$B$369,2,FALSE)="Largely Rural (rural including hub towns 50-79%) ","Predominantly Rural",VLOOKUP(A73,classifications!$A$1:$B$369,2,FALSE))))))),"")</f>
        <v>Predominantly Urban</v>
      </c>
      <c r="C73">
        <f>VLOOKUP(A73,data!LE$5:LF$189,2,FALSE)</f>
        <v>100</v>
      </c>
      <c r="H73" t="str">
        <f t="shared" si="2"/>
        <v>Hartlepool</v>
      </c>
    </row>
    <row r="74" spans="1:8" x14ac:dyDescent="0.3">
      <c r="A74" t="s">
        <v>341</v>
      </c>
      <c r="B74" t="str">
        <f>IFERROR(IF(VLOOKUP(A74,classifications!$A$1:$B$369,2,FALSE)="Urban with Major Conurbation","Predominantly Urban",IF(VLOOKUP(A74,classifications!$A$1:$B$369,2,FALSE)="Urban with Minor Conurbation","Predominantly Urban",IF(VLOOKUP(A74,classifications!$A$1:$B$369,2,FALSE)="Urban with City and Town","Predominantly Urban",IF(VLOOKUP(A74,classifications!$A$1:$B$369,2,FALSE)="Urban with Significant Rural (rural including hub towns 26-49%)","Significant Rural",IF(VLOOKUP(A74,classifications!$A$1:$B$369,2,FALSE)="Mainly Rural (rural including hub towns &gt;=80%) ","Predominantly Rural",IF(VLOOKUP(A74,classifications!$A$1:$B$369,2,FALSE)="Largely Rural (rural including hub towns 50-79%) ","Predominantly Rural",VLOOKUP(A74,classifications!$A$1:$B$369,2,FALSE))))))),"")</f>
        <v>Predominantly Urban</v>
      </c>
      <c r="C74">
        <f>VLOOKUP(A74,data!LE$5:LF$189,2,FALSE)</f>
        <v>100</v>
      </c>
      <c r="D74" s="53"/>
      <c r="H74" t="str">
        <f t="shared" si="2"/>
        <v>Hertfordshire</v>
      </c>
    </row>
    <row r="75" spans="1:8" x14ac:dyDescent="0.3">
      <c r="A75" t="s">
        <v>111</v>
      </c>
      <c r="B75" t="str">
        <f>IFERROR(IF(VLOOKUP(A75,classifications!$A$1:$B$369,2,FALSE)="Urban with Major Conurbation","Predominantly Urban",IF(VLOOKUP(A75,classifications!$A$1:$B$369,2,FALSE)="Urban with Minor Conurbation","Predominantly Urban",IF(VLOOKUP(A75,classifications!$A$1:$B$369,2,FALSE)="Urban with City and Town","Predominantly Urban",IF(VLOOKUP(A75,classifications!$A$1:$B$369,2,FALSE)="Urban with Significant Rural (rural including hub towns 26-49%)","Significant Rural",IF(VLOOKUP(A75,classifications!$A$1:$B$369,2,FALSE)="Mainly Rural (rural including hub towns &gt;=80%) ","Predominantly Rural",IF(VLOOKUP(A75,classifications!$A$1:$B$369,2,FALSE)="Largely Rural (rural including hub towns 50-79%) ","Predominantly Rural",VLOOKUP(A75,classifications!$A$1:$B$369,2,FALSE))))))),"")</f>
        <v>Predominantly Urban</v>
      </c>
      <c r="C75">
        <f>VLOOKUP(A75,data!LE$5:LF$189,2,FALSE)</f>
        <v>100</v>
      </c>
      <c r="H75" t="str">
        <f t="shared" si="2"/>
        <v>Kirklees</v>
      </c>
    </row>
    <row r="76" spans="1:8" x14ac:dyDescent="0.3">
      <c r="A76" t="s">
        <v>175</v>
      </c>
      <c r="B76" t="str">
        <f>IFERROR(IF(VLOOKUP(A76,classifications!$A$1:$B$369,2,FALSE)="Urban with Major Conurbation","Predominantly Urban",IF(VLOOKUP(A76,classifications!$A$1:$B$369,2,FALSE)="Urban with Minor Conurbation","Predominantly Urban",IF(VLOOKUP(A76,classifications!$A$1:$B$369,2,FALSE)="Urban with City and Town","Predominantly Urban",IF(VLOOKUP(A76,classifications!$A$1:$B$369,2,FALSE)="Urban with Significant Rural (rural including hub towns 26-49%)","Significant Rural",IF(VLOOKUP(A76,classifications!$A$1:$B$369,2,FALSE)="Mainly Rural (rural including hub towns &gt;=80%) ","Predominantly Rural",IF(VLOOKUP(A76,classifications!$A$1:$B$369,2,FALSE)="Largely Rural (rural including hub towns 50-79%) ","Predominantly Rural",VLOOKUP(A76,classifications!$A$1:$B$369,2,FALSE))))))),"")</f>
        <v/>
      </c>
      <c r="C76">
        <f>VLOOKUP(A76,data!LE$5:LF$189,2,FALSE)</f>
        <v>100</v>
      </c>
      <c r="H76" t="str">
        <f t="shared" si="2"/>
        <v>Lake District National Park</v>
      </c>
    </row>
    <row r="77" spans="1:8" x14ac:dyDescent="0.3">
      <c r="A77" t="s">
        <v>33</v>
      </c>
      <c r="B77" t="str">
        <f>IFERROR(IF(VLOOKUP(A77,classifications!$A$1:$B$369,2,FALSE)="Urban with Major Conurbation","Predominantly Urban",IF(VLOOKUP(A77,classifications!$A$1:$B$369,2,FALSE)="Urban with Minor Conurbation","Predominantly Urban",IF(VLOOKUP(A77,classifications!$A$1:$B$369,2,FALSE)="Urban with City and Town","Predominantly Urban",IF(VLOOKUP(A77,classifications!$A$1:$B$369,2,FALSE)="Urban with Significant Rural (rural including hub towns 26-49%)","Significant Rural",IF(VLOOKUP(A77,classifications!$A$1:$B$369,2,FALSE)="Mainly Rural (rural including hub towns &gt;=80%) ","Predominantly Rural",IF(VLOOKUP(A77,classifications!$A$1:$B$369,2,FALSE)="Largely Rural (rural including hub towns 50-79%) ","Predominantly Rural",VLOOKUP(A77,classifications!$A$1:$B$369,2,FALSE))))))),"")</f>
        <v>Predominantly Urban</v>
      </c>
      <c r="C77">
        <f>VLOOKUP(A77,data!LE$5:LF$189,2,FALSE)</f>
        <v>95.2</v>
      </c>
      <c r="H77" t="str">
        <f t="shared" si="2"/>
        <v>Leeds</v>
      </c>
    </row>
    <row r="78" spans="1:8" x14ac:dyDescent="0.3">
      <c r="A78" t="s">
        <v>194</v>
      </c>
      <c r="B78" t="str">
        <f>IFERROR(IF(VLOOKUP(A78,classifications!$A$1:$B$369,2,FALSE)="Urban with Major Conurbation","Predominantly Urban",IF(VLOOKUP(A78,classifications!$A$1:$B$369,2,FALSE)="Urban with Minor Conurbation","Predominantly Urban",IF(VLOOKUP(A78,classifications!$A$1:$B$369,2,FALSE)="Urban with City and Town","Predominantly Urban",IF(VLOOKUP(A78,classifications!$A$1:$B$369,2,FALSE)="Urban with Significant Rural (rural including hub towns 26-49%)","Significant Rural",IF(VLOOKUP(A78,classifications!$A$1:$B$369,2,FALSE)="Mainly Rural (rural including hub towns &gt;=80%) ","Predominantly Rural",IF(VLOOKUP(A78,classifications!$A$1:$B$369,2,FALSE)="Largely Rural (rural including hub towns 50-79%) ","Predominantly Rural",VLOOKUP(A78,classifications!$A$1:$B$369,2,FALSE))))))),"")</f>
        <v>Predominantly Urban</v>
      </c>
      <c r="C78" t="str">
        <f>VLOOKUP(A78,data!LE$5:LF$189,2,FALSE)</f>
        <v>-</v>
      </c>
      <c r="H78" t="str">
        <f t="shared" si="2"/>
        <v>Leicester</v>
      </c>
    </row>
    <row r="79" spans="1:8" x14ac:dyDescent="0.3">
      <c r="A79" t="s">
        <v>40</v>
      </c>
      <c r="B79" t="str">
        <f>IFERROR(IF(VLOOKUP(A79,classifications!$A$1:$B$369,2,FALSE)="Urban with Major Conurbation","Predominantly Urban",IF(VLOOKUP(A79,classifications!$A$1:$B$369,2,FALSE)="Urban with Minor Conurbation","Predominantly Urban",IF(VLOOKUP(A79,classifications!$A$1:$B$369,2,FALSE)="Urban with City and Town","Predominantly Urban",IF(VLOOKUP(A79,classifications!$A$1:$B$369,2,FALSE)="Urban with Significant Rural (rural including hub towns 26-49%)","Significant Rural",IF(VLOOKUP(A79,classifications!$A$1:$B$369,2,FALSE)="Mainly Rural (rural including hub towns &gt;=80%) ","Predominantly Rural",IF(VLOOKUP(A79,classifications!$A$1:$B$369,2,FALSE)="Largely Rural (rural including hub towns 50-79%) ","Predominantly Rural",VLOOKUP(A79,classifications!$A$1:$B$369,2,FALSE))))))),"")</f>
        <v>Predominantly Urban</v>
      </c>
      <c r="C79" t="str">
        <f>VLOOKUP(A79,data!LE$5:LF$189,2,FALSE)</f>
        <v>-</v>
      </c>
      <c r="H79" t="str">
        <f t="shared" si="2"/>
        <v>Lewisham</v>
      </c>
    </row>
    <row r="80" spans="1:8" x14ac:dyDescent="0.3">
      <c r="A80" t="s">
        <v>118</v>
      </c>
      <c r="B80" t="str">
        <f>IFERROR(IF(VLOOKUP(A80,classifications!$A$1:$B$369,2,FALSE)="Urban with Major Conurbation","Predominantly Urban",IF(VLOOKUP(A80,classifications!$A$1:$B$369,2,FALSE)="Urban with Minor Conurbation","Predominantly Urban",IF(VLOOKUP(A80,classifications!$A$1:$B$369,2,FALSE)="Urban with City and Town","Predominantly Urban",IF(VLOOKUP(A80,classifications!$A$1:$B$369,2,FALSE)="Urban with Significant Rural (rural including hub towns 26-49%)","Significant Rural",IF(VLOOKUP(A80,classifications!$A$1:$B$369,2,FALSE)="Mainly Rural (rural including hub towns &gt;=80%) ","Predominantly Rural",IF(VLOOKUP(A80,classifications!$A$1:$B$369,2,FALSE)="Largely Rural (rural including hub towns 50-79%) ","Predominantly Rural",VLOOKUP(A80,classifications!$A$1:$B$369,2,FALSE))))))),"")</f>
        <v>Predominantly Urban</v>
      </c>
      <c r="C80" t="str">
        <f>VLOOKUP(A80,data!LE$5:LF$189,2,FALSE)</f>
        <v>-</v>
      </c>
      <c r="D80" s="53"/>
      <c r="H80" t="str">
        <f t="shared" si="2"/>
        <v>Medway</v>
      </c>
    </row>
    <row r="81" spans="1:8" x14ac:dyDescent="0.3">
      <c r="A81" t="s">
        <v>103</v>
      </c>
      <c r="B81" t="str">
        <f>IFERROR(IF(VLOOKUP(A81,classifications!$A$1:$B$369,2,FALSE)="Urban with Major Conurbation","Predominantly Urban",IF(VLOOKUP(A81,classifications!$A$1:$B$369,2,FALSE)="Urban with Minor Conurbation","Predominantly Urban",IF(VLOOKUP(A81,classifications!$A$1:$B$369,2,FALSE)="Urban with City and Town","Predominantly Urban",IF(VLOOKUP(A81,classifications!$A$1:$B$369,2,FALSE)="Urban with Significant Rural (rural including hub towns 26-49%)","Significant Rural",IF(VLOOKUP(A81,classifications!$A$1:$B$369,2,FALSE)="Mainly Rural (rural including hub towns &gt;=80%) ","Predominantly Rural",IF(VLOOKUP(A81,classifications!$A$1:$B$369,2,FALSE)="Largely Rural (rural including hub towns 50-79%) ","Predominantly Rural",VLOOKUP(A81,classifications!$A$1:$B$369,2,FALSE))))))),"")</f>
        <v>Predominantly Urban</v>
      </c>
      <c r="C81" t="str">
        <f>VLOOKUP(A81,data!LE$5:LF$189,2,FALSE)</f>
        <v>-</v>
      </c>
      <c r="H81" t="str">
        <f t="shared" si="2"/>
        <v>Newcastle upon Tyne</v>
      </c>
    </row>
    <row r="82" spans="1:8" x14ac:dyDescent="0.3">
      <c r="A82" t="s">
        <v>185</v>
      </c>
      <c r="B82" t="str">
        <f>IFERROR(IF(VLOOKUP(A82,classifications!$A$1:$B$369,2,FALSE)="Urban with Major Conurbation","Predominantly Urban",IF(VLOOKUP(A82,classifications!$A$1:$B$369,2,FALSE)="Urban with Minor Conurbation","Predominantly Urban",IF(VLOOKUP(A82,classifications!$A$1:$B$369,2,FALSE)="Urban with City and Town","Predominantly Urban",IF(VLOOKUP(A82,classifications!$A$1:$B$369,2,FALSE)="Urban with Significant Rural (rural including hub towns 26-49%)","Significant Rural",IF(VLOOKUP(A82,classifications!$A$1:$B$369,2,FALSE)="Mainly Rural (rural including hub towns &gt;=80%) ","Predominantly Rural",IF(VLOOKUP(A82,classifications!$A$1:$B$369,2,FALSE)="Largely Rural (rural including hub towns 50-79%) ","Predominantly Rural",VLOOKUP(A82,classifications!$A$1:$B$369,2,FALSE))))))),"")</f>
        <v>Predominantly Urban</v>
      </c>
      <c r="C82" t="str">
        <f>VLOOKUP(A82,data!LE$5:LF$189,2,FALSE)</f>
        <v>-</v>
      </c>
      <c r="D82" s="53"/>
      <c r="H82" t="str">
        <f t="shared" si="2"/>
        <v>North Tyneside</v>
      </c>
    </row>
    <row r="83" spans="1:8" x14ac:dyDescent="0.3">
      <c r="A83" t="s">
        <v>169</v>
      </c>
      <c r="B83" t="str">
        <f>IFERROR(IF(VLOOKUP(A83,classifications!$A$1:$B$369,2,FALSE)="Urban with Major Conurbation","Predominantly Urban",IF(VLOOKUP(A83,classifications!$A$1:$B$369,2,FALSE)="Urban with Minor Conurbation","Predominantly Urban",IF(VLOOKUP(A83,classifications!$A$1:$B$369,2,FALSE)="Urban with City and Town","Predominantly Urban",IF(VLOOKUP(A83,classifications!$A$1:$B$369,2,FALSE)="Urban with Significant Rural (rural including hub towns 26-49%)","Significant Rural",IF(VLOOKUP(A83,classifications!$A$1:$B$369,2,FALSE)="Mainly Rural (rural including hub towns &gt;=80%) ","Predominantly Rural",IF(VLOOKUP(A83,classifications!$A$1:$B$369,2,FALSE)="Largely Rural (rural including hub towns 50-79%) ","Predominantly Rural",VLOOKUP(A83,classifications!$A$1:$B$369,2,FALSE))))))),"")</f>
        <v/>
      </c>
      <c r="C83">
        <f>VLOOKUP(A83,data!LE$5:LF$189,2,FALSE)</f>
        <v>100</v>
      </c>
      <c r="H83" t="str">
        <f t="shared" si="2"/>
        <v>Northumberland National Park</v>
      </c>
    </row>
    <row r="84" spans="1:8" x14ac:dyDescent="0.3">
      <c r="A84" t="s">
        <v>375</v>
      </c>
      <c r="B84" t="str">
        <f>IFERROR(IF(VLOOKUP(A84,classifications!$A$1:$B$369,2,FALSE)="Urban with Major Conurbation","Predominantly Urban",IF(VLOOKUP(A84,classifications!$A$1:$B$369,2,FALSE)="Urban with Minor Conurbation","Predominantly Urban",IF(VLOOKUP(A84,classifications!$A$1:$B$369,2,FALSE)="Urban with City and Town","Predominantly Urban",IF(VLOOKUP(A84,classifications!$A$1:$B$369,2,FALSE)="Urban with Significant Rural (rural including hub towns 26-49%)","Significant Rural",IF(VLOOKUP(A84,classifications!$A$1:$B$369,2,FALSE)="Mainly Rural (rural including hub towns &gt;=80%) ","Predominantly Rural",IF(VLOOKUP(A84,classifications!$A$1:$B$369,2,FALSE)="Largely Rural (rural including hub towns 50-79%) ","Predominantly Rural",VLOOKUP(A84,classifications!$A$1:$B$369,2,FALSE))))))),"")</f>
        <v/>
      </c>
      <c r="C84">
        <f>VLOOKUP(A84,data!LE$5:LF$189,2,FALSE)</f>
        <v>100</v>
      </c>
      <c r="H84" t="str">
        <f t="shared" si="2"/>
        <v>Peak District National Park</v>
      </c>
    </row>
    <row r="85" spans="1:8" x14ac:dyDescent="0.3">
      <c r="A85" t="s">
        <v>114</v>
      </c>
      <c r="B85" t="str">
        <f>IFERROR(IF(VLOOKUP(A85,classifications!$A$1:$B$369,2,FALSE)="Urban with Major Conurbation","Predominantly Urban",IF(VLOOKUP(A85,classifications!$A$1:$B$369,2,FALSE)="Urban with Minor Conurbation","Predominantly Urban",IF(VLOOKUP(A85,classifications!$A$1:$B$369,2,FALSE)="Urban with City and Town","Predominantly Urban",IF(VLOOKUP(A85,classifications!$A$1:$B$369,2,FALSE)="Urban with Significant Rural (rural including hub towns 26-49%)","Significant Rural",IF(VLOOKUP(A85,classifications!$A$1:$B$369,2,FALSE)="Mainly Rural (rural including hub towns &gt;=80%) ","Predominantly Rural",IF(VLOOKUP(A85,classifications!$A$1:$B$369,2,FALSE)="Largely Rural (rural including hub towns 50-79%) ","Predominantly Rural",VLOOKUP(A85,classifications!$A$1:$B$369,2,FALSE))))))),"")</f>
        <v>Predominantly Urban</v>
      </c>
      <c r="C85">
        <f>VLOOKUP(A85,data!LE$5:LF$189,2,FALSE)</f>
        <v>100</v>
      </c>
      <c r="H85" t="str">
        <f t="shared" si="2"/>
        <v>Peterborough</v>
      </c>
    </row>
    <row r="86" spans="1:8" x14ac:dyDescent="0.3">
      <c r="A86" t="s">
        <v>11</v>
      </c>
      <c r="B86" t="str">
        <f>IFERROR(IF(VLOOKUP(A86,classifications!$A$1:$B$369,2,FALSE)="Urban with Major Conurbation","Predominantly Urban",IF(VLOOKUP(A86,classifications!$A$1:$B$369,2,FALSE)="Urban with Minor Conurbation","Predominantly Urban",IF(VLOOKUP(A86,classifications!$A$1:$B$369,2,FALSE)="Urban with City and Town","Predominantly Urban",IF(VLOOKUP(A86,classifications!$A$1:$B$369,2,FALSE)="Urban with Significant Rural (rural including hub towns 26-49%)","Significant Rural",IF(VLOOKUP(A86,classifications!$A$1:$B$369,2,FALSE)="Mainly Rural (rural including hub towns &gt;=80%) ","Predominantly Rural",IF(VLOOKUP(A86,classifications!$A$1:$B$369,2,FALSE)="Largely Rural (rural including hub towns 50-79%) ","Predominantly Rural",VLOOKUP(A86,classifications!$A$1:$B$369,2,FALSE))))))),"")</f>
        <v>Predominantly Urban</v>
      </c>
      <c r="C86">
        <f>VLOOKUP(A86,data!LE$5:LF$189,2,FALSE)</f>
        <v>100</v>
      </c>
      <c r="H86" t="str">
        <f t="shared" si="2"/>
        <v>Rotherham</v>
      </c>
    </row>
    <row r="87" spans="1:8" x14ac:dyDescent="0.3">
      <c r="A87" t="s">
        <v>49</v>
      </c>
      <c r="B87" t="str">
        <f>IFERROR(IF(VLOOKUP(A87,classifications!$A$1:$B$369,2,FALSE)="Urban with Major Conurbation","Predominantly Urban",IF(VLOOKUP(A87,classifications!$A$1:$B$369,2,FALSE)="Urban with Minor Conurbation","Predominantly Urban",IF(VLOOKUP(A87,classifications!$A$1:$B$369,2,FALSE)="Urban with City and Town","Predominantly Urban",IF(VLOOKUP(A87,classifications!$A$1:$B$369,2,FALSE)="Urban with Significant Rural (rural including hub towns 26-49%)","Significant Rural",IF(VLOOKUP(A87,classifications!$A$1:$B$369,2,FALSE)="Mainly Rural (rural including hub towns &gt;=80%) ","Predominantly Rural",IF(VLOOKUP(A87,classifications!$A$1:$B$369,2,FALSE)="Largely Rural (rural including hub towns 50-79%) ","Predominantly Rural",VLOOKUP(A87,classifications!$A$1:$B$369,2,FALSE))))))),"")</f>
        <v>Predominantly Rural</v>
      </c>
      <c r="C87" t="str">
        <f>VLOOKUP(A87,data!LE$5:LF$189,2,FALSE)</f>
        <v>-</v>
      </c>
      <c r="H87" t="str">
        <f t="shared" si="2"/>
        <v>Rutland</v>
      </c>
    </row>
    <row r="88" spans="1:8" x14ac:dyDescent="0.3">
      <c r="A88" t="s">
        <v>50</v>
      </c>
      <c r="B88" t="str">
        <f>IFERROR(IF(VLOOKUP(A88,classifications!$A$1:$B$369,2,FALSE)="Urban with Major Conurbation","Predominantly Urban",IF(VLOOKUP(A88,classifications!$A$1:$B$369,2,FALSE)="Urban with Minor Conurbation","Predominantly Urban",IF(VLOOKUP(A88,classifications!$A$1:$B$369,2,FALSE)="Urban with City and Town","Predominantly Urban",IF(VLOOKUP(A88,classifications!$A$1:$B$369,2,FALSE)="Urban with Significant Rural (rural including hub towns 26-49%)","Significant Rural",IF(VLOOKUP(A88,classifications!$A$1:$B$369,2,FALSE)="Mainly Rural (rural including hub towns &gt;=80%) ","Predominantly Rural",IF(VLOOKUP(A88,classifications!$A$1:$B$369,2,FALSE)="Largely Rural (rural including hub towns 50-79%) ","Predominantly Rural",VLOOKUP(A88,classifications!$A$1:$B$369,2,FALSE))))))),"")</f>
        <v>Predominantly Urban</v>
      </c>
      <c r="C88">
        <f>VLOOKUP(A88,data!LE$5:LF$189,2,FALSE)</f>
        <v>100</v>
      </c>
      <c r="H88" t="str">
        <f t="shared" si="2"/>
        <v>Salford</v>
      </c>
    </row>
    <row r="89" spans="1:8" x14ac:dyDescent="0.3">
      <c r="A89" t="s">
        <v>256</v>
      </c>
      <c r="B89" t="str">
        <f>IFERROR(IF(VLOOKUP(A89,classifications!$A$1:$B$369,2,FALSE)="Urban with Major Conurbation","Predominantly Urban",IF(VLOOKUP(A89,classifications!$A$1:$B$369,2,FALSE)="Urban with Minor Conurbation","Predominantly Urban",IF(VLOOKUP(A89,classifications!$A$1:$B$369,2,FALSE)="Urban with City and Town","Predominantly Urban",IF(VLOOKUP(A89,classifications!$A$1:$B$369,2,FALSE)="Urban with Significant Rural (rural including hub towns 26-49%)","Significant Rural",IF(VLOOKUP(A89,classifications!$A$1:$B$369,2,FALSE)="Mainly Rural (rural including hub towns &gt;=80%) ","Predominantly Rural",IF(VLOOKUP(A89,classifications!$A$1:$B$369,2,FALSE)="Largely Rural (rural including hub towns 50-79%) ","Predominantly Rural",VLOOKUP(A89,classifications!$A$1:$B$369,2,FALSE))))))),"")</f>
        <v>Predominantly Urban</v>
      </c>
      <c r="C89">
        <f>VLOOKUP(A89,data!LE$5:LF$189,2,FALSE)</f>
        <v>0</v>
      </c>
      <c r="H89" t="str">
        <f t="shared" si="2"/>
        <v>Slough</v>
      </c>
    </row>
    <row r="90" spans="1:8" x14ac:dyDescent="0.3">
      <c r="A90" t="s">
        <v>19</v>
      </c>
      <c r="B90" t="str">
        <f>IFERROR(IF(VLOOKUP(A90,classifications!$A$1:$B$369,2,FALSE)="Urban with Major Conurbation","Predominantly Urban",IF(VLOOKUP(A90,classifications!$A$1:$B$369,2,FALSE)="Urban with Minor Conurbation","Predominantly Urban",IF(VLOOKUP(A90,classifications!$A$1:$B$369,2,FALSE)="Urban with City and Town","Predominantly Urban",IF(VLOOKUP(A90,classifications!$A$1:$B$369,2,FALSE)="Urban with Significant Rural (rural including hub towns 26-49%)","Significant Rural",IF(VLOOKUP(A90,classifications!$A$1:$B$369,2,FALSE)="Mainly Rural (rural including hub towns &gt;=80%) ","Predominantly Rural",IF(VLOOKUP(A90,classifications!$A$1:$B$369,2,FALSE)="Largely Rural (rural including hub towns 50-79%) ","Predominantly Rural",VLOOKUP(A90,classifications!$A$1:$B$369,2,FALSE))))))),"")</f>
        <v/>
      </c>
      <c r="C90" t="str">
        <f>VLOOKUP(A90,data!LE$5:LF$189,2,FALSE)</f>
        <v>-</v>
      </c>
      <c r="H90" t="str">
        <f t="shared" si="2"/>
        <v>St. Helens</v>
      </c>
    </row>
    <row r="91" spans="1:8" x14ac:dyDescent="0.3">
      <c r="A91" t="s">
        <v>220</v>
      </c>
      <c r="B91" t="str">
        <f>IFERROR(IF(VLOOKUP(A91,classifications!$A$1:$B$369,2,FALSE)="Urban with Major Conurbation","Predominantly Urban",IF(VLOOKUP(A91,classifications!$A$1:$B$369,2,FALSE)="Urban with Minor Conurbation","Predominantly Urban",IF(VLOOKUP(A91,classifications!$A$1:$B$369,2,FALSE)="Urban with City and Town","Predominantly Urban",IF(VLOOKUP(A91,classifications!$A$1:$B$369,2,FALSE)="Urban with Significant Rural (rural including hub towns 26-49%)","Significant Rural",IF(VLOOKUP(A91,classifications!$A$1:$B$369,2,FALSE)="Mainly Rural (rural including hub towns &gt;=80%) ","Predominantly Rural",IF(VLOOKUP(A91,classifications!$A$1:$B$369,2,FALSE)="Largely Rural (rural including hub towns 50-79%) ","Predominantly Rural",VLOOKUP(A91,classifications!$A$1:$B$369,2,FALSE))))))),"")</f>
        <v>Predominantly Urban</v>
      </c>
      <c r="C91">
        <f>VLOOKUP(A91,data!LE$5:LF$189,2,FALSE)</f>
        <v>100</v>
      </c>
      <c r="H91" t="str">
        <f t="shared" si="2"/>
        <v>Stoke-on-Trent</v>
      </c>
    </row>
    <row r="92" spans="1:8" x14ac:dyDescent="0.3">
      <c r="A92" t="s">
        <v>106</v>
      </c>
      <c r="B92" t="str">
        <f>IFERROR(IF(VLOOKUP(A92,classifications!$A$1:$B$369,2,FALSE)="Urban with Major Conurbation","Predominantly Urban",IF(VLOOKUP(A92,classifications!$A$1:$B$369,2,FALSE)="Urban with Minor Conurbation","Predominantly Urban",IF(VLOOKUP(A92,classifications!$A$1:$B$369,2,FALSE)="Urban with City and Town","Predominantly Urban",IF(VLOOKUP(A92,classifications!$A$1:$B$369,2,FALSE)="Urban with Significant Rural (rural including hub towns 26-49%)","Significant Rural",IF(VLOOKUP(A92,classifications!$A$1:$B$369,2,FALSE)="Mainly Rural (rural including hub towns &gt;=80%) ","Predominantly Rural",IF(VLOOKUP(A92,classifications!$A$1:$B$369,2,FALSE)="Largely Rural (rural including hub towns 50-79%) ","Predominantly Rural",VLOOKUP(A92,classifications!$A$1:$B$369,2,FALSE))))))),"")</f>
        <v>Predominantly Urban</v>
      </c>
      <c r="C92">
        <f>VLOOKUP(A92,data!LE$5:LF$189,2,FALSE)</f>
        <v>100</v>
      </c>
      <c r="H92" t="str">
        <f t="shared" si="2"/>
        <v>Sunderland</v>
      </c>
    </row>
    <row r="93" spans="1:8" x14ac:dyDescent="0.3">
      <c r="A93" t="s">
        <v>160</v>
      </c>
      <c r="B93" t="str">
        <f>IFERROR(IF(VLOOKUP(A93,classifications!$A$1:$B$369,2,FALSE)="Urban with Major Conurbation","Predominantly Urban",IF(VLOOKUP(A93,classifications!$A$1:$B$369,2,FALSE)="Urban with Minor Conurbation","Predominantly Urban",IF(VLOOKUP(A93,classifications!$A$1:$B$369,2,FALSE)="Urban with City and Town","Predominantly Urban",IF(VLOOKUP(A93,classifications!$A$1:$B$369,2,FALSE)="Urban with Significant Rural (rural including hub towns 26-49%)","Significant Rural",IF(VLOOKUP(A93,classifications!$A$1:$B$369,2,FALSE)="Mainly Rural (rural including hub towns &gt;=80%) ","Predominantly Rural",IF(VLOOKUP(A93,classifications!$A$1:$B$369,2,FALSE)="Largely Rural (rural including hub towns 50-79%) ","Predominantly Rural",VLOOKUP(A93,classifications!$A$1:$B$369,2,FALSE))))))),"")</f>
        <v>Predominantly Urban</v>
      </c>
      <c r="C93">
        <f>VLOOKUP(A93,data!LE$5:LF$189,2,FALSE)</f>
        <v>100</v>
      </c>
      <c r="H93" t="str">
        <f t="shared" si="2"/>
        <v>Telford and Wrekin</v>
      </c>
    </row>
    <row r="94" spans="1:8" x14ac:dyDescent="0.3">
      <c r="A94" t="s">
        <v>90</v>
      </c>
      <c r="B94" t="str">
        <f>IFERROR(IF(VLOOKUP(A94,classifications!$A$1:$B$369,2,FALSE)="Urban with Major Conurbation","Predominantly Urban",IF(VLOOKUP(A94,classifications!$A$1:$B$369,2,FALSE)="Urban with Minor Conurbation","Predominantly Urban",IF(VLOOKUP(A94,classifications!$A$1:$B$369,2,FALSE)="Urban with City and Town","Predominantly Urban",IF(VLOOKUP(A94,classifications!$A$1:$B$369,2,FALSE)="Urban with Significant Rural (rural including hub towns 26-49%)","Significant Rural",IF(VLOOKUP(A94,classifications!$A$1:$B$369,2,FALSE)="Mainly Rural (rural including hub towns &gt;=80%) ","Predominantly Rural",IF(VLOOKUP(A94,classifications!$A$1:$B$369,2,FALSE)="Largely Rural (rural including hub towns 50-79%) ","Predominantly Rural",VLOOKUP(A94,classifications!$A$1:$B$369,2,FALSE))))))),"")</f>
        <v>Predominantly Urban</v>
      </c>
      <c r="C94">
        <f>VLOOKUP(A94,data!LE$5:LF$189,2,FALSE)</f>
        <v>100</v>
      </c>
      <c r="H94" t="str">
        <f t="shared" si="2"/>
        <v>Trafford</v>
      </c>
    </row>
    <row r="95" spans="1:8" x14ac:dyDescent="0.3">
      <c r="A95" t="s">
        <v>57</v>
      </c>
      <c r="B95" t="str">
        <f>IFERROR(IF(VLOOKUP(A95,classifications!$A$1:$B$369,2,FALSE)="Urban with Major Conurbation","Predominantly Urban",IF(VLOOKUP(A95,classifications!$A$1:$B$369,2,FALSE)="Urban with Minor Conurbation","Predominantly Urban",IF(VLOOKUP(A95,classifications!$A$1:$B$369,2,FALSE)="Urban with City and Town","Predominantly Urban",IF(VLOOKUP(A95,classifications!$A$1:$B$369,2,FALSE)="Urban with Significant Rural (rural including hub towns 26-49%)","Significant Rural",IF(VLOOKUP(A95,classifications!$A$1:$B$369,2,FALSE)="Mainly Rural (rural including hub towns &gt;=80%) ","Predominantly Rural",IF(VLOOKUP(A95,classifications!$A$1:$B$369,2,FALSE)="Largely Rural (rural including hub towns 50-79%) ","Predominantly Rural",VLOOKUP(A95,classifications!$A$1:$B$369,2,FALSE))))))),"")</f>
        <v>Predominantly Urban</v>
      </c>
      <c r="C95">
        <f>VLOOKUP(A95,data!LE$5:LF$189,2,FALSE)</f>
        <v>87.5</v>
      </c>
      <c r="D95" s="53"/>
      <c r="H95" t="str">
        <f t="shared" si="2"/>
        <v>Walsall</v>
      </c>
    </row>
    <row r="96" spans="1:8" x14ac:dyDescent="0.3">
      <c r="A96" t="s">
        <v>21</v>
      </c>
      <c r="B96" t="str">
        <f>IFERROR(IF(VLOOKUP(A96,classifications!$A$1:$B$369,2,FALSE)="Urban with Major Conurbation","Predominantly Urban",IF(VLOOKUP(A96,classifications!$A$1:$B$369,2,FALSE)="Urban with Minor Conurbation","Predominantly Urban",IF(VLOOKUP(A96,classifications!$A$1:$B$369,2,FALSE)="Urban with City and Town","Predominantly Urban",IF(VLOOKUP(A96,classifications!$A$1:$B$369,2,FALSE)="Urban with Significant Rural (rural including hub towns 26-49%)","Significant Rural",IF(VLOOKUP(A96,classifications!$A$1:$B$369,2,FALSE)="Mainly Rural (rural including hub towns &gt;=80%) ","Predominantly Rural",IF(VLOOKUP(A96,classifications!$A$1:$B$369,2,FALSE)="Largely Rural (rural including hub towns 50-79%) ","Predominantly Rural",VLOOKUP(A96,classifications!$A$1:$B$369,2,FALSE))))))),"")</f>
        <v>Predominantly Urban</v>
      </c>
      <c r="C96" t="str">
        <f>VLOOKUP(A96,data!LE$5:LF$189,2,FALSE)</f>
        <v>-</v>
      </c>
      <c r="H96" t="str">
        <f t="shared" si="2"/>
        <v>Warrington</v>
      </c>
    </row>
    <row r="97" spans="1:8" x14ac:dyDescent="0.3">
      <c r="A97" t="s">
        <v>197</v>
      </c>
      <c r="B97" t="str">
        <f>IFERROR(IF(VLOOKUP(A97,classifications!$A$1:$B$369,2,FALSE)="Urban with Major Conurbation","Predominantly Urban",IF(VLOOKUP(A97,classifications!$A$1:$B$369,2,FALSE)="Urban with Minor Conurbation","Predominantly Urban",IF(VLOOKUP(A97,classifications!$A$1:$B$369,2,FALSE)="Urban with City and Town","Predominantly Urban",IF(VLOOKUP(A97,classifications!$A$1:$B$369,2,FALSE)="Urban with Significant Rural (rural including hub towns 26-49%)","Significant Rural",IF(VLOOKUP(A97,classifications!$A$1:$B$369,2,FALSE)="Mainly Rural (rural including hub towns &gt;=80%) ","Predominantly Rural",IF(VLOOKUP(A97,classifications!$A$1:$B$369,2,FALSE)="Largely Rural (rural including hub towns 50-79%) ","Predominantly Rural",VLOOKUP(A97,classifications!$A$1:$B$369,2,FALSE))))))),"")</f>
        <v>Urban with Significant Rural</v>
      </c>
      <c r="C97">
        <f>VLOOKUP(A97,data!LE$5:LF$189,2,FALSE)</f>
        <v>87.5</v>
      </c>
      <c r="H97" t="str">
        <f t="shared" ref="H97:H128" si="3">VLOOKUP(A97,A$172:A$337,1,FALSE)</f>
        <v>West Berkshire</v>
      </c>
    </row>
    <row r="98" spans="1:8" x14ac:dyDescent="0.3">
      <c r="A98" t="s">
        <v>177</v>
      </c>
      <c r="B98" t="str">
        <f>IFERROR(IF(VLOOKUP(A98,classifications!$A$1:$B$369,2,FALSE)="Urban with Major Conurbation","Predominantly Urban",IF(VLOOKUP(A98,classifications!$A$1:$B$369,2,FALSE)="Urban with Minor Conurbation","Predominantly Urban",IF(VLOOKUP(A98,classifications!$A$1:$B$369,2,FALSE)="Urban with City and Town","Predominantly Urban",IF(VLOOKUP(A98,classifications!$A$1:$B$369,2,FALSE)="Urban with Significant Rural (rural including hub towns 26-49%)","Significant Rural",IF(VLOOKUP(A98,classifications!$A$1:$B$369,2,FALSE)="Mainly Rural (rural including hub towns &gt;=80%) ","Predominantly Rural",IF(VLOOKUP(A98,classifications!$A$1:$B$369,2,FALSE)="Largely Rural (rural including hub towns 50-79%) ","Predominantly Rural",VLOOKUP(A98,classifications!$A$1:$B$369,2,FALSE))))))),"")</f>
        <v>Predominantly Urban</v>
      </c>
      <c r="C98">
        <f>VLOOKUP(A98,data!LE$5:LF$189,2,FALSE)</f>
        <v>100</v>
      </c>
      <c r="H98" t="str">
        <f t="shared" si="3"/>
        <v>Wigan</v>
      </c>
    </row>
    <row r="99" spans="1:8" x14ac:dyDescent="0.3">
      <c r="A99" t="s">
        <v>272</v>
      </c>
      <c r="B99" t="str">
        <f>IFERROR(IF(VLOOKUP(A99,classifications!$A$1:$B$369,2,FALSE)="Urban with Major Conurbation","Predominantly Urban",IF(VLOOKUP(A99,classifications!$A$1:$B$369,2,FALSE)="Urban with Minor Conurbation","Predominantly Urban",IF(VLOOKUP(A99,classifications!$A$1:$B$369,2,FALSE)="Urban with City and Town","Predominantly Urban",IF(VLOOKUP(A99,classifications!$A$1:$B$369,2,FALSE)="Urban with Significant Rural (rural including hub towns 26-49%)","Significant Rural",IF(VLOOKUP(A99,classifications!$A$1:$B$369,2,FALSE)="Mainly Rural (rural including hub towns &gt;=80%) ","Predominantly Rural",IF(VLOOKUP(A99,classifications!$A$1:$B$369,2,FALSE)="Largely Rural (rural including hub towns 50-79%) ","Predominantly Rural",VLOOKUP(A99,classifications!$A$1:$B$369,2,FALSE))))))),"")</f>
        <v>Predominantly Urban</v>
      </c>
      <c r="C99" t="str">
        <f>VLOOKUP(A99,data!LE$5:LF$189,2,FALSE)</f>
        <v>-</v>
      </c>
      <c r="H99" t="e">
        <f t="shared" si="3"/>
        <v>#N/A</v>
      </c>
    </row>
    <row r="100" spans="1:8" x14ac:dyDescent="0.3">
      <c r="A100" t="s">
        <v>136</v>
      </c>
      <c r="B100" t="str">
        <f>IFERROR(IF(VLOOKUP(A100,classifications!$A$1:$B$369,2,FALSE)="Urban with Major Conurbation","Predominantly Urban",IF(VLOOKUP(A100,classifications!$A$1:$B$369,2,FALSE)="Urban with Minor Conurbation","Predominantly Urban",IF(VLOOKUP(A100,classifications!$A$1:$B$369,2,FALSE)="Urban with City and Town","Predominantly Urban",IF(VLOOKUP(A100,classifications!$A$1:$B$369,2,FALSE)="Urban with Significant Rural (rural including hub towns 26-49%)","Significant Rural",IF(VLOOKUP(A100,classifications!$A$1:$B$369,2,FALSE)="Mainly Rural (rural including hub towns &gt;=80%) ","Predominantly Rural",IF(VLOOKUP(A100,classifications!$A$1:$B$369,2,FALSE)="Largely Rural (rural including hub towns 50-79%) ","Predominantly Rural",VLOOKUP(A100,classifications!$A$1:$B$369,2,FALSE))))))),"")</f>
        <v/>
      </c>
      <c r="C100">
        <f>VLOOKUP(A100,data!LE$5:LF$189,2,FALSE)</f>
        <v>100</v>
      </c>
      <c r="H100" t="str">
        <f t="shared" si="3"/>
        <v>Yorkshire Dales National Park</v>
      </c>
    </row>
    <row r="101" spans="1:8" x14ac:dyDescent="0.3">
      <c r="A101" t="s">
        <v>344</v>
      </c>
      <c r="B101" t="str">
        <f>IFERROR(IF(VLOOKUP(A101,classifications!$A$1:$B$369,2,FALSE)="Urban with Major Conurbation","Predominantly Urban",IF(VLOOKUP(A101,classifications!$A$1:$B$369,2,FALSE)="Urban with Minor Conurbation","Predominantly Urban",IF(VLOOKUP(A101,classifications!$A$1:$B$369,2,FALSE)="Urban with City and Town","Predominantly Urban",IF(VLOOKUP(A101,classifications!$A$1:$B$369,2,FALSE)="Urban with Significant Rural (rural including hub towns 26-49%)","Significant Rural",IF(VLOOKUP(A101,classifications!$A$1:$B$369,2,FALSE)="Mainly Rural (rural including hub towns &gt;=80%) ","Predominantly Rural",IF(VLOOKUP(A101,classifications!$A$1:$B$369,2,FALSE)="Largely Rural (rural including hub towns 50-79%) ","Predominantly Rural",VLOOKUP(A101,classifications!$A$1:$B$369,2,FALSE))))))),"")</f>
        <v>Urban with Significant Rural</v>
      </c>
      <c r="C101">
        <f>VLOOKUP(A101,data!LE$5:LF$189,2,FALSE)</f>
        <v>97.1</v>
      </c>
      <c r="H101" t="str">
        <f t="shared" si="3"/>
        <v>Staffordshire</v>
      </c>
    </row>
    <row r="102" spans="1:8" x14ac:dyDescent="0.3">
      <c r="A102" t="s">
        <v>345</v>
      </c>
      <c r="B102" t="str">
        <f>IFERROR(IF(VLOOKUP(A102,classifications!$A$1:$B$369,2,FALSE)="Urban with Major Conurbation","Predominantly Urban",IF(VLOOKUP(A102,classifications!$A$1:$B$369,2,FALSE)="Urban with Minor Conurbation","Predominantly Urban",IF(VLOOKUP(A102,classifications!$A$1:$B$369,2,FALSE)="Urban with City and Town","Predominantly Urban",IF(VLOOKUP(A102,classifications!$A$1:$B$369,2,FALSE)="Urban with Significant Rural (rural including hub towns 26-49%)","Significant Rural",IF(VLOOKUP(A102,classifications!$A$1:$B$369,2,FALSE)="Mainly Rural (rural including hub towns &gt;=80%) ","Predominantly Rural",IF(VLOOKUP(A102,classifications!$A$1:$B$369,2,FALSE)="Largely Rural (rural including hub towns 50-79%) ","Predominantly Rural",VLOOKUP(A102,classifications!$A$1:$B$369,2,FALSE))))))),"")</f>
        <v>Urban with Significant Rural</v>
      </c>
      <c r="C102">
        <f>VLOOKUP(A102,data!LE$5:LF$189,2,FALSE)</f>
        <v>100</v>
      </c>
      <c r="H102" t="str">
        <f t="shared" si="3"/>
        <v>Leicestershire</v>
      </c>
    </row>
    <row r="103" spans="1:8" x14ac:dyDescent="0.3">
      <c r="A103" t="s">
        <v>342</v>
      </c>
      <c r="B103" t="str">
        <f>IFERROR(IF(VLOOKUP(A103,classifications!$A$1:$B$369,2,FALSE)="Urban with Major Conurbation","Predominantly Urban",IF(VLOOKUP(A103,classifications!$A$1:$B$369,2,FALSE)="Urban with Minor Conurbation","Predominantly Urban",IF(VLOOKUP(A103,classifications!$A$1:$B$369,2,FALSE)="Urban with City and Town","Predominantly Urban",IF(VLOOKUP(A103,classifications!$A$1:$B$369,2,FALSE)="Urban with Significant Rural (rural including hub towns 26-49%)","Significant Rural",IF(VLOOKUP(A103,classifications!$A$1:$B$369,2,FALSE)="Mainly Rural (rural including hub towns &gt;=80%) ","Predominantly Rural",IF(VLOOKUP(A103,classifications!$A$1:$B$369,2,FALSE)="Largely Rural (rural including hub towns 50-79%) ","Predominantly Rural",VLOOKUP(A103,classifications!$A$1:$B$369,2,FALSE))))))),"")</f>
        <v>Urban with Significant Rural</v>
      </c>
      <c r="C103">
        <f>VLOOKUP(A103,data!LE$5:LF$189,2,FALSE)</f>
        <v>100</v>
      </c>
      <c r="H103" t="str">
        <f t="shared" si="3"/>
        <v>Kent</v>
      </c>
    </row>
    <row r="104" spans="1:8" x14ac:dyDescent="0.3">
      <c r="A104" t="s">
        <v>346</v>
      </c>
      <c r="B104" t="str">
        <f>IFERROR(IF(VLOOKUP(A104,classifications!$A$1:$B$369,2,FALSE)="Urban with Major Conurbation","Predominantly Urban",IF(VLOOKUP(A104,classifications!$A$1:$B$369,2,FALSE)="Urban with Minor Conurbation","Predominantly Urban",IF(VLOOKUP(A104,classifications!$A$1:$B$369,2,FALSE)="Urban with City and Town","Predominantly Urban",IF(VLOOKUP(A104,classifications!$A$1:$B$369,2,FALSE)="Urban with Significant Rural (rural including hub towns 26-49%)","Significant Rural",IF(VLOOKUP(A104,classifications!$A$1:$B$369,2,FALSE)="Mainly Rural (rural including hub towns &gt;=80%) ","Predominantly Rural",IF(VLOOKUP(A104,classifications!$A$1:$B$369,2,FALSE)="Largely Rural (rural including hub towns 50-79%) ","Predominantly Rural",VLOOKUP(A104,classifications!$A$1:$B$369,2,FALSE))))))),"")</f>
        <v>Predominantly Urban</v>
      </c>
      <c r="C104">
        <f>VLOOKUP(A104,data!LE$5:LF$189,2,FALSE)</f>
        <v>89.8</v>
      </c>
      <c r="H104" t="str">
        <f t="shared" si="3"/>
        <v>Lancashire</v>
      </c>
    </row>
    <row r="105" spans="1:8" x14ac:dyDescent="0.3">
      <c r="A105" t="s">
        <v>116</v>
      </c>
      <c r="B105" t="str">
        <f>IFERROR(IF(VLOOKUP(A105,classifications!$A$1:$B$369,2,FALSE)="Urban with Major Conurbation","Predominantly Urban",IF(VLOOKUP(A105,classifications!$A$1:$B$369,2,FALSE)="Urban with Minor Conurbation","Predominantly Urban",IF(VLOOKUP(A105,classifications!$A$1:$B$369,2,FALSE)="Urban with City and Town","Predominantly Urban",IF(VLOOKUP(A105,classifications!$A$1:$B$369,2,FALSE)="Urban with Significant Rural (rural including hub towns 26-49%)","Significant Rural",IF(VLOOKUP(A105,classifications!$A$1:$B$369,2,FALSE)="Mainly Rural (rural including hub towns &gt;=80%) ","Predominantly Rural",IF(VLOOKUP(A105,classifications!$A$1:$B$369,2,FALSE)="Largely Rural (rural including hub towns 50-79%) ","Predominantly Rural",VLOOKUP(A105,classifications!$A$1:$B$369,2,FALSE))))))),"")</f>
        <v>Predominantly Rural</v>
      </c>
      <c r="C105">
        <f>VLOOKUP(A105,data!LE$5:LF$189,2,FALSE)</f>
        <v>89.5</v>
      </c>
      <c r="H105" t="str">
        <f t="shared" si="3"/>
        <v>Wiltshire</v>
      </c>
    </row>
    <row r="106" spans="1:8" x14ac:dyDescent="0.3">
      <c r="A106" t="s">
        <v>96</v>
      </c>
      <c r="B106" t="str">
        <f>IFERROR(IF(VLOOKUP(A106,classifications!$A$1:$B$369,2,FALSE)="Urban with Major Conurbation","Predominantly Urban",IF(VLOOKUP(A106,classifications!$A$1:$B$369,2,FALSE)="Urban with Minor Conurbation","Predominantly Urban",IF(VLOOKUP(A106,classifications!$A$1:$B$369,2,FALSE)="Urban with City and Town","Predominantly Urban",IF(VLOOKUP(A106,classifications!$A$1:$B$369,2,FALSE)="Urban with Significant Rural (rural including hub towns 26-49%)","Significant Rural",IF(VLOOKUP(A106,classifications!$A$1:$B$369,2,FALSE)="Mainly Rural (rural including hub towns &gt;=80%) ","Predominantly Rural",IF(VLOOKUP(A106,classifications!$A$1:$B$369,2,FALSE)="Largely Rural (rural including hub towns 50-79%) ","Predominantly Rural",VLOOKUP(A106,classifications!$A$1:$B$369,2,FALSE))))))),"")</f>
        <v>Predominantly Urban</v>
      </c>
      <c r="C106">
        <f>VLOOKUP(A106,data!LE$5:LF$189,2,FALSE)</f>
        <v>100</v>
      </c>
      <c r="H106" t="str">
        <f t="shared" si="3"/>
        <v>Bradford</v>
      </c>
    </row>
    <row r="107" spans="1:8" x14ac:dyDescent="0.3">
      <c r="A107" t="s">
        <v>357</v>
      </c>
      <c r="B107" t="str">
        <f>IFERROR(IF(VLOOKUP(A107,classifications!$A$1:$B$369,2,FALSE)="Urban with Major Conurbation","Predominantly Urban",IF(VLOOKUP(A107,classifications!$A$1:$B$369,2,FALSE)="Urban with Minor Conurbation","Predominantly Urban",IF(VLOOKUP(A107,classifications!$A$1:$B$369,2,FALSE)="Urban with City and Town","Predominantly Urban",IF(VLOOKUP(A107,classifications!$A$1:$B$369,2,FALSE)="Urban with Significant Rural (rural including hub towns 26-49%)","Significant Rural",IF(VLOOKUP(A107,classifications!$A$1:$B$369,2,FALSE)="Mainly Rural (rural including hub towns &gt;=80%) ","Predominantly Rural",IF(VLOOKUP(A107,classifications!$A$1:$B$369,2,FALSE)="Largely Rural (rural including hub towns 50-79%) ","Predominantly Rural",VLOOKUP(A107,classifications!$A$1:$B$369,2,FALSE))))))),"")</f>
        <v>Urban with Significant Rural</v>
      </c>
      <c r="C107">
        <f>VLOOKUP(A107,data!LE$5:LF$189,2,FALSE)</f>
        <v>96.8</v>
      </c>
      <c r="H107" t="str">
        <f t="shared" si="3"/>
        <v>Essex</v>
      </c>
    </row>
    <row r="108" spans="1:8" x14ac:dyDescent="0.3">
      <c r="A108" t="s">
        <v>352</v>
      </c>
      <c r="B108" t="str">
        <f>IFERROR(IF(VLOOKUP(A108,classifications!$A$1:$B$369,2,FALSE)="Urban with Major Conurbation","Predominantly Urban",IF(VLOOKUP(A108,classifications!$A$1:$B$369,2,FALSE)="Urban with Minor Conurbation","Predominantly Urban",IF(VLOOKUP(A108,classifications!$A$1:$B$369,2,FALSE)="Urban with City and Town","Predominantly Urban",IF(VLOOKUP(A108,classifications!$A$1:$B$369,2,FALSE)="Urban with Significant Rural (rural including hub towns 26-49%)","Significant Rural",IF(VLOOKUP(A108,classifications!$A$1:$B$369,2,FALSE)="Mainly Rural (rural including hub towns &gt;=80%) ","Predominantly Rural",IF(VLOOKUP(A108,classifications!$A$1:$B$369,2,FALSE)="Largely Rural (rural including hub towns 50-79%) ","Predominantly Rural",VLOOKUP(A108,classifications!$A$1:$B$369,2,FALSE))))))),"")</f>
        <v>Urban with Significant Rural</v>
      </c>
      <c r="C108">
        <f>VLOOKUP(A108,data!LE$5:LF$189,2,FALSE)</f>
        <v>82.6</v>
      </c>
      <c r="H108" t="str">
        <f t="shared" si="3"/>
        <v>Gloucestershire</v>
      </c>
    </row>
    <row r="109" spans="1:8" x14ac:dyDescent="0.3">
      <c r="A109" t="s">
        <v>244</v>
      </c>
      <c r="B109" t="str">
        <f>IFERROR(IF(VLOOKUP(A109,classifications!$A$1:$B$369,2,FALSE)="Urban with Major Conurbation","Predominantly Urban",IF(VLOOKUP(A109,classifications!$A$1:$B$369,2,FALSE)="Urban with Minor Conurbation","Predominantly Urban",IF(VLOOKUP(A109,classifications!$A$1:$B$369,2,FALSE)="Urban with City and Town","Predominantly Urban",IF(VLOOKUP(A109,classifications!$A$1:$B$369,2,FALSE)="Urban with Significant Rural (rural including hub towns 26-49%)","Significant Rural",IF(VLOOKUP(A109,classifications!$A$1:$B$369,2,FALSE)="Mainly Rural (rural including hub towns &gt;=80%) ","Predominantly Rural",IF(VLOOKUP(A109,classifications!$A$1:$B$369,2,FALSE)="Largely Rural (rural including hub towns 50-79%) ","Predominantly Rural",VLOOKUP(A109,classifications!$A$1:$B$369,2,FALSE))))))),"")</f>
        <v>Predominantly Rural</v>
      </c>
      <c r="C109">
        <f>VLOOKUP(A109,data!LE$5:LF$189,2,FALSE)</f>
        <v>91.7</v>
      </c>
      <c r="H109" t="str">
        <f t="shared" si="3"/>
        <v>County Durham</v>
      </c>
    </row>
    <row r="110" spans="1:8" x14ac:dyDescent="0.3">
      <c r="A110" t="s">
        <v>279</v>
      </c>
      <c r="B110" t="str">
        <f>IFERROR(IF(VLOOKUP(A110,classifications!$A$1:$B$369,2,FALSE)="Urban with Major Conurbation","Predominantly Urban",IF(VLOOKUP(A110,classifications!$A$1:$B$369,2,FALSE)="Urban with Minor Conurbation","Predominantly Urban",IF(VLOOKUP(A110,classifications!$A$1:$B$369,2,FALSE)="Urban with City and Town","Predominantly Urban",IF(VLOOKUP(A110,classifications!$A$1:$B$369,2,FALSE)="Urban with Significant Rural (rural including hub towns 26-49%)","Significant Rural",IF(VLOOKUP(A110,classifications!$A$1:$B$369,2,FALSE)="Mainly Rural (rural including hub towns &gt;=80%) ","Predominantly Rural",IF(VLOOKUP(A110,classifications!$A$1:$B$369,2,FALSE)="Largely Rural (rural including hub towns 50-79%) ","Predominantly Rural",VLOOKUP(A110,classifications!$A$1:$B$369,2,FALSE))))))),"")</f>
        <v>Predominantly Rural</v>
      </c>
      <c r="C110">
        <f>VLOOKUP(A110,data!LE$5:LF$189,2,FALSE)</f>
        <v>100</v>
      </c>
      <c r="H110" t="str">
        <f t="shared" si="3"/>
        <v>East Riding of Yorkshire</v>
      </c>
    </row>
    <row r="111" spans="1:8" x14ac:dyDescent="0.3">
      <c r="A111" t="s">
        <v>348</v>
      </c>
      <c r="B111" t="str">
        <f>IFERROR(IF(VLOOKUP(A111,classifications!$A$1:$B$369,2,FALSE)="Urban with Major Conurbation","Predominantly Urban",IF(VLOOKUP(A111,classifications!$A$1:$B$369,2,FALSE)="Urban with Minor Conurbation","Predominantly Urban",IF(VLOOKUP(A111,classifications!$A$1:$B$369,2,FALSE)="Urban with City and Town","Predominantly Urban",IF(VLOOKUP(A111,classifications!$A$1:$B$369,2,FALSE)="Urban with Significant Rural (rural including hub towns 26-49%)","Significant Rural",IF(VLOOKUP(A111,classifications!$A$1:$B$369,2,FALSE)="Mainly Rural (rural including hub towns &gt;=80%) ","Predominantly Rural",IF(VLOOKUP(A111,classifications!$A$1:$B$369,2,FALSE)="Largely Rural (rural including hub towns 50-79%) ","Predominantly Rural",VLOOKUP(A111,classifications!$A$1:$B$369,2,FALSE))))))),"")</f>
        <v>Predominantly Rural</v>
      </c>
      <c r="C111">
        <f>VLOOKUP(A111,data!LE$5:LF$189,2,FALSE)</f>
        <v>87.5</v>
      </c>
      <c r="H111" t="str">
        <f t="shared" si="3"/>
        <v>Devon</v>
      </c>
    </row>
    <row r="112" spans="1:8" x14ac:dyDescent="0.3">
      <c r="A112" t="s">
        <v>350</v>
      </c>
      <c r="B112" t="str">
        <f>IFERROR(IF(VLOOKUP(A112,classifications!$A$1:$B$369,2,FALSE)="Urban with Major Conurbation","Predominantly Urban",IF(VLOOKUP(A112,classifications!$A$1:$B$369,2,FALSE)="Urban with Minor Conurbation","Predominantly Urban",IF(VLOOKUP(A112,classifications!$A$1:$B$369,2,FALSE)="Urban with City and Town","Predominantly Urban",IF(VLOOKUP(A112,classifications!$A$1:$B$369,2,FALSE)="Urban with Significant Rural (rural including hub towns 26-49%)","Significant Rural",IF(VLOOKUP(A112,classifications!$A$1:$B$369,2,FALSE)="Mainly Rural (rural including hub towns &gt;=80%) ","Predominantly Rural",IF(VLOOKUP(A112,classifications!$A$1:$B$369,2,FALSE)="Largely Rural (rural including hub towns 50-79%) ","Predominantly Rural",VLOOKUP(A112,classifications!$A$1:$B$369,2,FALSE))))))),"")</f>
        <v>Predominantly Urban</v>
      </c>
      <c r="C112">
        <f>VLOOKUP(A112,data!LE$5:LF$189,2,FALSE)</f>
        <v>86.7</v>
      </c>
      <c r="H112" t="str">
        <f t="shared" si="3"/>
        <v>West Sussex</v>
      </c>
    </row>
    <row r="113" spans="1:8" x14ac:dyDescent="0.3">
      <c r="A113" t="s">
        <v>104</v>
      </c>
      <c r="B113" t="str">
        <f>IFERROR(IF(VLOOKUP(A113,classifications!$A$1:$B$369,2,FALSE)="Urban with Major Conurbation","Predominantly Urban",IF(VLOOKUP(A113,classifications!$A$1:$B$369,2,FALSE)="Urban with Minor Conurbation","Predominantly Urban",IF(VLOOKUP(A113,classifications!$A$1:$B$369,2,FALSE)="Urban with City and Town","Predominantly Urban",IF(VLOOKUP(A113,classifications!$A$1:$B$369,2,FALSE)="Urban with Significant Rural (rural including hub towns 26-49%)","Significant Rural",IF(VLOOKUP(A113,classifications!$A$1:$B$369,2,FALSE)="Mainly Rural (rural including hub towns &gt;=80%) ","Predominantly Rural",IF(VLOOKUP(A113,classifications!$A$1:$B$369,2,FALSE)="Largely Rural (rural including hub towns 50-79%) ","Predominantly Rural",VLOOKUP(A113,classifications!$A$1:$B$369,2,FALSE))))))),"")</f>
        <v>Predominantly Urban</v>
      </c>
      <c r="C113">
        <f>VLOOKUP(A113,data!LE$5:LF$189,2,FALSE)</f>
        <v>100</v>
      </c>
      <c r="H113" t="str">
        <f t="shared" si="3"/>
        <v>Calderdale</v>
      </c>
    </row>
    <row r="114" spans="1:8" x14ac:dyDescent="0.3">
      <c r="A114" t="s">
        <v>347</v>
      </c>
      <c r="B114" t="str">
        <f>IFERROR(IF(VLOOKUP(A114,classifications!$A$1:$B$369,2,FALSE)="Urban with Major Conurbation","Predominantly Urban",IF(VLOOKUP(A114,classifications!$A$1:$B$369,2,FALSE)="Urban with Minor Conurbation","Predominantly Urban",IF(VLOOKUP(A114,classifications!$A$1:$B$369,2,FALSE)="Urban with City and Town","Predominantly Urban",IF(VLOOKUP(A114,classifications!$A$1:$B$369,2,FALSE)="Urban with Significant Rural (rural including hub towns 26-49%)","Significant Rural",IF(VLOOKUP(A114,classifications!$A$1:$B$369,2,FALSE)="Mainly Rural (rural including hub towns &gt;=80%) ","Predominantly Rural",IF(VLOOKUP(A114,classifications!$A$1:$B$369,2,FALSE)="Largely Rural (rural including hub towns 50-79%) ","Predominantly Rural",VLOOKUP(A114,classifications!$A$1:$B$369,2,FALSE))))))),"")</f>
        <v>Urban with Significant Rural</v>
      </c>
      <c r="C114">
        <f>VLOOKUP(A114,data!LE$5:LF$189,2,FALSE)</f>
        <v>89.5</v>
      </c>
      <c r="D114" s="53"/>
      <c r="H114" t="str">
        <f t="shared" si="3"/>
        <v>Worcestershire</v>
      </c>
    </row>
    <row r="115" spans="1:8" x14ac:dyDescent="0.3">
      <c r="A115" t="s">
        <v>263</v>
      </c>
      <c r="B115" t="str">
        <f>IFERROR(IF(VLOOKUP(A115,classifications!$A$1:$B$369,2,FALSE)="Urban with Major Conurbation","Predominantly Urban",IF(VLOOKUP(A115,classifications!$A$1:$B$369,2,FALSE)="Urban with Minor Conurbation","Predominantly Urban",IF(VLOOKUP(A115,classifications!$A$1:$B$369,2,FALSE)="Urban with City and Town","Predominantly Urban",IF(VLOOKUP(A115,classifications!$A$1:$B$369,2,FALSE)="Urban with Significant Rural (rural including hub towns 26-49%)","Significant Rural",IF(VLOOKUP(A115,classifications!$A$1:$B$369,2,FALSE)="Mainly Rural (rural including hub towns &gt;=80%) ","Predominantly Rural",IF(VLOOKUP(A115,classifications!$A$1:$B$369,2,FALSE)="Largely Rural (rural including hub towns 50-79%) ","Predominantly Rural",VLOOKUP(A115,classifications!$A$1:$B$369,2,FALSE))))))),"")</f>
        <v/>
      </c>
      <c r="C115">
        <f>VLOOKUP(A115,data!LE$5:LF$189,2,FALSE)</f>
        <v>80</v>
      </c>
      <c r="H115" t="str">
        <f t="shared" si="3"/>
        <v>North York Moors National Park</v>
      </c>
    </row>
    <row r="116" spans="1:8" x14ac:dyDescent="0.3">
      <c r="A116" t="s">
        <v>283</v>
      </c>
      <c r="B116" t="str">
        <f>IFERROR(IF(VLOOKUP(A116,classifications!$A$1:$B$369,2,FALSE)="Urban with Major Conurbation","Predominantly Urban",IF(VLOOKUP(A116,classifications!$A$1:$B$369,2,FALSE)="Urban with Minor Conurbation","Predominantly Urban",IF(VLOOKUP(A116,classifications!$A$1:$B$369,2,FALSE)="Urban with City and Town","Predominantly Urban",IF(VLOOKUP(A116,classifications!$A$1:$B$369,2,FALSE)="Urban with Significant Rural (rural including hub towns 26-49%)","Significant Rural",IF(VLOOKUP(A116,classifications!$A$1:$B$369,2,FALSE)="Mainly Rural (rural including hub towns &gt;=80%) ","Predominantly Rural",IF(VLOOKUP(A116,classifications!$A$1:$B$369,2,FALSE)="Largely Rural (rural including hub towns 50-79%) ","Predominantly Rural",VLOOKUP(A116,classifications!$A$1:$B$369,2,FALSE))))))),"")</f>
        <v>Predominantly Urban</v>
      </c>
      <c r="C116" t="str">
        <f>VLOOKUP(A116,data!LE$5:LF$189,2,FALSE)</f>
        <v>-</v>
      </c>
      <c r="H116" t="str">
        <f t="shared" si="3"/>
        <v>Stockport</v>
      </c>
    </row>
    <row r="117" spans="1:8" x14ac:dyDescent="0.3">
      <c r="A117" t="s">
        <v>356</v>
      </c>
      <c r="B117" t="str">
        <f>IFERROR(IF(VLOOKUP(A117,classifications!$A$1:$B$369,2,FALSE)="Urban with Major Conurbation","Predominantly Urban",IF(VLOOKUP(A117,classifications!$A$1:$B$369,2,FALSE)="Urban with Minor Conurbation","Predominantly Urban",IF(VLOOKUP(A117,classifications!$A$1:$B$369,2,FALSE)="Urban with City and Town","Predominantly Urban",IF(VLOOKUP(A117,classifications!$A$1:$B$369,2,FALSE)="Urban with Significant Rural (rural including hub towns 26-49%)","Significant Rural",IF(VLOOKUP(A117,classifications!$A$1:$B$369,2,FALSE)="Mainly Rural (rural including hub towns &gt;=80%) ","Predominantly Rural",IF(VLOOKUP(A117,classifications!$A$1:$B$369,2,FALSE)="Largely Rural (rural including hub towns 50-79%) ","Predominantly Rural",VLOOKUP(A117,classifications!$A$1:$B$369,2,FALSE))))))),"")</f>
        <v>Predominantly Rural</v>
      </c>
      <c r="C117">
        <f>VLOOKUP(A117,data!LE$5:LF$189,2,FALSE)</f>
        <v>76.5</v>
      </c>
      <c r="H117" t="str">
        <f t="shared" si="3"/>
        <v>Lincolnshire</v>
      </c>
    </row>
    <row r="118" spans="1:8" x14ac:dyDescent="0.3">
      <c r="A118" t="s">
        <v>361</v>
      </c>
      <c r="B118" t="str">
        <f>IFERROR(IF(VLOOKUP(A118,classifications!$A$1:$B$369,2,FALSE)="Urban with Major Conurbation","Predominantly Urban",IF(VLOOKUP(A118,classifications!$A$1:$B$369,2,FALSE)="Urban with Minor Conurbation","Predominantly Urban",IF(VLOOKUP(A118,classifications!$A$1:$B$369,2,FALSE)="Urban with City and Town","Predominantly Urban",IF(VLOOKUP(A118,classifications!$A$1:$B$369,2,FALSE)="Urban with Significant Rural (rural including hub towns 26-49%)","Significant Rural",IF(VLOOKUP(A118,classifications!$A$1:$B$369,2,FALSE)="Mainly Rural (rural including hub towns &gt;=80%) ","Predominantly Rural",IF(VLOOKUP(A118,classifications!$A$1:$B$369,2,FALSE)="Largely Rural (rural including hub towns 50-79%) ","Predominantly Rural",VLOOKUP(A118,classifications!$A$1:$B$369,2,FALSE))))))),"")</f>
        <v>Urban with Significant Rural</v>
      </c>
      <c r="C118">
        <f>VLOOKUP(A118,data!LE$5:LF$189,2,FALSE)</f>
        <v>98</v>
      </c>
      <c r="H118" t="str">
        <f t="shared" si="3"/>
        <v>Hampshire</v>
      </c>
    </row>
    <row r="119" spans="1:8" x14ac:dyDescent="0.3">
      <c r="A119" t="s">
        <v>431</v>
      </c>
      <c r="B119" t="str">
        <f>IFERROR(IF(VLOOKUP(A119,classifications!$A$1:$B$369,2,FALSE)="Urban with Major Conurbation","Predominantly Urban",IF(VLOOKUP(A119,classifications!$A$1:$B$369,2,FALSE)="Urban with Minor Conurbation","Predominantly Urban",IF(VLOOKUP(A119,classifications!$A$1:$B$369,2,FALSE)="Urban with City and Town","Predominantly Urban",IF(VLOOKUP(A119,classifications!$A$1:$B$369,2,FALSE)="Urban with Significant Rural (rural including hub towns 26-49%)","Significant Rural",IF(VLOOKUP(A119,classifications!$A$1:$B$369,2,FALSE)="Mainly Rural (rural including hub towns &gt;=80%) ","Predominantly Rural",IF(VLOOKUP(A119,classifications!$A$1:$B$369,2,FALSE)="Largely Rural (rural including hub towns 50-79%) ","Predominantly Rural",VLOOKUP(A119,classifications!$A$1:$B$369,2,FALSE))))))),"")</f>
        <v>Predominantly Urban</v>
      </c>
      <c r="C119">
        <f>VLOOKUP(A119,data!LE$5:LF$189,2,FALSE)</f>
        <v>50</v>
      </c>
      <c r="H119" t="e">
        <f t="shared" si="3"/>
        <v>#N/A</v>
      </c>
    </row>
    <row r="120" spans="1:8" x14ac:dyDescent="0.3">
      <c r="A120" t="s">
        <v>354</v>
      </c>
      <c r="B120" t="str">
        <f>IFERROR(IF(VLOOKUP(A120,classifications!$A$1:$B$369,2,FALSE)="Urban with Major Conurbation","Predominantly Urban",IF(VLOOKUP(A120,classifications!$A$1:$B$369,2,FALSE)="Urban with Minor Conurbation","Predominantly Urban",IF(VLOOKUP(A120,classifications!$A$1:$B$369,2,FALSE)="Urban with City and Town","Predominantly Urban",IF(VLOOKUP(A120,classifications!$A$1:$B$369,2,FALSE)="Urban with Significant Rural (rural including hub towns 26-49%)","Significant Rural",IF(VLOOKUP(A120,classifications!$A$1:$B$369,2,FALSE)="Mainly Rural (rural including hub towns &gt;=80%) ","Predominantly Rural",IF(VLOOKUP(A120,classifications!$A$1:$B$369,2,FALSE)="Largely Rural (rural including hub towns 50-79%) ","Predominantly Rural",VLOOKUP(A120,classifications!$A$1:$B$369,2,FALSE))))))),"")</f>
        <v>Urban with Significant Rural</v>
      </c>
      <c r="C120">
        <f>VLOOKUP(A120,data!LE$5:LF$189,2,FALSE)</f>
        <v>100</v>
      </c>
      <c r="H120" t="str">
        <f t="shared" si="3"/>
        <v>East Sussex</v>
      </c>
    </row>
    <row r="121" spans="1:8" x14ac:dyDescent="0.3">
      <c r="A121" t="s">
        <v>293</v>
      </c>
      <c r="B121" t="str">
        <f>IFERROR(IF(VLOOKUP(A121,classifications!$A$1:$B$369,2,FALSE)="Urban with Major Conurbation","Predominantly Urban",IF(VLOOKUP(A121,classifications!$A$1:$B$369,2,FALSE)="Urban with Minor Conurbation","Predominantly Urban",IF(VLOOKUP(A121,classifications!$A$1:$B$369,2,FALSE)="Urban with City and Town","Predominantly Urban",IF(VLOOKUP(A121,classifications!$A$1:$B$369,2,FALSE)="Urban with Significant Rural (rural including hub towns 26-49%)","Significant Rural",IF(VLOOKUP(A121,classifications!$A$1:$B$369,2,FALSE)="Mainly Rural (rural including hub towns &gt;=80%) ","Predominantly Rural",IF(VLOOKUP(A121,classifications!$A$1:$B$369,2,FALSE)="Largely Rural (rural including hub towns 50-79%) ","Predominantly Rural",VLOOKUP(A121,classifications!$A$1:$B$369,2,FALSE))))))),"")</f>
        <v>Predominantly Urban</v>
      </c>
      <c r="C121" t="str">
        <f>VLOOKUP(A121,data!LE$5:LF$189,2,FALSE)</f>
        <v>-</v>
      </c>
      <c r="H121" t="str">
        <f t="shared" si="3"/>
        <v>Milton Keynes</v>
      </c>
    </row>
    <row r="122" spans="1:8" x14ac:dyDescent="0.3">
      <c r="A122" t="s">
        <v>355</v>
      </c>
      <c r="B122" t="str">
        <f>IFERROR(IF(VLOOKUP(A122,classifications!$A$1:$B$369,2,FALSE)="Urban with Major Conurbation","Predominantly Urban",IF(VLOOKUP(A122,classifications!$A$1:$B$369,2,FALSE)="Urban with Minor Conurbation","Predominantly Urban",IF(VLOOKUP(A122,classifications!$A$1:$B$369,2,FALSE)="Urban with City and Town","Predominantly Urban",IF(VLOOKUP(A122,classifications!$A$1:$B$369,2,FALSE)="Urban with Significant Rural (rural including hub towns 26-49%)","Significant Rural",IF(VLOOKUP(A122,classifications!$A$1:$B$369,2,FALSE)="Mainly Rural (rural including hub towns &gt;=80%) ","Predominantly Rural",IF(VLOOKUP(A122,classifications!$A$1:$B$369,2,FALSE)="Largely Rural (rural including hub towns 50-79%) ","Predominantly Rural",VLOOKUP(A122,classifications!$A$1:$B$369,2,FALSE))))))),"")</f>
        <v>Urban with Significant Rural</v>
      </c>
      <c r="C122">
        <f>VLOOKUP(A122,data!LE$5:LF$189,2,FALSE)</f>
        <v>79.3</v>
      </c>
      <c r="H122" t="str">
        <f t="shared" si="3"/>
        <v>Derbyshire</v>
      </c>
    </row>
    <row r="123" spans="1:8" x14ac:dyDescent="0.3">
      <c r="A123" t="s">
        <v>276</v>
      </c>
      <c r="B123" t="str">
        <f>IFERROR(IF(VLOOKUP(A123,classifications!$A$1:$B$369,2,FALSE)="Urban with Major Conurbation","Predominantly Urban",IF(VLOOKUP(A123,classifications!$A$1:$B$369,2,FALSE)="Urban with Minor Conurbation","Predominantly Urban",IF(VLOOKUP(A123,classifications!$A$1:$B$369,2,FALSE)="Urban with City and Town","Predominantly Urban",IF(VLOOKUP(A123,classifications!$A$1:$B$369,2,FALSE)="Urban with Significant Rural (rural including hub towns 26-49%)","Significant Rural",IF(VLOOKUP(A123,classifications!$A$1:$B$369,2,FALSE)="Mainly Rural (rural including hub towns &gt;=80%) ","Predominantly Rural",IF(VLOOKUP(A123,classifications!$A$1:$B$369,2,FALSE)="Largely Rural (rural including hub towns 50-79%) ","Predominantly Rural",VLOOKUP(A123,classifications!$A$1:$B$369,2,FALSE))))))),"")</f>
        <v>Predominantly Rural</v>
      </c>
      <c r="C123">
        <f>VLOOKUP(A123,data!LE$5:LF$189,2,FALSE)</f>
        <v>75</v>
      </c>
      <c r="H123" t="str">
        <f t="shared" si="3"/>
        <v>Northumberland</v>
      </c>
    </row>
    <row r="124" spans="1:8" x14ac:dyDescent="0.3">
      <c r="A124" t="s">
        <v>365</v>
      </c>
      <c r="B124" t="str">
        <f>IFERROR(IF(VLOOKUP(A124,classifications!$A$1:$B$369,2,FALSE)="Urban with Major Conurbation","Predominantly Urban",IF(VLOOKUP(A124,classifications!$A$1:$B$369,2,FALSE)="Urban with Minor Conurbation","Predominantly Urban",IF(VLOOKUP(A124,classifications!$A$1:$B$369,2,FALSE)="Urban with City and Town","Predominantly Urban",IF(VLOOKUP(A124,classifications!$A$1:$B$369,2,FALSE)="Urban with Significant Rural (rural including hub towns 26-49%)","Significant Rural",IF(VLOOKUP(A124,classifications!$A$1:$B$369,2,FALSE)="Mainly Rural (rural including hub towns &gt;=80%) ","Predominantly Rural",IF(VLOOKUP(A124,classifications!$A$1:$B$369,2,FALSE)="Largely Rural (rural including hub towns 50-79%) ","Predominantly Rural",VLOOKUP(A124,classifications!$A$1:$B$369,2,FALSE))))))),"")</f>
        <v>Predominantly Rural</v>
      </c>
      <c r="C124">
        <f>VLOOKUP(A124,data!LE$5:LF$189,2,FALSE)</f>
        <v>100</v>
      </c>
      <c r="H124" t="str">
        <f t="shared" si="3"/>
        <v>Norfolk</v>
      </c>
    </row>
    <row r="125" spans="1:8" x14ac:dyDescent="0.3">
      <c r="A125" t="s">
        <v>359</v>
      </c>
      <c r="B125" t="str">
        <f>IFERROR(IF(VLOOKUP(A125,classifications!$A$1:$B$369,2,FALSE)="Urban with Major Conurbation","Predominantly Urban",IF(VLOOKUP(A125,classifications!$A$1:$B$369,2,FALSE)="Urban with Minor Conurbation","Predominantly Urban",IF(VLOOKUP(A125,classifications!$A$1:$B$369,2,FALSE)="Urban with City and Town","Predominantly Urban",IF(VLOOKUP(A125,classifications!$A$1:$B$369,2,FALSE)="Urban with Significant Rural (rural including hub towns 26-49%)","Significant Rural",IF(VLOOKUP(A125,classifications!$A$1:$B$369,2,FALSE)="Mainly Rural (rural including hub towns &gt;=80%) ","Predominantly Rural",IF(VLOOKUP(A125,classifications!$A$1:$B$369,2,FALSE)="Largely Rural (rural including hub towns 50-79%) ","Predominantly Rural",VLOOKUP(A125,classifications!$A$1:$B$369,2,FALSE))))))),"")</f>
        <v>Urban with Significant Rural</v>
      </c>
      <c r="C125">
        <f>VLOOKUP(A125,data!LE$5:LF$189,2,FALSE)</f>
        <v>95</v>
      </c>
      <c r="H125" t="str">
        <f t="shared" si="3"/>
        <v>Nottinghamshire</v>
      </c>
    </row>
    <row r="126" spans="1:8" x14ac:dyDescent="0.3">
      <c r="A126" t="s">
        <v>30</v>
      </c>
      <c r="B126" t="str">
        <f>IFERROR(IF(VLOOKUP(A126,classifications!$A$1:$B$369,2,FALSE)="Urban with Major Conurbation","Predominantly Urban",IF(VLOOKUP(A126,classifications!$A$1:$B$369,2,FALSE)="Urban with Minor Conurbation","Predominantly Urban",IF(VLOOKUP(A126,classifications!$A$1:$B$369,2,FALSE)="Urban with City and Town","Predominantly Urban",IF(VLOOKUP(A126,classifications!$A$1:$B$369,2,FALSE)="Urban with Significant Rural (rural including hub towns 26-49%)","Significant Rural",IF(VLOOKUP(A126,classifications!$A$1:$B$369,2,FALSE)="Mainly Rural (rural including hub towns &gt;=80%) ","Predominantly Rural",IF(VLOOKUP(A126,classifications!$A$1:$B$369,2,FALSE)="Largely Rural (rural including hub towns 50-79%) ","Predominantly Rural",VLOOKUP(A126,classifications!$A$1:$B$369,2,FALSE))))))),"")</f>
        <v>Predominantly Urban</v>
      </c>
      <c r="C126" t="str">
        <f>VLOOKUP(A126,data!LE$5:LF$189,2,FALSE)</f>
        <v>-</v>
      </c>
      <c r="H126" t="str">
        <f t="shared" si="3"/>
        <v>Gateshead</v>
      </c>
    </row>
    <row r="127" spans="1:8" x14ac:dyDescent="0.3">
      <c r="A127" t="s">
        <v>379</v>
      </c>
      <c r="B127" t="str">
        <f>IFERROR(IF(VLOOKUP(A127,classifications!$A$1:$B$369,2,FALSE)="Urban with Major Conurbation","Predominantly Urban",IF(VLOOKUP(A127,classifications!$A$1:$B$369,2,FALSE)="Urban with Minor Conurbation","Predominantly Urban",IF(VLOOKUP(A127,classifications!$A$1:$B$369,2,FALSE)="Urban with City and Town","Predominantly Urban",IF(VLOOKUP(A127,classifications!$A$1:$B$369,2,FALSE)="Urban with Significant Rural (rural including hub towns 26-49%)","Significant Rural",IF(VLOOKUP(A127,classifications!$A$1:$B$369,2,FALSE)="Mainly Rural (rural including hub towns &gt;=80%) ","Predominantly Rural",IF(VLOOKUP(A127,classifications!$A$1:$B$369,2,FALSE)="Largely Rural (rural including hub towns 50-79%) ","Predominantly Rural",VLOOKUP(A127,classifications!$A$1:$B$369,2,FALSE))))))),"")</f>
        <v>Predominantly Rural</v>
      </c>
      <c r="C127">
        <f>VLOOKUP(A127,data!LE$5:LF$189,2,FALSE)</f>
        <v>100</v>
      </c>
      <c r="H127" t="str">
        <f t="shared" si="3"/>
        <v>Isle of Wight</v>
      </c>
    </row>
    <row r="128" spans="1:8" x14ac:dyDescent="0.3">
      <c r="A128" t="s">
        <v>41</v>
      </c>
      <c r="B128" t="str">
        <f>IFERROR(IF(VLOOKUP(A128,classifications!$A$1:$B$369,2,FALSE)="Urban with Major Conurbation","Predominantly Urban",IF(VLOOKUP(A128,classifications!$A$1:$B$369,2,FALSE)="Urban with Minor Conurbation","Predominantly Urban",IF(VLOOKUP(A128,classifications!$A$1:$B$369,2,FALSE)="Urban with City and Town","Predominantly Urban",IF(VLOOKUP(A128,classifications!$A$1:$B$369,2,FALSE)="Urban with Significant Rural (rural including hub towns 26-49%)","Significant Rural",IF(VLOOKUP(A128,classifications!$A$1:$B$369,2,FALSE)="Mainly Rural (rural including hub towns &gt;=80%) ","Predominantly Rural",IF(VLOOKUP(A128,classifications!$A$1:$B$369,2,FALSE)="Largely Rural (rural including hub towns 50-79%) ","Predominantly Rural",VLOOKUP(A128,classifications!$A$1:$B$369,2,FALSE))))))),"")</f>
        <v>Predominantly Urban</v>
      </c>
      <c r="C128" t="str">
        <f>VLOOKUP(A128,data!LE$5:LF$189,2,FALSE)</f>
        <v>-</v>
      </c>
      <c r="H128" t="str">
        <f t="shared" si="3"/>
        <v>Rochdale</v>
      </c>
    </row>
    <row r="129" spans="1:8" x14ac:dyDescent="0.3">
      <c r="A129" t="s">
        <v>358</v>
      </c>
      <c r="B129" t="str">
        <f>IFERROR(IF(VLOOKUP(A129,classifications!$A$1:$B$369,2,FALSE)="Urban with Major Conurbation","Predominantly Urban",IF(VLOOKUP(A129,classifications!$A$1:$B$369,2,FALSE)="Urban with Minor Conurbation","Predominantly Urban",IF(VLOOKUP(A129,classifications!$A$1:$B$369,2,FALSE)="Urban with City and Town","Predominantly Urban",IF(VLOOKUP(A129,classifications!$A$1:$B$369,2,FALSE)="Urban with Significant Rural (rural including hub towns 26-49%)","Significant Rural",IF(VLOOKUP(A129,classifications!$A$1:$B$369,2,FALSE)="Mainly Rural (rural including hub towns &gt;=80%) ","Predominantly Rural",IF(VLOOKUP(A129,classifications!$A$1:$B$369,2,FALSE)="Largely Rural (rural including hub towns 50-79%) ","Predominantly Rural",VLOOKUP(A129,classifications!$A$1:$B$369,2,FALSE))))))),"")</f>
        <v>Predominantly Rural</v>
      </c>
      <c r="C129">
        <f>VLOOKUP(A129,data!LE$5:LF$189,2,FALSE)</f>
        <v>94.4</v>
      </c>
      <c r="H129" t="str">
        <f t="shared" ref="H129:H161" si="4">VLOOKUP(A129,A$172:A$337,1,FALSE)</f>
        <v>Oxfordshire</v>
      </c>
    </row>
    <row r="130" spans="1:8" x14ac:dyDescent="0.3">
      <c r="A130" t="s">
        <v>20</v>
      </c>
      <c r="B130" t="str">
        <f>IFERROR(IF(VLOOKUP(A130,classifications!$A$1:$B$369,2,FALSE)="Urban with Major Conurbation","Predominantly Urban",IF(VLOOKUP(A130,classifications!$A$1:$B$369,2,FALSE)="Urban with Minor Conurbation","Predominantly Urban",IF(VLOOKUP(A130,classifications!$A$1:$B$369,2,FALSE)="Urban with City and Town","Predominantly Urban",IF(VLOOKUP(A130,classifications!$A$1:$B$369,2,FALSE)="Urban with Significant Rural (rural including hub towns 26-49%)","Significant Rural",IF(VLOOKUP(A130,classifications!$A$1:$B$369,2,FALSE)="Mainly Rural (rural including hub towns &gt;=80%) ","Predominantly Rural",IF(VLOOKUP(A130,classifications!$A$1:$B$369,2,FALSE)="Largely Rural (rural including hub towns 50-79%) ","Predominantly Rural",VLOOKUP(A130,classifications!$A$1:$B$369,2,FALSE))))))),"")</f>
        <v>Predominantly Urban</v>
      </c>
      <c r="C130" t="str">
        <f>VLOOKUP(A130,data!LE$5:LF$189,2,FALSE)</f>
        <v>-</v>
      </c>
      <c r="H130" t="str">
        <f t="shared" si="4"/>
        <v>Barking and Dagenham</v>
      </c>
    </row>
    <row r="131" spans="1:8" x14ac:dyDescent="0.3">
      <c r="A131" t="s">
        <v>93</v>
      </c>
      <c r="B131" t="str">
        <f>IFERROR(IF(VLOOKUP(A131,classifications!$A$1:$B$369,2,FALSE)="Urban with Major Conurbation","Predominantly Urban",IF(VLOOKUP(A131,classifications!$A$1:$B$369,2,FALSE)="Urban with Minor Conurbation","Predominantly Urban",IF(VLOOKUP(A131,classifications!$A$1:$B$369,2,FALSE)="Urban with City and Town","Predominantly Urban",IF(VLOOKUP(A131,classifications!$A$1:$B$369,2,FALSE)="Urban with Significant Rural (rural including hub towns 26-49%)","Significant Rural",IF(VLOOKUP(A131,classifications!$A$1:$B$369,2,FALSE)="Mainly Rural (rural including hub towns &gt;=80%) ","Predominantly Rural",IF(VLOOKUP(A131,classifications!$A$1:$B$369,2,FALSE)="Largely Rural (rural including hub towns 50-79%) ","Predominantly Rural",VLOOKUP(A131,classifications!$A$1:$B$369,2,FALSE))))))),"")</f>
        <v>Predominantly Urban</v>
      </c>
      <c r="C131">
        <f>VLOOKUP(A131,data!LE$5:LF$189,2,FALSE)</f>
        <v>85.7</v>
      </c>
      <c r="H131" t="str">
        <f t="shared" si="4"/>
        <v>Havering</v>
      </c>
    </row>
    <row r="132" spans="1:8" x14ac:dyDescent="0.3">
      <c r="A132" t="s">
        <v>366</v>
      </c>
      <c r="B132" t="str">
        <f>IFERROR(IF(VLOOKUP(A132,classifications!$A$1:$B$369,2,FALSE)="Urban with Major Conurbation","Predominantly Urban",IF(VLOOKUP(A132,classifications!$A$1:$B$369,2,FALSE)="Urban with Minor Conurbation","Predominantly Urban",IF(VLOOKUP(A132,classifications!$A$1:$B$369,2,FALSE)="Urban with City and Town","Predominantly Urban",IF(VLOOKUP(A132,classifications!$A$1:$B$369,2,FALSE)="Urban with Significant Rural (rural including hub towns 26-49%)","Significant Rural",IF(VLOOKUP(A132,classifications!$A$1:$B$369,2,FALSE)="Mainly Rural (rural including hub towns &gt;=80%) ","Predominantly Rural",IF(VLOOKUP(A132,classifications!$A$1:$B$369,2,FALSE)="Largely Rural (rural including hub towns 50-79%) ","Predominantly Rural",VLOOKUP(A132,classifications!$A$1:$B$369,2,FALSE))))))),"")</f>
        <v>Predominantly Rural</v>
      </c>
      <c r="C132">
        <f>VLOOKUP(A132,data!LE$5:LF$189,2,FALSE)</f>
        <v>100</v>
      </c>
      <c r="H132" t="str">
        <f t="shared" si="4"/>
        <v>Suffolk</v>
      </c>
    </row>
    <row r="133" spans="1:8" x14ac:dyDescent="0.3">
      <c r="A133" t="s">
        <v>260</v>
      </c>
      <c r="B133" t="str">
        <f>IFERROR(IF(VLOOKUP(A133,classifications!$A$1:$B$369,2,FALSE)="Urban with Major Conurbation","Predominantly Urban",IF(VLOOKUP(A133,classifications!$A$1:$B$369,2,FALSE)="Urban with Minor Conurbation","Predominantly Urban",IF(VLOOKUP(A133,classifications!$A$1:$B$369,2,FALSE)="Urban with City and Town","Predominantly Urban",IF(VLOOKUP(A133,classifications!$A$1:$B$369,2,FALSE)="Urban with Significant Rural (rural including hub towns 26-49%)","Significant Rural",IF(VLOOKUP(A133,classifications!$A$1:$B$369,2,FALSE)="Mainly Rural (rural including hub towns &gt;=80%) ","Predominantly Rural",IF(VLOOKUP(A133,classifications!$A$1:$B$369,2,FALSE)="Largely Rural (rural including hub towns 50-79%) ","Predominantly Rural",VLOOKUP(A133,classifications!$A$1:$B$369,2,FALSE))))))),"")</f>
        <v>Urban with Significant Rural</v>
      </c>
      <c r="C133">
        <f>VLOOKUP(A133,data!LE$5:LF$189,2,FALSE)</f>
        <v>80</v>
      </c>
      <c r="H133" t="str">
        <f t="shared" si="4"/>
        <v>North Lincolnshire</v>
      </c>
    </row>
    <row r="134" spans="1:8" x14ac:dyDescent="0.3">
      <c r="A134" t="s">
        <v>258</v>
      </c>
      <c r="B134" t="str">
        <f>IFERROR(IF(VLOOKUP(A134,classifications!$A$1:$B$369,2,FALSE)="Urban with Major Conurbation","Predominantly Urban",IF(VLOOKUP(A134,classifications!$A$1:$B$369,2,FALSE)="Urban with Minor Conurbation","Predominantly Urban",IF(VLOOKUP(A134,classifications!$A$1:$B$369,2,FALSE)="Urban with City and Town","Predominantly Urban",IF(VLOOKUP(A134,classifications!$A$1:$B$369,2,FALSE)="Urban with Significant Rural (rural including hub towns 26-49%)","Significant Rural",IF(VLOOKUP(A134,classifications!$A$1:$B$369,2,FALSE)="Mainly Rural (rural including hub towns &gt;=80%) ","Predominantly Rural",IF(VLOOKUP(A134,classifications!$A$1:$B$369,2,FALSE)="Largely Rural (rural including hub towns 50-79%) ","Predominantly Rural",VLOOKUP(A134,classifications!$A$1:$B$369,2,FALSE))))))),"")</f>
        <v>Predominantly Urban</v>
      </c>
      <c r="C134" t="str">
        <f>VLOOKUP(A134,data!LE$5:LF$189,2,FALSE)</f>
        <v>-</v>
      </c>
      <c r="H134" t="str">
        <f t="shared" si="4"/>
        <v>Windsor and Maidenhead</v>
      </c>
    </row>
    <row r="135" spans="1:8" x14ac:dyDescent="0.3">
      <c r="A135" t="s">
        <v>364</v>
      </c>
      <c r="B135" t="str">
        <f>IFERROR(IF(VLOOKUP(A135,classifications!$A$1:$B$369,2,FALSE)="Urban with Major Conurbation","Predominantly Urban",IF(VLOOKUP(A135,classifications!$A$1:$B$369,2,FALSE)="Urban with Minor Conurbation","Predominantly Urban",IF(VLOOKUP(A135,classifications!$A$1:$B$369,2,FALSE)="Urban with City and Town","Predominantly Urban",IF(VLOOKUP(A135,classifications!$A$1:$B$369,2,FALSE)="Urban with Significant Rural (rural including hub towns 26-49%)","Significant Rural",IF(VLOOKUP(A135,classifications!$A$1:$B$369,2,FALSE)="Mainly Rural (rural including hub towns &gt;=80%) ","Predominantly Rural",IF(VLOOKUP(A135,classifications!$A$1:$B$369,2,FALSE)="Largely Rural (rural including hub towns 50-79%) ","Predominantly Rural",VLOOKUP(A135,classifications!$A$1:$B$369,2,FALSE))))))),"")</f>
        <v>Predominantly Urban</v>
      </c>
      <c r="C135">
        <f>VLOOKUP(A135,data!LE$5:LF$189,2,FALSE)</f>
        <v>87.5</v>
      </c>
      <c r="H135" t="str">
        <f t="shared" si="4"/>
        <v>Surrey</v>
      </c>
    </row>
    <row r="136" spans="1:8" x14ac:dyDescent="0.3">
      <c r="A136" t="s">
        <v>307</v>
      </c>
      <c r="B136" t="str">
        <f>IFERROR(IF(VLOOKUP(A136,classifications!$A$1:$B$369,2,FALSE)="Urban with Major Conurbation","Predominantly Urban",IF(VLOOKUP(A136,classifications!$A$1:$B$369,2,FALSE)="Urban with Minor Conurbation","Predominantly Urban",IF(VLOOKUP(A136,classifications!$A$1:$B$369,2,FALSE)="Urban with City and Town","Predominantly Urban",IF(VLOOKUP(A136,classifications!$A$1:$B$369,2,FALSE)="Urban with Significant Rural (rural including hub towns 26-49%)","Significant Rural",IF(VLOOKUP(A136,classifications!$A$1:$B$369,2,FALSE)="Mainly Rural (rural including hub towns &gt;=80%) ","Predominantly Rural",IF(VLOOKUP(A136,classifications!$A$1:$B$369,2,FALSE)="Largely Rural (rural including hub towns 50-79%) ","Predominantly Rural",VLOOKUP(A136,classifications!$A$1:$B$369,2,FALSE))))))),"")</f>
        <v/>
      </c>
      <c r="C136">
        <f>VLOOKUP(A136,data!LE$5:LF$189,2,FALSE)</f>
        <v>100</v>
      </c>
      <c r="H136" t="str">
        <f t="shared" si="4"/>
        <v>South Downs National Park</v>
      </c>
    </row>
    <row r="137" spans="1:8" x14ac:dyDescent="0.3">
      <c r="A137" t="s">
        <v>385</v>
      </c>
      <c r="B137" t="str">
        <f>IFERROR(IF(VLOOKUP(A137,classifications!$A$1:$B$369,2,FALSE)="Urban with Major Conurbation","Predominantly Urban",IF(VLOOKUP(A137,classifications!$A$1:$B$369,2,FALSE)="Urban with Minor Conurbation","Predominantly Urban",IF(VLOOKUP(A137,classifications!$A$1:$B$369,2,FALSE)="Urban with City and Town","Predominantly Urban",IF(VLOOKUP(A137,classifications!$A$1:$B$369,2,FALSE)="Urban with Significant Rural (rural including hub towns 26-49%)","Significant Rural",IF(VLOOKUP(A137,classifications!$A$1:$B$369,2,FALSE)="Mainly Rural (rural including hub towns &gt;=80%) ","Predominantly Rural",IF(VLOOKUP(A137,classifications!$A$1:$B$369,2,FALSE)="Largely Rural (rural including hub towns 50-79%) ","Predominantly Rural",VLOOKUP(A137,classifications!$A$1:$B$369,2,FALSE))))))),"")</f>
        <v>Predominantly Rural</v>
      </c>
      <c r="C137">
        <f>VLOOKUP(A137,data!LE$5:LF$189,2,FALSE)</f>
        <v>100</v>
      </c>
      <c r="H137" t="str">
        <f t="shared" si="4"/>
        <v>Cambridgeshire</v>
      </c>
    </row>
    <row r="138" spans="1:8" x14ac:dyDescent="0.3">
      <c r="A138" t="s">
        <v>367</v>
      </c>
      <c r="B138" t="str">
        <f>IFERROR(IF(VLOOKUP(A138,classifications!$A$1:$B$369,2,FALSE)="Urban with Major Conurbation","Predominantly Urban",IF(VLOOKUP(A138,classifications!$A$1:$B$369,2,FALSE)="Urban with Minor Conurbation","Predominantly Urban",IF(VLOOKUP(A138,classifications!$A$1:$B$369,2,FALSE)="Urban with City and Town","Predominantly Urban",IF(VLOOKUP(A138,classifications!$A$1:$B$369,2,FALSE)="Urban with Significant Rural (rural including hub towns 26-49%)","Significant Rural",IF(VLOOKUP(A138,classifications!$A$1:$B$369,2,FALSE)="Mainly Rural (rural including hub towns &gt;=80%) ","Predominantly Rural",IF(VLOOKUP(A138,classifications!$A$1:$B$369,2,FALSE)="Largely Rural (rural including hub towns 50-79%) ","Predominantly Rural",VLOOKUP(A138,classifications!$A$1:$B$369,2,FALSE))))))),"")</f>
        <v>Urban with Significant Rural</v>
      </c>
      <c r="C138">
        <f>VLOOKUP(A138,data!LE$5:LF$189,2,FALSE)</f>
        <v>73.099999999999994</v>
      </c>
      <c r="H138" t="str">
        <f t="shared" si="4"/>
        <v>Warwickshire</v>
      </c>
    </row>
    <row r="139" spans="1:8" x14ac:dyDescent="0.3">
      <c r="A139" t="s">
        <v>254</v>
      </c>
      <c r="B139" t="str">
        <f>IFERROR(IF(VLOOKUP(A139,classifications!$A$1:$B$369,2,FALSE)="Urban with Major Conurbation","Predominantly Urban",IF(VLOOKUP(A139,classifications!$A$1:$B$369,2,FALSE)="Urban with Minor Conurbation","Predominantly Urban",IF(VLOOKUP(A139,classifications!$A$1:$B$369,2,FALSE)="Urban with City and Town","Predominantly Urban",IF(VLOOKUP(A139,classifications!$A$1:$B$369,2,FALSE)="Urban with Significant Rural (rural including hub towns 26-49%)","Significant Rural",IF(VLOOKUP(A139,classifications!$A$1:$B$369,2,FALSE)="Mainly Rural (rural including hub towns &gt;=80%) ","Predominantly Rural",IF(VLOOKUP(A139,classifications!$A$1:$B$369,2,FALSE)="Largely Rural (rural including hub towns 50-79%) ","Predominantly Rural",VLOOKUP(A139,classifications!$A$1:$B$369,2,FALSE))))))),"")</f>
        <v>Urban with Significant Rural</v>
      </c>
      <c r="C139" t="str">
        <f>VLOOKUP(A139,data!LE$5:LF$189,2,FALSE)</f>
        <v>-</v>
      </c>
      <c r="H139" t="str">
        <f t="shared" si="4"/>
        <v>Bath and North East Somerset</v>
      </c>
    </row>
    <row r="140" spans="1:8" x14ac:dyDescent="0.3">
      <c r="A140" t="s">
        <v>141</v>
      </c>
      <c r="B140" t="str">
        <f>IFERROR(IF(VLOOKUP(A140,classifications!$A$1:$B$369,2,FALSE)="Urban with Major Conurbation","Predominantly Urban",IF(VLOOKUP(A140,classifications!$A$1:$B$369,2,FALSE)="Urban with Minor Conurbation","Predominantly Urban",IF(VLOOKUP(A140,classifications!$A$1:$B$369,2,FALSE)="Urban with City and Town","Predominantly Urban",IF(VLOOKUP(A140,classifications!$A$1:$B$369,2,FALSE)="Urban with Significant Rural (rural including hub towns 26-49%)","Significant Rural",IF(VLOOKUP(A140,classifications!$A$1:$B$369,2,FALSE)="Mainly Rural (rural including hub towns &gt;=80%) ","Predominantly Rural",IF(VLOOKUP(A140,classifications!$A$1:$B$369,2,FALSE)="Largely Rural (rural including hub towns 50-79%) ","Predominantly Rural",VLOOKUP(A140,classifications!$A$1:$B$369,2,FALSE))))))),"")</f>
        <v>Predominantly Urban</v>
      </c>
      <c r="C140">
        <f>VLOOKUP(A140,data!LE$5:LF$189,2,FALSE)</f>
        <v>100</v>
      </c>
      <c r="H140" t="str">
        <f t="shared" si="4"/>
        <v>Bolton</v>
      </c>
    </row>
    <row r="141" spans="1:8" x14ac:dyDescent="0.3">
      <c r="A141" t="s">
        <v>182</v>
      </c>
      <c r="B141" t="str">
        <f>IFERROR(IF(VLOOKUP(A141,classifications!$A$1:$B$369,2,FALSE)="Urban with Major Conurbation","Predominantly Urban",IF(VLOOKUP(A141,classifications!$A$1:$B$369,2,FALSE)="Urban with Minor Conurbation","Predominantly Urban",IF(VLOOKUP(A141,classifications!$A$1:$B$369,2,FALSE)="Urban with City and Town","Predominantly Urban",IF(VLOOKUP(A141,classifications!$A$1:$B$369,2,FALSE)="Urban with Significant Rural (rural including hub towns 26-49%)","Significant Rural",IF(VLOOKUP(A141,classifications!$A$1:$B$369,2,FALSE)="Mainly Rural (rural including hub towns &gt;=80%) ","Predominantly Rural",IF(VLOOKUP(A141,classifications!$A$1:$B$369,2,FALSE)="Largely Rural (rural including hub towns 50-79%) ","Predominantly Rural",VLOOKUP(A141,classifications!$A$1:$B$369,2,FALSE))))))),"")</f>
        <v>Predominantly Urban</v>
      </c>
      <c r="C141" t="str">
        <f>VLOOKUP(A141,data!LE$5:LF$189,2,FALSE)</f>
        <v>-</v>
      </c>
      <c r="H141" t="str">
        <f t="shared" si="4"/>
        <v>Solihull</v>
      </c>
    </row>
    <row r="142" spans="1:8" x14ac:dyDescent="0.3">
      <c r="A142" t="s">
        <v>432</v>
      </c>
      <c r="B142" t="str">
        <f>IFERROR(IF(VLOOKUP(A142,classifications!$A$1:$B$369,2,FALSE)="Urban with Major Conurbation","Predominantly Urban",IF(VLOOKUP(A142,classifications!$A$1:$B$369,2,FALSE)="Urban with Minor Conurbation","Predominantly Urban",IF(VLOOKUP(A142,classifications!$A$1:$B$369,2,FALSE)="Urban with City and Town","Predominantly Urban",IF(VLOOKUP(A142,classifications!$A$1:$B$369,2,FALSE)="Urban with Significant Rural (rural including hub towns 26-49%)","Significant Rural",IF(VLOOKUP(A142,classifications!$A$1:$B$369,2,FALSE)="Mainly Rural (rural including hub towns &gt;=80%) ","Predominantly Rural",IF(VLOOKUP(A142,classifications!$A$1:$B$369,2,FALSE)="Largely Rural (rural including hub towns 50-79%) ","Predominantly Rural",VLOOKUP(A142,classifications!$A$1:$B$369,2,FALSE))))))),"")</f>
        <v>Predominantly Urban</v>
      </c>
      <c r="C142">
        <f>VLOOKUP(A142,data!LE$5:LF$189,2,FALSE)</f>
        <v>100</v>
      </c>
      <c r="D142" s="53"/>
      <c r="H142" t="e">
        <f t="shared" si="4"/>
        <v>#N/A</v>
      </c>
    </row>
    <row r="143" spans="1:8" x14ac:dyDescent="0.3">
      <c r="A143" t="s">
        <v>284</v>
      </c>
      <c r="B143" t="str">
        <f>IFERROR(IF(VLOOKUP(A143,classifications!$A$1:$B$369,2,FALSE)="Urban with Major Conurbation","Predominantly Urban",IF(VLOOKUP(A143,classifications!$A$1:$B$369,2,FALSE)="Urban with Minor Conurbation","Predominantly Urban",IF(VLOOKUP(A143,classifications!$A$1:$B$369,2,FALSE)="Urban with City and Town","Predominantly Urban",IF(VLOOKUP(A143,classifications!$A$1:$B$369,2,FALSE)="Urban with Significant Rural (rural including hub towns 26-49%)","Significant Rural",IF(VLOOKUP(A143,classifications!$A$1:$B$369,2,FALSE)="Mainly Rural (rural including hub towns &gt;=80%) ","Predominantly Rural",IF(VLOOKUP(A143,classifications!$A$1:$B$369,2,FALSE)="Largely Rural (rural including hub towns 50-79%) ","Predominantly Rural",VLOOKUP(A143,classifications!$A$1:$B$369,2,FALSE))))))),"")</f>
        <v>Predominantly Urban</v>
      </c>
      <c r="C143">
        <f>VLOOKUP(A143,data!LE$5:LF$189,2,FALSE)</f>
        <v>85.7</v>
      </c>
      <c r="H143" t="str">
        <f t="shared" si="4"/>
        <v>South Gloucestershire</v>
      </c>
    </row>
    <row r="144" spans="1:8" x14ac:dyDescent="0.3">
      <c r="A144" t="s">
        <v>433</v>
      </c>
      <c r="B144" t="str">
        <f>IFERROR(IF(VLOOKUP(A144,classifications!$A$1:$B$369,2,FALSE)="Urban with Major Conurbation","Predominantly Urban",IF(VLOOKUP(A144,classifications!$A$1:$B$369,2,FALSE)="Urban with Minor Conurbation","Predominantly Urban",IF(VLOOKUP(A144,classifications!$A$1:$B$369,2,FALSE)="Urban with City and Town","Predominantly Urban",IF(VLOOKUP(A144,classifications!$A$1:$B$369,2,FALSE)="Urban with Significant Rural (rural including hub towns 26-49%)","Significant Rural",IF(VLOOKUP(A144,classifications!$A$1:$B$369,2,FALSE)="Mainly Rural (rural including hub towns &gt;=80%) ","Predominantly Rural",IF(VLOOKUP(A144,classifications!$A$1:$B$369,2,FALSE)="Largely Rural (rural including hub towns 50-79%) ","Predominantly Rural",VLOOKUP(A144,classifications!$A$1:$B$369,2,FALSE))))))),"")</f>
        <v>Predominantly Rural</v>
      </c>
      <c r="C144">
        <f>VLOOKUP(A144,data!LE$5:LF$189,2,FALSE)</f>
        <v>100</v>
      </c>
      <c r="H144" t="e">
        <f t="shared" si="4"/>
        <v>#N/A</v>
      </c>
    </row>
    <row r="145" spans="1:8" x14ac:dyDescent="0.3">
      <c r="A145" t="s">
        <v>228</v>
      </c>
      <c r="B145" t="str">
        <f>IFERROR(IF(VLOOKUP(A145,classifications!$A$1:$B$369,2,FALSE)="Urban with Major Conurbation","Predominantly Urban",IF(VLOOKUP(A145,classifications!$A$1:$B$369,2,FALSE)="Urban with Minor Conurbation","Predominantly Urban",IF(VLOOKUP(A145,classifications!$A$1:$B$369,2,FALSE)="Urban with City and Town","Predominantly Urban",IF(VLOOKUP(A145,classifications!$A$1:$B$369,2,FALSE)="Urban with Significant Rural (rural including hub towns 26-49%)","Significant Rural",IF(VLOOKUP(A145,classifications!$A$1:$B$369,2,FALSE)="Mainly Rural (rural including hub towns &gt;=80%) ","Predominantly Rural",IF(VLOOKUP(A145,classifications!$A$1:$B$369,2,FALSE)="Largely Rural (rural including hub towns 50-79%) ","Predominantly Rural",VLOOKUP(A145,classifications!$A$1:$B$369,2,FALSE))))))),"")</f>
        <v>Predominantly Urban</v>
      </c>
      <c r="C145" t="str">
        <f>VLOOKUP(A145,data!LE$5:LF$189,2,FALSE)</f>
        <v>-</v>
      </c>
      <c r="H145" t="str">
        <f t="shared" si="4"/>
        <v>Swindon</v>
      </c>
    </row>
    <row r="146" spans="1:8" x14ac:dyDescent="0.3">
      <c r="A146" t="s">
        <v>303</v>
      </c>
      <c r="B146" t="str">
        <f>IFERROR(IF(VLOOKUP(A146,classifications!$A$1:$B$369,2,FALSE)="Urban with Major Conurbation","Predominantly Urban",IF(VLOOKUP(A146,classifications!$A$1:$B$369,2,FALSE)="Urban with Minor Conurbation","Predominantly Urban",IF(VLOOKUP(A146,classifications!$A$1:$B$369,2,FALSE)="Urban with City and Town","Predominantly Urban",IF(VLOOKUP(A146,classifications!$A$1:$B$369,2,FALSE)="Urban with Significant Rural (rural including hub towns 26-49%)","Significant Rural",IF(VLOOKUP(A146,classifications!$A$1:$B$369,2,FALSE)="Mainly Rural (rural including hub towns &gt;=80%) ","Predominantly Rural",IF(VLOOKUP(A146,classifications!$A$1:$B$369,2,FALSE)="Largely Rural (rural including hub towns 50-79%) ","Predominantly Rural",VLOOKUP(A146,classifications!$A$1:$B$369,2,FALSE))))))),"")</f>
        <v>Urban with Significant Rural</v>
      </c>
      <c r="C146">
        <f>VLOOKUP(A146,data!LE$5:LF$189,2,FALSE)</f>
        <v>87</v>
      </c>
      <c r="H146" t="str">
        <f t="shared" si="4"/>
        <v>Cheshire East</v>
      </c>
    </row>
    <row r="147" spans="1:8" x14ac:dyDescent="0.3">
      <c r="A147" t="s">
        <v>215</v>
      </c>
      <c r="B147" t="str">
        <f>IFERROR(IF(VLOOKUP(A147,classifications!$A$1:$B$369,2,FALSE)="Urban with Major Conurbation","Predominantly Urban",IF(VLOOKUP(A147,classifications!$A$1:$B$369,2,FALSE)="Urban with Minor Conurbation","Predominantly Urban",IF(VLOOKUP(A147,classifications!$A$1:$B$369,2,FALSE)="Urban with City and Town","Predominantly Urban",IF(VLOOKUP(A147,classifications!$A$1:$B$369,2,FALSE)="Urban with Significant Rural (rural including hub towns 26-49%)","Significant Rural",IF(VLOOKUP(A147,classifications!$A$1:$B$369,2,FALSE)="Mainly Rural (rural including hub towns &gt;=80%) ","Predominantly Rural",IF(VLOOKUP(A147,classifications!$A$1:$B$369,2,FALSE)="Largely Rural (rural including hub towns 50-79%) ","Predominantly Rural",VLOOKUP(A147,classifications!$A$1:$B$369,2,FALSE))))))),"")</f>
        <v>Predominantly Rural</v>
      </c>
      <c r="C147">
        <f>VLOOKUP(A147,data!LE$5:LF$189,2,FALSE)</f>
        <v>87.5</v>
      </c>
      <c r="H147" t="str">
        <f t="shared" si="4"/>
        <v>Shropshire</v>
      </c>
    </row>
    <row r="148" spans="1:8" x14ac:dyDescent="0.3">
      <c r="A148" t="s">
        <v>200</v>
      </c>
      <c r="B148" t="str">
        <f>IFERROR(IF(VLOOKUP(A148,classifications!$A$1:$B$369,2,FALSE)="Urban with Major Conurbation","Predominantly Urban",IF(VLOOKUP(A148,classifications!$A$1:$B$369,2,FALSE)="Urban with Minor Conurbation","Predominantly Urban",IF(VLOOKUP(A148,classifications!$A$1:$B$369,2,FALSE)="Urban with City and Town","Predominantly Urban",IF(VLOOKUP(A148,classifications!$A$1:$B$369,2,FALSE)="Urban with Significant Rural (rural including hub towns 26-49%)","Significant Rural",IF(VLOOKUP(A148,classifications!$A$1:$B$369,2,FALSE)="Mainly Rural (rural including hub towns &gt;=80%) ","Predominantly Rural",IF(VLOOKUP(A148,classifications!$A$1:$B$369,2,FALSE)="Largely Rural (rural including hub towns 50-79%) ","Predominantly Rural",VLOOKUP(A148,classifications!$A$1:$B$369,2,FALSE))))))),"")</f>
        <v>Urban with Significant Rural</v>
      </c>
      <c r="C148">
        <f>VLOOKUP(A148,data!LE$5:LF$189,2,FALSE)</f>
        <v>100</v>
      </c>
      <c r="H148" t="str">
        <f t="shared" si="4"/>
        <v>Cheshire West and Chester</v>
      </c>
    </row>
    <row r="149" spans="1:8" x14ac:dyDescent="0.3">
      <c r="A149" t="s">
        <v>81</v>
      </c>
      <c r="B149" t="str">
        <f>IFERROR(IF(VLOOKUP(A149,classifications!$A$1:$B$369,2,FALSE)="Urban with Major Conurbation","Predominantly Urban",IF(VLOOKUP(A149,classifications!$A$1:$B$369,2,FALSE)="Urban with Minor Conurbation","Predominantly Urban",IF(VLOOKUP(A149,classifications!$A$1:$B$369,2,FALSE)="Urban with City and Town","Predominantly Urban",IF(VLOOKUP(A149,classifications!$A$1:$B$369,2,FALSE)="Urban with Significant Rural (rural including hub towns 26-49%)","Significant Rural",IF(VLOOKUP(A149,classifications!$A$1:$B$369,2,FALSE)="Mainly Rural (rural including hub towns &gt;=80%) ","Predominantly Rural",IF(VLOOKUP(A149,classifications!$A$1:$B$369,2,FALSE)="Largely Rural (rural including hub towns 50-79%) ","Predominantly Rural",VLOOKUP(A149,classifications!$A$1:$B$369,2,FALSE))))))),"")</f>
        <v>Predominantly Urban</v>
      </c>
      <c r="C149">
        <f>VLOOKUP(A149,data!LE$5:LF$189,2,FALSE)</f>
        <v>85.7</v>
      </c>
      <c r="H149" t="str">
        <f t="shared" si="4"/>
        <v>Barnsley</v>
      </c>
    </row>
    <row r="150" spans="1:8" x14ac:dyDescent="0.3">
      <c r="A150" t="s">
        <v>39</v>
      </c>
      <c r="B150" t="str">
        <f>IFERROR(IF(VLOOKUP(A150,classifications!$A$1:$B$369,2,FALSE)="Urban with Major Conurbation","Predominantly Urban",IF(VLOOKUP(A150,classifications!$A$1:$B$369,2,FALSE)="Urban with Minor Conurbation","Predominantly Urban",IF(VLOOKUP(A150,classifications!$A$1:$B$369,2,FALSE)="Urban with City and Town","Predominantly Urban",IF(VLOOKUP(A150,classifications!$A$1:$B$369,2,FALSE)="Urban with Significant Rural (rural including hub towns 26-49%)","Significant Rural",IF(VLOOKUP(A150,classifications!$A$1:$B$369,2,FALSE)="Mainly Rural (rural including hub towns &gt;=80%) ","Predominantly Rural",IF(VLOOKUP(A150,classifications!$A$1:$B$369,2,FALSE)="Largely Rural (rural including hub towns 50-79%) ","Predominantly Rural",VLOOKUP(A150,classifications!$A$1:$B$369,2,FALSE))))))),"")</f>
        <v>Predominantly Urban</v>
      </c>
      <c r="C150" t="str">
        <f>VLOOKUP(A150,data!LE$5:LF$189,2,FALSE)</f>
        <v>-</v>
      </c>
      <c r="H150" t="str">
        <f t="shared" si="4"/>
        <v>Nottingham</v>
      </c>
    </row>
    <row r="151" spans="1:8" x14ac:dyDescent="0.3">
      <c r="A151" t="s">
        <v>741</v>
      </c>
      <c r="B151" t="str">
        <f>IFERROR(IF(VLOOKUP(A151,classifications!$A$1:$B$369,2,FALSE)="Urban with Major Conurbation","Predominantly Urban",IF(VLOOKUP(A151,classifications!$A$1:$B$369,2,FALSE)="Urban with Minor Conurbation","Predominantly Urban",IF(VLOOKUP(A151,classifications!$A$1:$B$369,2,FALSE)="Urban with City and Town","Predominantly Urban",IF(VLOOKUP(A151,classifications!$A$1:$B$369,2,FALSE)="Urban with Significant Rural (rural including hub towns 26-49%)","Significant Rural",IF(VLOOKUP(A151,classifications!$A$1:$B$369,2,FALSE)="Mainly Rural (rural including hub towns &gt;=80%) ","Predominantly Rural",IF(VLOOKUP(A151,classifications!$A$1:$B$369,2,FALSE)="Largely Rural (rural including hub towns 50-79%) ","Predominantly Rural",VLOOKUP(A151,classifications!$A$1:$B$369,2,FALSE))))))),"")</f>
        <v>Predominantly Rural</v>
      </c>
      <c r="C151">
        <f>VLOOKUP(A151,data!LE$5:LF$189,2,FALSE)</f>
        <v>90.5</v>
      </c>
      <c r="H151" t="e">
        <f t="shared" si="4"/>
        <v>#N/A</v>
      </c>
    </row>
    <row r="152" spans="1:8" x14ac:dyDescent="0.3">
      <c r="A152" t="s">
        <v>297</v>
      </c>
      <c r="B152" t="str">
        <f>IFERROR(IF(VLOOKUP(A152,classifications!$A$1:$B$369,2,FALSE)="Urban with Major Conurbation","Predominantly Urban",IF(VLOOKUP(A152,classifications!$A$1:$B$369,2,FALSE)="Urban with Minor Conurbation","Predominantly Urban",IF(VLOOKUP(A152,classifications!$A$1:$B$369,2,FALSE)="Urban with City and Town","Predominantly Urban",IF(VLOOKUP(A152,classifications!$A$1:$B$369,2,FALSE)="Urban with Significant Rural (rural including hub towns 26-49%)","Significant Rural",IF(VLOOKUP(A152,classifications!$A$1:$B$369,2,FALSE)="Mainly Rural (rural including hub towns &gt;=80%) ","Predominantly Rural",IF(VLOOKUP(A152,classifications!$A$1:$B$369,2,FALSE)="Largely Rural (rural including hub towns 50-79%) ","Predominantly Rural",VLOOKUP(A152,classifications!$A$1:$B$369,2,FALSE))))))),"")</f>
        <v>Predominantly Urban</v>
      </c>
      <c r="C152" t="str">
        <f>VLOOKUP(A152,data!LE$5:LF$189,2,FALSE)</f>
        <v>-</v>
      </c>
      <c r="H152" t="str">
        <f t="shared" si="4"/>
        <v>Ealing</v>
      </c>
    </row>
    <row r="153" spans="1:8" x14ac:dyDescent="0.3">
      <c r="A153" t="s">
        <v>143</v>
      </c>
      <c r="B153" t="str">
        <f>IFERROR(IF(VLOOKUP(A153,classifications!$A$1:$B$369,2,FALSE)="Urban with Major Conurbation","Predominantly Urban",IF(VLOOKUP(A153,classifications!$A$1:$B$369,2,FALSE)="Urban with Minor Conurbation","Predominantly Urban",IF(VLOOKUP(A153,classifications!$A$1:$B$369,2,FALSE)="Urban with City and Town","Predominantly Urban",IF(VLOOKUP(A153,classifications!$A$1:$B$369,2,FALSE)="Urban with Significant Rural (rural including hub towns 26-49%)","Significant Rural",IF(VLOOKUP(A153,classifications!$A$1:$B$369,2,FALSE)="Mainly Rural (rural including hub towns &gt;=80%) ","Predominantly Rural",IF(VLOOKUP(A153,classifications!$A$1:$B$369,2,FALSE)="Largely Rural (rural including hub towns 50-79%) ","Predominantly Rural",VLOOKUP(A153,classifications!$A$1:$B$369,2,FALSE))))))),"")</f>
        <v>Predominantly Urban</v>
      </c>
      <c r="C153">
        <f>VLOOKUP(A153,data!LE$5:LF$189,2,FALSE)</f>
        <v>100</v>
      </c>
      <c r="D153" s="53"/>
      <c r="H153" t="str">
        <f t="shared" si="4"/>
        <v>Halton</v>
      </c>
    </row>
    <row r="154" spans="1:8" x14ac:dyDescent="0.3">
      <c r="A154" t="s">
        <v>285</v>
      </c>
      <c r="B154" t="str">
        <f>IFERROR(IF(VLOOKUP(A154,classifications!$A$1:$B$369,2,FALSE)="Urban with Major Conurbation","Predominantly Urban",IF(VLOOKUP(A154,classifications!$A$1:$B$369,2,FALSE)="Urban with Minor Conurbation","Predominantly Urban",IF(VLOOKUP(A154,classifications!$A$1:$B$369,2,FALSE)="Urban with City and Town","Predominantly Urban",IF(VLOOKUP(A154,classifications!$A$1:$B$369,2,FALSE)="Urban with Significant Rural (rural including hub towns 26-49%)","Significant Rural",IF(VLOOKUP(A154,classifications!$A$1:$B$369,2,FALSE)="Mainly Rural (rural including hub towns &gt;=80%) ","Predominantly Rural",IF(VLOOKUP(A154,classifications!$A$1:$B$369,2,FALSE)="Largely Rural (rural including hub towns 50-79%) ","Predominantly Rural",VLOOKUP(A154,classifications!$A$1:$B$369,2,FALSE))))))),"")</f>
        <v>Predominantly Urban</v>
      </c>
      <c r="C154" t="str">
        <f>VLOOKUP(A154,data!LE$5:LF$189,2,FALSE)</f>
        <v>-</v>
      </c>
      <c r="H154" t="str">
        <f t="shared" si="4"/>
        <v>Hounslow</v>
      </c>
    </row>
    <row r="155" spans="1:8" x14ac:dyDescent="0.3">
      <c r="A155" t="s">
        <v>55</v>
      </c>
      <c r="B155" t="str">
        <f>IFERROR(IF(VLOOKUP(A155,classifications!$A$1:$B$369,2,FALSE)="Urban with Major Conurbation","Predominantly Urban",IF(VLOOKUP(A155,classifications!$A$1:$B$369,2,FALSE)="Urban with Minor Conurbation","Predominantly Urban",IF(VLOOKUP(A155,classifications!$A$1:$B$369,2,FALSE)="Urban with City and Town","Predominantly Urban",IF(VLOOKUP(A155,classifications!$A$1:$B$369,2,FALSE)="Urban with Significant Rural (rural including hub towns 26-49%)","Significant Rural",IF(VLOOKUP(A155,classifications!$A$1:$B$369,2,FALSE)="Mainly Rural (rural including hub towns &gt;=80%) ","Predominantly Rural",IF(VLOOKUP(A155,classifications!$A$1:$B$369,2,FALSE)="Largely Rural (rural including hub towns 50-79%) ","Predominantly Rural",VLOOKUP(A155,classifications!$A$1:$B$369,2,FALSE))))))),"")</f>
        <v/>
      </c>
      <c r="C155">
        <f>VLOOKUP(A155,data!LE$5:LF$189,2,FALSE)</f>
        <v>100</v>
      </c>
      <c r="H155" t="str">
        <f t="shared" si="4"/>
        <v>New Forest National Park</v>
      </c>
    </row>
    <row r="156" spans="1:8" x14ac:dyDescent="0.3">
      <c r="A156" t="s">
        <v>82</v>
      </c>
      <c r="B156" t="str">
        <f>IFERROR(IF(VLOOKUP(A156,classifications!$A$1:$B$369,2,FALSE)="Urban with Major Conurbation","Predominantly Urban",IF(VLOOKUP(A156,classifications!$A$1:$B$369,2,FALSE)="Urban with Minor Conurbation","Predominantly Urban",IF(VLOOKUP(A156,classifications!$A$1:$B$369,2,FALSE)="Urban with City and Town","Predominantly Urban",IF(VLOOKUP(A156,classifications!$A$1:$B$369,2,FALSE)="Urban with Significant Rural (rural including hub towns 26-49%)","Significant Rural",IF(VLOOKUP(A156,classifications!$A$1:$B$369,2,FALSE)="Mainly Rural (rural including hub towns &gt;=80%) ","Predominantly Rural",IF(VLOOKUP(A156,classifications!$A$1:$B$369,2,FALSE)="Largely Rural (rural including hub towns 50-79%) ","Predominantly Rural",VLOOKUP(A156,classifications!$A$1:$B$369,2,FALSE))))))),"")</f>
        <v>Predominantly Urban</v>
      </c>
      <c r="C156" t="str">
        <f>VLOOKUP(A156,data!LE$5:LF$189,2,FALSE)</f>
        <v>-</v>
      </c>
      <c r="H156" t="str">
        <f t="shared" si="4"/>
        <v>North East Lincolnshire</v>
      </c>
    </row>
    <row r="157" spans="1:8" x14ac:dyDescent="0.3">
      <c r="A157" t="s">
        <v>99</v>
      </c>
      <c r="B157" t="str">
        <f>IFERROR(IF(VLOOKUP(A157,classifications!$A$1:$B$369,2,FALSE)="Urban with Major Conurbation","Predominantly Urban",IF(VLOOKUP(A157,classifications!$A$1:$B$369,2,FALSE)="Urban with Minor Conurbation","Predominantly Urban",IF(VLOOKUP(A157,classifications!$A$1:$B$369,2,FALSE)="Urban with City and Town","Predominantly Urban",IF(VLOOKUP(A157,classifications!$A$1:$B$369,2,FALSE)="Urban with Significant Rural (rural including hub towns 26-49%)","Significant Rural",IF(VLOOKUP(A157,classifications!$A$1:$B$369,2,FALSE)="Mainly Rural (rural including hub towns &gt;=80%) ","Predominantly Rural",IF(VLOOKUP(A157,classifications!$A$1:$B$369,2,FALSE)="Largely Rural (rural including hub towns 50-79%) ","Predominantly Rural",VLOOKUP(A157,classifications!$A$1:$B$369,2,FALSE))))))),"")</f>
        <v>Predominantly Urban</v>
      </c>
      <c r="C157" t="str">
        <f>VLOOKUP(A157,data!LE$5:LF$189,2,FALSE)</f>
        <v>-</v>
      </c>
      <c r="H157" t="str">
        <f t="shared" si="4"/>
        <v>South Tyneside</v>
      </c>
    </row>
    <row r="158" spans="1:8" x14ac:dyDescent="0.3">
      <c r="A158" t="s">
        <v>743</v>
      </c>
      <c r="B158" t="str">
        <f>IFERROR(IF(VLOOKUP(A158,classifications!$A$1:$B$369,2,FALSE)="Urban with Major Conurbation","Predominantly Urban",IF(VLOOKUP(A158,classifications!$A$1:$B$369,2,FALSE)="Urban with Minor Conurbation","Predominantly Urban",IF(VLOOKUP(A158,classifications!$A$1:$B$369,2,FALSE)="Urban with City and Town","Predominantly Urban",IF(VLOOKUP(A158,classifications!$A$1:$B$369,2,FALSE)="Urban with Significant Rural (rural including hub towns 26-49%)","Significant Rural",IF(VLOOKUP(A158,classifications!$A$1:$B$369,2,FALSE)="Mainly Rural (rural including hub towns &gt;=80%) ","Predominantly Rural",IF(VLOOKUP(A158,classifications!$A$1:$B$369,2,FALSE)="Largely Rural (rural including hub towns 50-79%) ","Predominantly Rural",VLOOKUP(A158,classifications!$A$1:$B$369,2,FALSE))))))),"")</f>
        <v>Urban with Significant Rural</v>
      </c>
      <c r="C158">
        <f>VLOOKUP(A158,data!LE$5:LF$189,2,FALSE)</f>
        <v>69.2</v>
      </c>
      <c r="H158" t="str">
        <f t="shared" si="4"/>
        <v>North Northamptonshire</v>
      </c>
    </row>
    <row r="159" spans="1:8" x14ac:dyDescent="0.3">
      <c r="A159" t="s">
        <v>744</v>
      </c>
      <c r="B159" t="str">
        <f>IFERROR(IF(VLOOKUP(A159,classifications!$A$1:$B$369,2,FALSE)="Urban with Major Conurbation","Predominantly Urban",IF(VLOOKUP(A159,classifications!$A$1:$B$369,2,FALSE)="Urban with Minor Conurbation","Predominantly Urban",IF(VLOOKUP(A159,classifications!$A$1:$B$369,2,FALSE)="Urban with City and Town","Predominantly Urban",IF(VLOOKUP(A159,classifications!$A$1:$B$369,2,FALSE)="Urban with Significant Rural (rural including hub towns 26-49%)","Significant Rural",IF(VLOOKUP(A159,classifications!$A$1:$B$369,2,FALSE)="Mainly Rural (rural including hub towns &gt;=80%) ","Predominantly Rural",IF(VLOOKUP(A159,classifications!$A$1:$B$369,2,FALSE)="Largely Rural (rural including hub towns 50-79%) ","Predominantly Rural",VLOOKUP(A159,classifications!$A$1:$B$369,2,FALSE))))))),"")</f>
        <v>Urban with Significant Rural</v>
      </c>
      <c r="C159">
        <f>VLOOKUP(A159,data!LE$5:LF$189,2,FALSE)</f>
        <v>100</v>
      </c>
      <c r="H159" t="str">
        <f t="shared" si="4"/>
        <v>West Northamptonshire</v>
      </c>
    </row>
    <row r="160" spans="1:8" x14ac:dyDescent="0.3">
      <c r="A160" t="s">
        <v>742</v>
      </c>
      <c r="B160" t="str">
        <f>IFERROR(IF(VLOOKUP(A160,classifications!$A$1:$B$369,2,FALSE)="Urban with Major Conurbation","Predominantly Urban",IF(VLOOKUP(A160,classifications!$A$1:$B$369,2,FALSE)="Urban with Minor Conurbation","Predominantly Urban",IF(VLOOKUP(A160,classifications!$A$1:$B$369,2,FALSE)="Urban with City and Town","Predominantly Urban",IF(VLOOKUP(A160,classifications!$A$1:$B$369,2,FALSE)="Urban with Significant Rural (rural including hub towns 26-49%)","Significant Rural",IF(VLOOKUP(A160,classifications!$A$1:$B$369,2,FALSE)="Mainly Rural (rural including hub towns &gt;=80%) ","Predominantly Rural",IF(VLOOKUP(A160,classifications!$A$1:$B$369,2,FALSE)="Largely Rural (rural including hub towns 50-79%) ","Predominantly Rural",VLOOKUP(A160,classifications!$A$1:$B$369,2,FALSE))))))),"")</f>
        <v>Urban with Significant Rural</v>
      </c>
      <c r="C160">
        <f>VLOOKUP(A160,data!LE$5:LF$189,2,FALSE)</f>
        <v>100</v>
      </c>
      <c r="H160" t="e">
        <f t="shared" si="4"/>
        <v>#N/A</v>
      </c>
    </row>
    <row r="161" spans="1:8" x14ac:dyDescent="0.3">
      <c r="A161" t="s">
        <v>262</v>
      </c>
      <c r="B161" t="str">
        <f>IFERROR(IF(VLOOKUP(A161,classifications!$A$1:$B$369,2,FALSE)="Urban with Major Conurbation","Predominantly Urban",IF(VLOOKUP(A161,classifications!$A$1:$B$369,2,FALSE)="Urban with Minor Conurbation","Predominantly Urban",IF(VLOOKUP(A161,classifications!$A$1:$B$369,2,FALSE)="Urban with City and Town","Predominantly Urban",IF(VLOOKUP(A161,classifications!$A$1:$B$369,2,FALSE)="Urban with Significant Rural (rural including hub towns 26-49%)","Significant Rural",IF(VLOOKUP(A161,classifications!$A$1:$B$369,2,FALSE)="Mainly Rural (rural including hub towns &gt;=80%) ","Predominantly Rural",IF(VLOOKUP(A161,classifications!$A$1:$B$369,2,FALSE)="Largely Rural (rural including hub towns 50-79%) ","Predominantly Rural",VLOOKUP(A161,classifications!$A$1:$B$369,2,FALSE))))))),"")</f>
        <v>Predominantly Urban</v>
      </c>
      <c r="C161">
        <f>VLOOKUP(A161,data!LE$5:LF$189,2,FALSE)</f>
        <v>100</v>
      </c>
      <c r="H161" t="str">
        <f t="shared" si="4"/>
        <v>Wakefield</v>
      </c>
    </row>
    <row r="162" spans="1:8" x14ac:dyDescent="0.3">
      <c r="A162" t="s">
        <v>805</v>
      </c>
      <c r="B162" t="s">
        <v>394</v>
      </c>
      <c r="C162">
        <f>VLOOKUP(A162,data!LE$5:LF$189,2,FALSE)</f>
        <v>70</v>
      </c>
      <c r="H162" t="str">
        <f t="shared" ref="H162:H165" si="5">VLOOKUP(A162,A$172:A$337,1,FALSE)</f>
        <v>Cumberland</v>
      </c>
    </row>
    <row r="163" spans="1:8" x14ac:dyDescent="0.3">
      <c r="A163" t="s">
        <v>806</v>
      </c>
      <c r="B163" t="s">
        <v>394</v>
      </c>
      <c r="C163">
        <f>VLOOKUP(A163,data!LE$5:LF$189,2,FALSE)</f>
        <v>88.9</v>
      </c>
      <c r="H163" t="str">
        <f t="shared" si="5"/>
        <v>Westmorland &amp; Furness</v>
      </c>
    </row>
    <row r="164" spans="1:8" x14ac:dyDescent="0.3">
      <c r="A164" t="s">
        <v>807</v>
      </c>
      <c r="B164" t="s">
        <v>394</v>
      </c>
      <c r="C164">
        <f>VLOOKUP(A164,data!LE$5:LF$189,2,FALSE)</f>
        <v>100</v>
      </c>
      <c r="H164" t="str">
        <f t="shared" si="5"/>
        <v>North Yorkshire Council</v>
      </c>
    </row>
    <row r="165" spans="1:8" x14ac:dyDescent="0.3">
      <c r="A165" t="s">
        <v>808</v>
      </c>
      <c r="B165" t="s">
        <v>394</v>
      </c>
      <c r="C165">
        <f>VLOOKUP(A165,data!LE$5:LF$189,2,FALSE)</f>
        <v>90.9</v>
      </c>
      <c r="H165" t="str">
        <f t="shared" si="5"/>
        <v>Somerset Council</v>
      </c>
    </row>
    <row r="167" spans="1:8" x14ac:dyDescent="0.3">
      <c r="B167" t="s">
        <v>395</v>
      </c>
      <c r="C167">
        <f>AVERAGEIF(B$1:B$165,B167,C$1:C$165)</f>
        <v>91.793333333333322</v>
      </c>
    </row>
    <row r="168" spans="1:8" x14ac:dyDescent="0.3">
      <c r="B168" t="s">
        <v>394</v>
      </c>
      <c r="C168">
        <f t="shared" ref="C168:C169" si="6">AVERAGEIF(B$1:B$165,B168,C$1:C$165)</f>
        <v>90.87</v>
      </c>
    </row>
    <row r="169" spans="1:8" x14ac:dyDescent="0.3">
      <c r="B169" t="s">
        <v>668</v>
      </c>
      <c r="C169">
        <f t="shared" si="6"/>
        <v>89.742105263157896</v>
      </c>
    </row>
    <row r="172" spans="1:8" x14ac:dyDescent="0.3">
      <c r="A172" t="s">
        <v>20</v>
      </c>
      <c r="B172" t="str">
        <f t="shared" ref="B172:B203" si="7">VLOOKUP(A172,A$1:A$165,1,FALSE)</f>
        <v>Barking and Dagenham</v>
      </c>
    </row>
    <row r="173" spans="1:8" x14ac:dyDescent="0.3">
      <c r="A173" t="s">
        <v>81</v>
      </c>
      <c r="B173" t="str">
        <f t="shared" si="7"/>
        <v>Barnsley</v>
      </c>
    </row>
    <row r="174" spans="1:8" x14ac:dyDescent="0.3">
      <c r="A174" t="s">
        <v>205</v>
      </c>
      <c r="B174" t="str">
        <f t="shared" si="7"/>
        <v>Bexley</v>
      </c>
    </row>
    <row r="175" spans="1:8" x14ac:dyDescent="0.3">
      <c r="A175" t="s">
        <v>141</v>
      </c>
      <c r="B175" t="str">
        <f t="shared" si="7"/>
        <v>Bolton</v>
      </c>
    </row>
    <row r="176" spans="1:8" x14ac:dyDescent="0.3">
      <c r="A176" t="s">
        <v>96</v>
      </c>
      <c r="B176" t="str">
        <f t="shared" si="7"/>
        <v>Bradford</v>
      </c>
    </row>
    <row r="177" spans="1:2" x14ac:dyDescent="0.3">
      <c r="A177" t="s">
        <v>303</v>
      </c>
      <c r="B177" t="str">
        <f t="shared" si="7"/>
        <v>Cheshire East</v>
      </c>
    </row>
    <row r="178" spans="1:2" x14ac:dyDescent="0.3">
      <c r="A178" t="s">
        <v>200</v>
      </c>
      <c r="B178" t="str">
        <f t="shared" si="7"/>
        <v>Cheshire West and Chester</v>
      </c>
    </row>
    <row r="179" spans="1:2" x14ac:dyDescent="0.3">
      <c r="A179" t="s">
        <v>35</v>
      </c>
      <c r="B179" t="str">
        <f t="shared" si="7"/>
        <v>Cornwall</v>
      </c>
    </row>
    <row r="180" spans="1:2" x14ac:dyDescent="0.3">
      <c r="A180" t="s">
        <v>805</v>
      </c>
      <c r="B180" t="str">
        <f t="shared" si="7"/>
        <v>Cumberland</v>
      </c>
    </row>
    <row r="181" spans="1:2" x14ac:dyDescent="0.3">
      <c r="A181" t="s">
        <v>46</v>
      </c>
      <c r="B181" t="str">
        <f t="shared" si="7"/>
        <v>Dartmoor National Park</v>
      </c>
    </row>
    <row r="182" spans="1:2" x14ac:dyDescent="0.3">
      <c r="A182" t="s">
        <v>355</v>
      </c>
      <c r="B182" t="str">
        <f t="shared" si="7"/>
        <v>Derbyshire</v>
      </c>
    </row>
    <row r="183" spans="1:2" x14ac:dyDescent="0.3">
      <c r="A183" t="s">
        <v>115</v>
      </c>
      <c r="B183" t="str">
        <f t="shared" si="7"/>
        <v>Doncaster</v>
      </c>
    </row>
    <row r="184" spans="1:2" x14ac:dyDescent="0.3">
      <c r="A184" t="s">
        <v>297</v>
      </c>
      <c r="B184" t="str">
        <f t="shared" si="7"/>
        <v>Ealing</v>
      </c>
    </row>
    <row r="185" spans="1:2" x14ac:dyDescent="0.3">
      <c r="A185" t="s">
        <v>279</v>
      </c>
      <c r="B185" t="str">
        <f t="shared" si="7"/>
        <v>East Riding of Yorkshire</v>
      </c>
    </row>
    <row r="186" spans="1:2" x14ac:dyDescent="0.3">
      <c r="A186" t="s">
        <v>354</v>
      </c>
      <c r="B186" t="str">
        <f t="shared" si="7"/>
        <v>East Sussex</v>
      </c>
    </row>
    <row r="187" spans="1:2" x14ac:dyDescent="0.3">
      <c r="A187" t="s">
        <v>437</v>
      </c>
      <c r="B187" t="str">
        <f t="shared" si="7"/>
        <v>Ebbsfleet Development Corporation 2</v>
      </c>
    </row>
    <row r="188" spans="1:2" x14ac:dyDescent="0.3">
      <c r="A188" t="s">
        <v>30</v>
      </c>
      <c r="B188" t="str">
        <f t="shared" si="7"/>
        <v>Gateshead</v>
      </c>
    </row>
    <row r="189" spans="1:2" x14ac:dyDescent="0.3">
      <c r="A189" t="s">
        <v>17</v>
      </c>
      <c r="B189" t="str">
        <f t="shared" si="7"/>
        <v>Hartlepool</v>
      </c>
    </row>
    <row r="190" spans="1:2" x14ac:dyDescent="0.3">
      <c r="A190" t="s">
        <v>379</v>
      </c>
      <c r="B190" t="str">
        <f t="shared" si="7"/>
        <v>Isle of Wight</v>
      </c>
    </row>
    <row r="191" spans="1:2" x14ac:dyDescent="0.3">
      <c r="A191" t="s">
        <v>342</v>
      </c>
      <c r="B191" t="str">
        <f t="shared" si="7"/>
        <v>Kent</v>
      </c>
    </row>
    <row r="192" spans="1:2" x14ac:dyDescent="0.3">
      <c r="A192" t="s">
        <v>282</v>
      </c>
      <c r="B192" t="e">
        <f t="shared" si="7"/>
        <v>#N/A</v>
      </c>
    </row>
    <row r="193" spans="1:2" x14ac:dyDescent="0.3">
      <c r="A193" t="s">
        <v>33</v>
      </c>
      <c r="B193" t="str">
        <f t="shared" si="7"/>
        <v>Leeds</v>
      </c>
    </row>
    <row r="194" spans="1:2" x14ac:dyDescent="0.3">
      <c r="A194" t="s">
        <v>55</v>
      </c>
      <c r="B194" t="str">
        <f t="shared" si="7"/>
        <v>New Forest National Park</v>
      </c>
    </row>
    <row r="195" spans="1:2" x14ac:dyDescent="0.3">
      <c r="A195" t="s">
        <v>263</v>
      </c>
      <c r="B195" t="str">
        <f t="shared" si="7"/>
        <v>North York Moors National Park</v>
      </c>
    </row>
    <row r="196" spans="1:2" x14ac:dyDescent="0.3">
      <c r="A196" t="s">
        <v>807</v>
      </c>
      <c r="B196" t="str">
        <f t="shared" si="7"/>
        <v>North Yorkshire Council</v>
      </c>
    </row>
    <row r="197" spans="1:2" x14ac:dyDescent="0.3">
      <c r="A197" t="s">
        <v>169</v>
      </c>
      <c r="B197" t="str">
        <f t="shared" si="7"/>
        <v>Northumberland National Park</v>
      </c>
    </row>
    <row r="198" spans="1:2" x14ac:dyDescent="0.3">
      <c r="A198" t="s">
        <v>375</v>
      </c>
      <c r="B198" t="str">
        <f t="shared" si="7"/>
        <v>Peak District National Park</v>
      </c>
    </row>
    <row r="199" spans="1:2" x14ac:dyDescent="0.3">
      <c r="A199" t="s">
        <v>114</v>
      </c>
      <c r="B199" t="str">
        <f t="shared" si="7"/>
        <v>Peterborough</v>
      </c>
    </row>
    <row r="200" spans="1:2" x14ac:dyDescent="0.3">
      <c r="A200" t="s">
        <v>11</v>
      </c>
      <c r="B200" t="str">
        <f t="shared" si="7"/>
        <v>Rotherham</v>
      </c>
    </row>
    <row r="201" spans="1:2" x14ac:dyDescent="0.3">
      <c r="A201" t="s">
        <v>50</v>
      </c>
      <c r="B201" t="str">
        <f t="shared" si="7"/>
        <v>Salford</v>
      </c>
    </row>
    <row r="202" spans="1:2" x14ac:dyDescent="0.3">
      <c r="A202" t="s">
        <v>808</v>
      </c>
      <c r="B202" t="str">
        <f t="shared" si="7"/>
        <v>Somerset Council</v>
      </c>
    </row>
    <row r="203" spans="1:2" x14ac:dyDescent="0.3">
      <c r="A203" t="s">
        <v>307</v>
      </c>
      <c r="B203" t="str">
        <f t="shared" si="7"/>
        <v>South Downs National Park</v>
      </c>
    </row>
    <row r="204" spans="1:2" x14ac:dyDescent="0.3">
      <c r="A204" t="s">
        <v>220</v>
      </c>
      <c r="B204" t="str">
        <f t="shared" ref="B204:B235" si="8">VLOOKUP(A204,A$1:A$165,1,FALSE)</f>
        <v>Stoke-on-Trent</v>
      </c>
    </row>
    <row r="205" spans="1:2" x14ac:dyDescent="0.3">
      <c r="A205" t="s">
        <v>366</v>
      </c>
      <c r="B205" t="str">
        <f t="shared" si="8"/>
        <v>Suffolk</v>
      </c>
    </row>
    <row r="206" spans="1:2" x14ac:dyDescent="0.3">
      <c r="A206" t="s">
        <v>106</v>
      </c>
      <c r="B206" t="str">
        <f t="shared" si="8"/>
        <v>Sunderland</v>
      </c>
    </row>
    <row r="207" spans="1:2" x14ac:dyDescent="0.3">
      <c r="A207" t="s">
        <v>160</v>
      </c>
      <c r="B207" t="str">
        <f t="shared" si="8"/>
        <v>Telford and Wrekin</v>
      </c>
    </row>
    <row r="208" spans="1:2" x14ac:dyDescent="0.3">
      <c r="A208" t="s">
        <v>90</v>
      </c>
      <c r="B208" t="str">
        <f t="shared" si="8"/>
        <v>Trafford</v>
      </c>
    </row>
    <row r="209" spans="1:2" x14ac:dyDescent="0.3">
      <c r="A209" t="s">
        <v>197</v>
      </c>
      <c r="B209" t="str">
        <f t="shared" si="8"/>
        <v>West Berkshire</v>
      </c>
    </row>
    <row r="210" spans="1:2" x14ac:dyDescent="0.3">
      <c r="A210" t="s">
        <v>744</v>
      </c>
      <c r="B210" t="str">
        <f t="shared" si="8"/>
        <v>West Northamptonshire</v>
      </c>
    </row>
    <row r="211" spans="1:2" x14ac:dyDescent="0.3">
      <c r="A211" t="s">
        <v>177</v>
      </c>
      <c r="B211" t="str">
        <f t="shared" si="8"/>
        <v>Wigan</v>
      </c>
    </row>
    <row r="212" spans="1:2" x14ac:dyDescent="0.3">
      <c r="A212" t="s">
        <v>136</v>
      </c>
      <c r="B212" t="str">
        <f t="shared" si="8"/>
        <v>Yorkshire Dales National Park</v>
      </c>
    </row>
    <row r="213" spans="1:2" x14ac:dyDescent="0.3">
      <c r="A213" t="s">
        <v>361</v>
      </c>
      <c r="B213" t="str">
        <f t="shared" si="8"/>
        <v>Hampshire</v>
      </c>
    </row>
    <row r="214" spans="1:2" x14ac:dyDescent="0.3">
      <c r="A214" t="s">
        <v>365</v>
      </c>
      <c r="B214" t="str">
        <f t="shared" si="8"/>
        <v>Norfolk</v>
      </c>
    </row>
    <row r="215" spans="1:2" x14ac:dyDescent="0.3">
      <c r="A215" t="s">
        <v>385</v>
      </c>
      <c r="B215" t="str">
        <f t="shared" si="8"/>
        <v>Cambridgeshire</v>
      </c>
    </row>
    <row r="216" spans="1:2" x14ac:dyDescent="0.3">
      <c r="A216" t="s">
        <v>359</v>
      </c>
      <c r="B216" t="str">
        <f t="shared" si="8"/>
        <v>Nottinghamshire</v>
      </c>
    </row>
    <row r="217" spans="1:2" x14ac:dyDescent="0.3">
      <c r="A217" t="s">
        <v>344</v>
      </c>
      <c r="B217" t="str">
        <f t="shared" si="8"/>
        <v>Staffordshire</v>
      </c>
    </row>
    <row r="218" spans="1:2" x14ac:dyDescent="0.3">
      <c r="A218" t="s">
        <v>244</v>
      </c>
      <c r="B218" t="str">
        <f t="shared" si="8"/>
        <v>County Durham</v>
      </c>
    </row>
    <row r="219" spans="1:2" x14ac:dyDescent="0.3">
      <c r="A219" t="s">
        <v>357</v>
      </c>
      <c r="B219" t="str">
        <f t="shared" si="8"/>
        <v>Essex</v>
      </c>
    </row>
    <row r="220" spans="1:2" x14ac:dyDescent="0.3">
      <c r="A220" t="s">
        <v>341</v>
      </c>
      <c r="B220" t="str">
        <f t="shared" si="8"/>
        <v>Hertfordshire</v>
      </c>
    </row>
    <row r="221" spans="1:2" x14ac:dyDescent="0.3">
      <c r="A221" t="s">
        <v>345</v>
      </c>
      <c r="B221" t="str">
        <f t="shared" si="8"/>
        <v>Leicestershire</v>
      </c>
    </row>
    <row r="222" spans="1:2" x14ac:dyDescent="0.3">
      <c r="A222" t="s">
        <v>743</v>
      </c>
      <c r="B222" t="str">
        <f t="shared" si="8"/>
        <v>North Northamptonshire</v>
      </c>
    </row>
    <row r="223" spans="1:2" x14ac:dyDescent="0.3">
      <c r="A223" t="s">
        <v>358</v>
      </c>
      <c r="B223" t="str">
        <f t="shared" si="8"/>
        <v>Oxfordshire</v>
      </c>
    </row>
    <row r="224" spans="1:2" x14ac:dyDescent="0.3">
      <c r="A224" t="s">
        <v>362</v>
      </c>
      <c r="B224" t="e">
        <f t="shared" si="8"/>
        <v>#N/A</v>
      </c>
    </row>
    <row r="225" spans="1:2" x14ac:dyDescent="0.3">
      <c r="A225" t="s">
        <v>348</v>
      </c>
      <c r="B225" t="str">
        <f t="shared" si="8"/>
        <v>Devon</v>
      </c>
    </row>
    <row r="226" spans="1:2" x14ac:dyDescent="0.3">
      <c r="A226" t="s">
        <v>111</v>
      </c>
      <c r="B226" t="str">
        <f t="shared" si="8"/>
        <v>Kirklees</v>
      </c>
    </row>
    <row r="227" spans="1:2" x14ac:dyDescent="0.3">
      <c r="A227" t="s">
        <v>276</v>
      </c>
      <c r="B227" t="str">
        <f t="shared" si="8"/>
        <v>Northumberland</v>
      </c>
    </row>
    <row r="228" spans="1:2" x14ac:dyDescent="0.3">
      <c r="A228" t="s">
        <v>346</v>
      </c>
      <c r="B228" t="str">
        <f t="shared" si="8"/>
        <v>Lancashire</v>
      </c>
    </row>
    <row r="229" spans="1:2" x14ac:dyDescent="0.3">
      <c r="A229" t="s">
        <v>57</v>
      </c>
      <c r="B229" t="str">
        <f t="shared" si="8"/>
        <v>Walsall</v>
      </c>
    </row>
    <row r="230" spans="1:2" x14ac:dyDescent="0.3">
      <c r="A230" t="s">
        <v>356</v>
      </c>
      <c r="B230" t="str">
        <f t="shared" si="8"/>
        <v>Lincolnshire</v>
      </c>
    </row>
    <row r="231" spans="1:2" x14ac:dyDescent="0.3">
      <c r="A231" t="s">
        <v>369</v>
      </c>
      <c r="B231" t="e">
        <f t="shared" si="8"/>
        <v>#N/A</v>
      </c>
    </row>
    <row r="232" spans="1:2" x14ac:dyDescent="0.3">
      <c r="A232" t="s">
        <v>352</v>
      </c>
      <c r="B232" t="str">
        <f t="shared" si="8"/>
        <v>Gloucestershire</v>
      </c>
    </row>
    <row r="233" spans="1:2" x14ac:dyDescent="0.3">
      <c r="A233" t="s">
        <v>347</v>
      </c>
      <c r="B233" t="str">
        <f t="shared" si="8"/>
        <v>Worcestershire</v>
      </c>
    </row>
    <row r="234" spans="1:2" x14ac:dyDescent="0.3">
      <c r="A234" t="s">
        <v>215</v>
      </c>
      <c r="B234" t="str">
        <f t="shared" si="8"/>
        <v>Shropshire</v>
      </c>
    </row>
    <row r="235" spans="1:2" x14ac:dyDescent="0.3">
      <c r="A235" t="s">
        <v>812</v>
      </c>
      <c r="B235" t="e">
        <f t="shared" si="8"/>
        <v>#N/A</v>
      </c>
    </row>
    <row r="236" spans="1:2" x14ac:dyDescent="0.3">
      <c r="A236" t="s">
        <v>284</v>
      </c>
      <c r="B236" t="str">
        <f t="shared" ref="B236:B267" si="9">VLOOKUP(A236,A$1:A$165,1,FALSE)</f>
        <v>South Gloucestershire</v>
      </c>
    </row>
    <row r="237" spans="1:2" x14ac:dyDescent="0.3">
      <c r="A237" t="s">
        <v>104</v>
      </c>
      <c r="B237" t="str">
        <f t="shared" si="9"/>
        <v>Calderdale</v>
      </c>
    </row>
    <row r="238" spans="1:2" x14ac:dyDescent="0.3">
      <c r="A238" t="s">
        <v>299</v>
      </c>
      <c r="B238" t="e">
        <f t="shared" si="9"/>
        <v>#N/A</v>
      </c>
    </row>
    <row r="239" spans="1:2" x14ac:dyDescent="0.3">
      <c r="A239" t="s">
        <v>813</v>
      </c>
      <c r="B239" t="e">
        <f t="shared" si="9"/>
        <v>#N/A</v>
      </c>
    </row>
    <row r="240" spans="1:2" x14ac:dyDescent="0.3">
      <c r="A240" t="s">
        <v>183</v>
      </c>
      <c r="B240" t="str">
        <f t="shared" si="9"/>
        <v>Bedford</v>
      </c>
    </row>
    <row r="241" spans="1:2" x14ac:dyDescent="0.3">
      <c r="A241" t="s">
        <v>814</v>
      </c>
      <c r="B241" t="e">
        <f t="shared" si="9"/>
        <v>#N/A</v>
      </c>
    </row>
    <row r="242" spans="1:2" x14ac:dyDescent="0.3">
      <c r="A242" t="s">
        <v>350</v>
      </c>
      <c r="B242" t="str">
        <f t="shared" si="9"/>
        <v>West Sussex</v>
      </c>
    </row>
    <row r="243" spans="1:2" x14ac:dyDescent="0.3">
      <c r="A243" t="s">
        <v>260</v>
      </c>
      <c r="B243" t="str">
        <f t="shared" si="9"/>
        <v>North Lincolnshire</v>
      </c>
    </row>
    <row r="244" spans="1:2" x14ac:dyDescent="0.3">
      <c r="A244" t="s">
        <v>116</v>
      </c>
      <c r="B244" t="str">
        <f t="shared" si="9"/>
        <v>Wiltshire</v>
      </c>
    </row>
    <row r="245" spans="1:2" x14ac:dyDescent="0.3">
      <c r="A245" t="s">
        <v>218</v>
      </c>
      <c r="B245" t="str">
        <f t="shared" si="9"/>
        <v>Central Bedfordshire</v>
      </c>
    </row>
    <row r="246" spans="1:2" x14ac:dyDescent="0.3">
      <c r="A246" t="s">
        <v>93</v>
      </c>
      <c r="B246" t="str">
        <f t="shared" si="9"/>
        <v>Havering</v>
      </c>
    </row>
    <row r="247" spans="1:2" x14ac:dyDescent="0.3">
      <c r="A247" t="s">
        <v>364</v>
      </c>
      <c r="B247" t="str">
        <f t="shared" si="9"/>
        <v>Surrey</v>
      </c>
    </row>
    <row r="248" spans="1:2" x14ac:dyDescent="0.3">
      <c r="A248" t="s">
        <v>175</v>
      </c>
      <c r="B248" t="str">
        <f t="shared" si="9"/>
        <v>Lake District National Park</v>
      </c>
    </row>
    <row r="249" spans="1:2" x14ac:dyDescent="0.3">
      <c r="A249" t="s">
        <v>806</v>
      </c>
      <c r="B249" t="str">
        <f t="shared" si="9"/>
        <v>Westmorland &amp; Furness</v>
      </c>
    </row>
    <row r="250" spans="1:2" x14ac:dyDescent="0.3">
      <c r="A250" t="s">
        <v>367</v>
      </c>
      <c r="B250" t="str">
        <f t="shared" si="9"/>
        <v>Warwickshire</v>
      </c>
    </row>
    <row r="251" spans="1:2" x14ac:dyDescent="0.3">
      <c r="A251" t="s">
        <v>240</v>
      </c>
      <c r="B251" t="e">
        <f t="shared" si="9"/>
        <v>#N/A</v>
      </c>
    </row>
    <row r="252" spans="1:2" x14ac:dyDescent="0.3">
      <c r="A252" t="s">
        <v>143</v>
      </c>
      <c r="B252" t="str">
        <f t="shared" si="9"/>
        <v>Halton</v>
      </c>
    </row>
    <row r="253" spans="1:2" x14ac:dyDescent="0.3">
      <c r="A253" t="s">
        <v>232</v>
      </c>
      <c r="B253" t="str">
        <f t="shared" si="9"/>
        <v>York</v>
      </c>
    </row>
    <row r="254" spans="1:2" x14ac:dyDescent="0.3">
      <c r="A254" t="s">
        <v>128</v>
      </c>
      <c r="B254" t="str">
        <f t="shared" si="9"/>
        <v>Barnet</v>
      </c>
    </row>
    <row r="255" spans="1:2" x14ac:dyDescent="0.3">
      <c r="A255" t="s">
        <v>254</v>
      </c>
      <c r="B255" t="str">
        <f t="shared" si="9"/>
        <v>Bath and North East Somerset</v>
      </c>
    </row>
    <row r="256" spans="1:2" x14ac:dyDescent="0.3">
      <c r="A256" t="s">
        <v>74</v>
      </c>
      <c r="B256" t="str">
        <f t="shared" si="9"/>
        <v>Birmingham</v>
      </c>
    </row>
    <row r="257" spans="1:2" x14ac:dyDescent="0.3">
      <c r="A257" t="s">
        <v>337</v>
      </c>
      <c r="B257" t="str">
        <f t="shared" si="9"/>
        <v>Blackburn with Darwen</v>
      </c>
    </row>
    <row r="258" spans="1:2" x14ac:dyDescent="0.3">
      <c r="A258" t="s">
        <v>309</v>
      </c>
      <c r="B258" t="str">
        <f t="shared" si="9"/>
        <v>Blackpool</v>
      </c>
    </row>
    <row r="259" spans="1:2" x14ac:dyDescent="0.3">
      <c r="A259" t="s">
        <v>667</v>
      </c>
      <c r="B259" t="str">
        <f t="shared" si="9"/>
        <v>Bournemouth, Christchurch and Poole</v>
      </c>
    </row>
    <row r="260" spans="1:2" x14ac:dyDescent="0.3">
      <c r="A260" t="s">
        <v>120</v>
      </c>
      <c r="B260" t="str">
        <f t="shared" si="9"/>
        <v>Bracknell Forest</v>
      </c>
    </row>
    <row r="261" spans="1:2" x14ac:dyDescent="0.3">
      <c r="A261" t="s">
        <v>301</v>
      </c>
      <c r="B261" t="str">
        <f t="shared" si="9"/>
        <v>Brent</v>
      </c>
    </row>
    <row r="262" spans="1:2" x14ac:dyDescent="0.3">
      <c r="A262" t="s">
        <v>264</v>
      </c>
      <c r="B262" t="str">
        <f t="shared" si="9"/>
        <v>Brighton and Hove</v>
      </c>
    </row>
    <row r="263" spans="1:2" x14ac:dyDescent="0.3">
      <c r="A263" t="s">
        <v>306</v>
      </c>
      <c r="B263" t="str">
        <f t="shared" si="9"/>
        <v>Bromley</v>
      </c>
    </row>
    <row r="264" spans="1:2" x14ac:dyDescent="0.3">
      <c r="A264" t="s">
        <v>8</v>
      </c>
      <c r="B264" t="str">
        <f t="shared" si="9"/>
        <v>Bury</v>
      </c>
    </row>
    <row r="265" spans="1:2" x14ac:dyDescent="0.3">
      <c r="A265" t="s">
        <v>338</v>
      </c>
      <c r="B265" t="str">
        <f t="shared" si="9"/>
        <v>Camden</v>
      </c>
    </row>
    <row r="266" spans="1:2" x14ac:dyDescent="0.3">
      <c r="A266" t="s">
        <v>318</v>
      </c>
      <c r="B266" t="str">
        <f t="shared" si="9"/>
        <v>City of London</v>
      </c>
    </row>
    <row r="267" spans="1:2" x14ac:dyDescent="0.3">
      <c r="A267" t="s">
        <v>9</v>
      </c>
      <c r="B267" t="str">
        <f t="shared" si="9"/>
        <v>Coventry</v>
      </c>
    </row>
    <row r="268" spans="1:2" x14ac:dyDescent="0.3">
      <c r="A268" t="s">
        <v>195</v>
      </c>
      <c r="B268" t="str">
        <f t="shared" ref="B268:B299" si="10">VLOOKUP(A268,A$1:A$165,1,FALSE)</f>
        <v>Croydon</v>
      </c>
    </row>
    <row r="269" spans="1:2" x14ac:dyDescent="0.3">
      <c r="A269" t="s">
        <v>113</v>
      </c>
      <c r="B269" t="str">
        <f t="shared" si="10"/>
        <v>Darlington</v>
      </c>
    </row>
    <row r="270" spans="1:2" x14ac:dyDescent="0.3">
      <c r="A270" t="s">
        <v>54</v>
      </c>
      <c r="B270" t="str">
        <f t="shared" si="10"/>
        <v>Derby</v>
      </c>
    </row>
    <row r="271" spans="1:2" x14ac:dyDescent="0.3">
      <c r="A271" t="s">
        <v>83</v>
      </c>
      <c r="B271" t="str">
        <f t="shared" si="10"/>
        <v>Dudley</v>
      </c>
    </row>
    <row r="272" spans="1:2" x14ac:dyDescent="0.3">
      <c r="A272" t="s">
        <v>243</v>
      </c>
      <c r="B272" t="str">
        <f t="shared" si="10"/>
        <v>Enfield</v>
      </c>
    </row>
    <row r="273" spans="1:2" x14ac:dyDescent="0.3">
      <c r="A273" t="s">
        <v>6</v>
      </c>
      <c r="B273" t="str">
        <f t="shared" si="10"/>
        <v>Exmoor National Park</v>
      </c>
    </row>
    <row r="274" spans="1:2" x14ac:dyDescent="0.3">
      <c r="A274" t="s">
        <v>48</v>
      </c>
      <c r="B274" t="str">
        <f t="shared" si="10"/>
        <v>Greenwich</v>
      </c>
    </row>
    <row r="275" spans="1:2" x14ac:dyDescent="0.3">
      <c r="A275" t="s">
        <v>271</v>
      </c>
      <c r="B275" t="str">
        <f t="shared" si="10"/>
        <v>Hackney</v>
      </c>
    </row>
    <row r="276" spans="1:2" x14ac:dyDescent="0.3">
      <c r="A276" t="s">
        <v>236</v>
      </c>
      <c r="B276" t="str">
        <f t="shared" si="10"/>
        <v>Hammersmith and Fulham</v>
      </c>
    </row>
    <row r="277" spans="1:2" x14ac:dyDescent="0.3">
      <c r="A277" t="s">
        <v>13</v>
      </c>
      <c r="B277" t="str">
        <f t="shared" si="10"/>
        <v>Haringey</v>
      </c>
    </row>
    <row r="278" spans="1:2" x14ac:dyDescent="0.3">
      <c r="A278" t="s">
        <v>77</v>
      </c>
      <c r="B278" t="str">
        <f t="shared" si="10"/>
        <v>Harrow</v>
      </c>
    </row>
    <row r="279" spans="1:2" x14ac:dyDescent="0.3">
      <c r="A279" t="s">
        <v>32</v>
      </c>
      <c r="B279" t="str">
        <f t="shared" si="10"/>
        <v>Hillingdon</v>
      </c>
    </row>
    <row r="280" spans="1:2" x14ac:dyDescent="0.3">
      <c r="A280" t="s">
        <v>285</v>
      </c>
      <c r="B280" t="str">
        <f t="shared" si="10"/>
        <v>Hounslow</v>
      </c>
    </row>
    <row r="281" spans="1:2" x14ac:dyDescent="0.3">
      <c r="A281" t="s">
        <v>5</v>
      </c>
      <c r="B281" t="str">
        <f t="shared" si="10"/>
        <v>Isles of Scilly</v>
      </c>
    </row>
    <row r="282" spans="1:2" x14ac:dyDescent="0.3">
      <c r="A282" t="s">
        <v>108</v>
      </c>
      <c r="B282" t="str">
        <f t="shared" si="10"/>
        <v>Islington</v>
      </c>
    </row>
    <row r="283" spans="1:2" x14ac:dyDescent="0.3">
      <c r="A283" t="s">
        <v>64</v>
      </c>
      <c r="B283" t="str">
        <f t="shared" si="10"/>
        <v>Kensington and Chelsea</v>
      </c>
    </row>
    <row r="284" spans="1:2" x14ac:dyDescent="0.3">
      <c r="A284" t="s">
        <v>14</v>
      </c>
      <c r="B284" t="str">
        <f t="shared" si="10"/>
        <v>Kingston upon Thames</v>
      </c>
    </row>
    <row r="285" spans="1:2" x14ac:dyDescent="0.3">
      <c r="A285" t="s">
        <v>146</v>
      </c>
      <c r="B285" t="str">
        <f t="shared" si="10"/>
        <v>Knowsley</v>
      </c>
    </row>
    <row r="286" spans="1:2" x14ac:dyDescent="0.3">
      <c r="A286" t="s">
        <v>62</v>
      </c>
      <c r="B286" t="str">
        <f t="shared" si="10"/>
        <v>Lambeth</v>
      </c>
    </row>
    <row r="287" spans="1:2" x14ac:dyDescent="0.3">
      <c r="A287" t="s">
        <v>194</v>
      </c>
      <c r="B287" t="str">
        <f t="shared" si="10"/>
        <v>Leicester</v>
      </c>
    </row>
    <row r="288" spans="1:2" x14ac:dyDescent="0.3">
      <c r="A288" t="s">
        <v>40</v>
      </c>
      <c r="B288" t="str">
        <f t="shared" si="10"/>
        <v>Lewisham</v>
      </c>
    </row>
    <row r="289" spans="1:2" x14ac:dyDescent="0.3">
      <c r="A289" t="s">
        <v>291</v>
      </c>
      <c r="B289" t="str">
        <f t="shared" si="10"/>
        <v>Liverpool</v>
      </c>
    </row>
    <row r="290" spans="1:2" x14ac:dyDescent="0.3">
      <c r="A290" t="s">
        <v>825</v>
      </c>
      <c r="B290" t="e">
        <f t="shared" si="10"/>
        <v>#N/A</v>
      </c>
    </row>
    <row r="291" spans="1:2" x14ac:dyDescent="0.3">
      <c r="A291" t="s">
        <v>310</v>
      </c>
      <c r="B291" t="str">
        <f t="shared" si="10"/>
        <v>Luton</v>
      </c>
    </row>
    <row r="292" spans="1:2" x14ac:dyDescent="0.3">
      <c r="A292" t="s">
        <v>187</v>
      </c>
      <c r="B292" t="str">
        <f t="shared" si="10"/>
        <v>Manchester</v>
      </c>
    </row>
    <row r="293" spans="1:2" x14ac:dyDescent="0.3">
      <c r="A293" t="s">
        <v>118</v>
      </c>
      <c r="B293" t="str">
        <f t="shared" si="10"/>
        <v>Medway</v>
      </c>
    </row>
    <row r="294" spans="1:2" x14ac:dyDescent="0.3">
      <c r="A294" t="s">
        <v>339</v>
      </c>
      <c r="B294" t="str">
        <f t="shared" si="10"/>
        <v>Merton</v>
      </c>
    </row>
    <row r="295" spans="1:2" x14ac:dyDescent="0.3">
      <c r="A295" t="s">
        <v>190</v>
      </c>
      <c r="B295" t="str">
        <f t="shared" si="10"/>
        <v>Middlesbrough</v>
      </c>
    </row>
    <row r="296" spans="1:2" x14ac:dyDescent="0.3">
      <c r="A296" t="s">
        <v>293</v>
      </c>
      <c r="B296" t="str">
        <f t="shared" si="10"/>
        <v>Milton Keynes</v>
      </c>
    </row>
    <row r="297" spans="1:2" x14ac:dyDescent="0.3">
      <c r="A297" t="s">
        <v>103</v>
      </c>
      <c r="B297" t="str">
        <f t="shared" si="10"/>
        <v>Newcastle upon Tyne</v>
      </c>
    </row>
    <row r="298" spans="1:2" x14ac:dyDescent="0.3">
      <c r="A298" t="s">
        <v>68</v>
      </c>
      <c r="B298" t="str">
        <f t="shared" si="10"/>
        <v>Newham</v>
      </c>
    </row>
    <row r="299" spans="1:2" x14ac:dyDescent="0.3">
      <c r="A299" t="s">
        <v>82</v>
      </c>
      <c r="B299" t="str">
        <f t="shared" si="10"/>
        <v>North East Lincolnshire</v>
      </c>
    </row>
    <row r="300" spans="1:2" x14ac:dyDescent="0.3">
      <c r="A300" t="s">
        <v>165</v>
      </c>
      <c r="B300" t="str">
        <f t="shared" ref="B300:B331" si="11">VLOOKUP(A300,A$1:A$165,1,FALSE)</f>
        <v>North Somerset</v>
      </c>
    </row>
    <row r="301" spans="1:2" x14ac:dyDescent="0.3">
      <c r="A301" t="s">
        <v>185</v>
      </c>
      <c r="B301" t="str">
        <f t="shared" si="11"/>
        <v>North Tyneside</v>
      </c>
    </row>
    <row r="302" spans="1:2" x14ac:dyDescent="0.3">
      <c r="A302" t="s">
        <v>39</v>
      </c>
      <c r="B302" t="str">
        <f t="shared" si="11"/>
        <v>Nottingham</v>
      </c>
    </row>
    <row r="303" spans="1:2" x14ac:dyDescent="0.3">
      <c r="A303" t="s">
        <v>826</v>
      </c>
      <c r="B303" t="e">
        <f t="shared" si="11"/>
        <v>#N/A</v>
      </c>
    </row>
    <row r="304" spans="1:2" x14ac:dyDescent="0.3">
      <c r="A304" t="s">
        <v>147</v>
      </c>
      <c r="B304" t="str">
        <f t="shared" si="11"/>
        <v>Oldham</v>
      </c>
    </row>
    <row r="305" spans="1:2" x14ac:dyDescent="0.3">
      <c r="A305" t="s">
        <v>44</v>
      </c>
      <c r="B305" t="str">
        <f t="shared" si="11"/>
        <v>Plymouth</v>
      </c>
    </row>
    <row r="306" spans="1:2" x14ac:dyDescent="0.3">
      <c r="A306" t="s">
        <v>162</v>
      </c>
      <c r="B306" t="str">
        <f t="shared" si="11"/>
        <v>Portsmouth</v>
      </c>
    </row>
    <row r="307" spans="1:2" x14ac:dyDescent="0.3">
      <c r="A307" t="s">
        <v>226</v>
      </c>
      <c r="B307" t="str">
        <f t="shared" si="11"/>
        <v>Reading</v>
      </c>
    </row>
    <row r="308" spans="1:2" x14ac:dyDescent="0.3">
      <c r="A308" t="s">
        <v>149</v>
      </c>
      <c r="B308" t="str">
        <f t="shared" si="11"/>
        <v>Redbridge</v>
      </c>
    </row>
    <row r="309" spans="1:2" x14ac:dyDescent="0.3">
      <c r="A309" t="s">
        <v>376</v>
      </c>
      <c r="B309" t="str">
        <f t="shared" si="11"/>
        <v>Redcar and Cleveland</v>
      </c>
    </row>
    <row r="310" spans="1:2" x14ac:dyDescent="0.3">
      <c r="A310" t="s">
        <v>286</v>
      </c>
      <c r="B310" t="str">
        <f t="shared" si="11"/>
        <v>Richmond upon Thames</v>
      </c>
    </row>
    <row r="311" spans="1:2" x14ac:dyDescent="0.3">
      <c r="A311" t="s">
        <v>41</v>
      </c>
      <c r="B311" t="str">
        <f t="shared" si="11"/>
        <v>Rochdale</v>
      </c>
    </row>
    <row r="312" spans="1:2" x14ac:dyDescent="0.3">
      <c r="A312" t="s">
        <v>49</v>
      </c>
      <c r="B312" t="str">
        <f t="shared" si="11"/>
        <v>Rutland</v>
      </c>
    </row>
    <row r="313" spans="1:2" x14ac:dyDescent="0.3">
      <c r="A313" t="s">
        <v>144</v>
      </c>
      <c r="B313" t="str">
        <f t="shared" si="11"/>
        <v>Sandwell</v>
      </c>
    </row>
    <row r="314" spans="1:2" x14ac:dyDescent="0.3">
      <c r="A314" t="s">
        <v>325</v>
      </c>
      <c r="B314" t="str">
        <f t="shared" si="11"/>
        <v>Sefton</v>
      </c>
    </row>
    <row r="315" spans="1:2" x14ac:dyDescent="0.3">
      <c r="A315" t="s">
        <v>107</v>
      </c>
      <c r="B315" t="str">
        <f t="shared" si="11"/>
        <v>Sheffield</v>
      </c>
    </row>
    <row r="316" spans="1:2" x14ac:dyDescent="0.3">
      <c r="A316" t="s">
        <v>256</v>
      </c>
      <c r="B316" t="str">
        <f t="shared" si="11"/>
        <v>Slough</v>
      </c>
    </row>
    <row r="317" spans="1:2" x14ac:dyDescent="0.3">
      <c r="A317" t="s">
        <v>182</v>
      </c>
      <c r="B317" t="str">
        <f t="shared" si="11"/>
        <v>Solihull</v>
      </c>
    </row>
    <row r="318" spans="1:2" x14ac:dyDescent="0.3">
      <c r="A318" t="s">
        <v>99</v>
      </c>
      <c r="B318" t="str">
        <f t="shared" si="11"/>
        <v>South Tyneside</v>
      </c>
    </row>
    <row r="319" spans="1:2" x14ac:dyDescent="0.3">
      <c r="A319" t="s">
        <v>168</v>
      </c>
      <c r="B319" t="str">
        <f t="shared" si="11"/>
        <v>Southampton</v>
      </c>
    </row>
    <row r="320" spans="1:2" x14ac:dyDescent="0.3">
      <c r="A320" t="s">
        <v>95</v>
      </c>
      <c r="B320" t="str">
        <f t="shared" si="11"/>
        <v>Southend-on-Sea</v>
      </c>
    </row>
    <row r="321" spans="1:2" x14ac:dyDescent="0.3">
      <c r="A321" t="s">
        <v>110</v>
      </c>
      <c r="B321" t="str">
        <f t="shared" si="11"/>
        <v>Southwark</v>
      </c>
    </row>
    <row r="322" spans="1:2" x14ac:dyDescent="0.3">
      <c r="A322" t="s">
        <v>19</v>
      </c>
      <c r="B322" t="str">
        <f t="shared" si="11"/>
        <v>St. Helens</v>
      </c>
    </row>
    <row r="323" spans="1:2" x14ac:dyDescent="0.3">
      <c r="A323" t="s">
        <v>283</v>
      </c>
      <c r="B323" t="str">
        <f t="shared" si="11"/>
        <v>Stockport</v>
      </c>
    </row>
    <row r="324" spans="1:2" x14ac:dyDescent="0.3">
      <c r="A324" t="s">
        <v>29</v>
      </c>
      <c r="B324" t="str">
        <f t="shared" si="11"/>
        <v>Stockton-on-Tees</v>
      </c>
    </row>
    <row r="325" spans="1:2" x14ac:dyDescent="0.3">
      <c r="A325" t="s">
        <v>98</v>
      </c>
      <c r="B325" t="str">
        <f t="shared" si="11"/>
        <v>Sutton</v>
      </c>
    </row>
    <row r="326" spans="1:2" x14ac:dyDescent="0.3">
      <c r="A326" t="s">
        <v>228</v>
      </c>
      <c r="B326" t="str">
        <f t="shared" si="11"/>
        <v>Swindon</v>
      </c>
    </row>
    <row r="327" spans="1:2" x14ac:dyDescent="0.3">
      <c r="A327" t="s">
        <v>340</v>
      </c>
      <c r="B327" t="str">
        <f t="shared" si="11"/>
        <v>Tameside</v>
      </c>
    </row>
    <row r="328" spans="1:2" x14ac:dyDescent="0.3">
      <c r="A328" t="s">
        <v>172</v>
      </c>
      <c r="B328" t="str">
        <f t="shared" si="11"/>
        <v>Thurrock</v>
      </c>
    </row>
    <row r="329" spans="1:2" x14ac:dyDescent="0.3">
      <c r="A329" t="s">
        <v>150</v>
      </c>
      <c r="B329" t="str">
        <f t="shared" si="11"/>
        <v>Torbay</v>
      </c>
    </row>
    <row r="330" spans="1:2" x14ac:dyDescent="0.3">
      <c r="A330" t="s">
        <v>184</v>
      </c>
      <c r="B330" t="str">
        <f t="shared" si="11"/>
        <v>Tower Hamlets</v>
      </c>
    </row>
    <row r="331" spans="1:2" x14ac:dyDescent="0.3">
      <c r="A331" t="s">
        <v>262</v>
      </c>
      <c r="B331" t="str">
        <f t="shared" si="11"/>
        <v>Wakefield</v>
      </c>
    </row>
    <row r="332" spans="1:2" x14ac:dyDescent="0.3">
      <c r="A332" t="s">
        <v>43</v>
      </c>
      <c r="B332" t="str">
        <f t="shared" ref="B332:B337" si="12">VLOOKUP(A332,A$1:A$165,1,FALSE)</f>
        <v>Waltham Forest</v>
      </c>
    </row>
    <row r="333" spans="1:2" x14ac:dyDescent="0.3">
      <c r="A333" t="s">
        <v>314</v>
      </c>
      <c r="B333" t="str">
        <f t="shared" si="12"/>
        <v>Wandsworth</v>
      </c>
    </row>
    <row r="334" spans="1:2" x14ac:dyDescent="0.3">
      <c r="A334" t="s">
        <v>21</v>
      </c>
      <c r="B334" t="str">
        <f t="shared" si="12"/>
        <v>Warrington</v>
      </c>
    </row>
    <row r="335" spans="1:2" x14ac:dyDescent="0.3">
      <c r="A335" t="s">
        <v>158</v>
      </c>
      <c r="B335" t="str">
        <f t="shared" si="12"/>
        <v>Westminster</v>
      </c>
    </row>
    <row r="336" spans="1:2" x14ac:dyDescent="0.3">
      <c r="A336" t="s">
        <v>258</v>
      </c>
      <c r="B336" t="str">
        <f t="shared" si="12"/>
        <v>Windsor and Maidenhead</v>
      </c>
    </row>
    <row r="337" spans="1:2" x14ac:dyDescent="0.3">
      <c r="A337" t="s">
        <v>179</v>
      </c>
      <c r="B337" t="str">
        <f t="shared" si="12"/>
        <v>Wirral</v>
      </c>
    </row>
    <row r="338" spans="1:2" x14ac:dyDescent="0.3">
      <c r="A338" t="s">
        <v>272</v>
      </c>
    </row>
    <row r="339" spans="1:2" x14ac:dyDescent="0.3">
      <c r="A339" t="s">
        <v>198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341"/>
  <sheetViews>
    <sheetView topLeftCell="A318" workbookViewId="0">
      <selection activeCell="C166" sqref="C166"/>
    </sheetView>
  </sheetViews>
  <sheetFormatPr defaultRowHeight="14.4" x14ac:dyDescent="0.3"/>
  <cols>
    <col min="1" max="1" width="38.44140625" bestFit="1" customWidth="1"/>
    <col min="2" max="2" width="38.44140625" customWidth="1"/>
  </cols>
  <sheetData>
    <row r="1" spans="1:6" x14ac:dyDescent="0.3">
      <c r="A1" t="s">
        <v>128</v>
      </c>
      <c r="B1" t="str">
        <f>IFERROR(VLOOKUP(A1,classifications!$A$1:$B$369,2,FALSE),"")</f>
        <v>Predominantly Urban</v>
      </c>
      <c r="C1" t="str">
        <f>VLOOKUP(A1,data!$KS$6:$KT$185,2,FALSE)</f>
        <v>-</v>
      </c>
      <c r="F1" t="str">
        <f t="shared" ref="F1:F32" si="0">VLOOKUP(A1,A$175:A$341,1,FALSE)</f>
        <v>Barnet</v>
      </c>
    </row>
    <row r="2" spans="1:6" x14ac:dyDescent="0.3">
      <c r="A2" t="s">
        <v>74</v>
      </c>
      <c r="B2" t="str">
        <f>IFERROR(VLOOKUP(A2,classifications!$A$1:$B$369,2,FALSE),"")</f>
        <v>Predominantly Urban</v>
      </c>
      <c r="C2" t="str">
        <f>VLOOKUP(A2,data!$KS$6:$KT$185,2,FALSE)</f>
        <v>-</v>
      </c>
      <c r="F2" t="str">
        <f t="shared" si="0"/>
        <v>Birmingham</v>
      </c>
    </row>
    <row r="3" spans="1:6" x14ac:dyDescent="0.3">
      <c r="A3" t="s">
        <v>337</v>
      </c>
      <c r="B3" t="str">
        <f>IFERROR(VLOOKUP(A3,classifications!$A$1:$B$369,2,FALSE),"")</f>
        <v>Predominantly Urban</v>
      </c>
      <c r="C3" t="str">
        <f>VLOOKUP(A3,data!$KS$6:$KT$185,2,FALSE)</f>
        <v>-</v>
      </c>
      <c r="F3" t="str">
        <f t="shared" si="0"/>
        <v>Blackburn with Darwen</v>
      </c>
    </row>
    <row r="4" spans="1:6" x14ac:dyDescent="0.3">
      <c r="A4" t="s">
        <v>309</v>
      </c>
      <c r="B4" t="str">
        <f>IFERROR(VLOOKUP(A4,classifications!$A$1:$B$369,2,FALSE),"")</f>
        <v>Predominantly Urban</v>
      </c>
      <c r="C4" t="str">
        <f>VLOOKUP(A4,data!$KS$6:$KT$185,2,FALSE)</f>
        <v>-</v>
      </c>
      <c r="F4" t="str">
        <f t="shared" si="0"/>
        <v>Blackpool</v>
      </c>
    </row>
    <row r="5" spans="1:6" x14ac:dyDescent="0.3">
      <c r="A5" t="s">
        <v>667</v>
      </c>
      <c r="B5" t="str">
        <f>IFERROR(VLOOKUP(A5,classifications!$A$1:$B$369,2,FALSE),"")</f>
        <v>Predominantly Urban</v>
      </c>
      <c r="C5" t="str">
        <f>VLOOKUP(A5,data!$KS$6:$KT$185,2,FALSE)</f>
        <v>-</v>
      </c>
      <c r="F5" t="str">
        <f t="shared" si="0"/>
        <v>Bournemouth, Christchurch and Poole</v>
      </c>
    </row>
    <row r="6" spans="1:6" x14ac:dyDescent="0.3">
      <c r="A6" t="s">
        <v>120</v>
      </c>
      <c r="B6" t="str">
        <f>IFERROR(VLOOKUP(A6,classifications!$A$1:$B$369,2,FALSE),"")</f>
        <v>Predominantly Urban</v>
      </c>
      <c r="C6" t="str">
        <f>VLOOKUP(A6,data!$KS$6:$KT$185,2,FALSE)</f>
        <v>-</v>
      </c>
      <c r="F6" t="str">
        <f t="shared" si="0"/>
        <v>Bracknell Forest</v>
      </c>
    </row>
    <row r="7" spans="1:6" x14ac:dyDescent="0.3">
      <c r="A7" t="s">
        <v>301</v>
      </c>
      <c r="B7" t="str">
        <f>IFERROR(VLOOKUP(A7,classifications!$A$1:$B$369,2,FALSE),"")</f>
        <v>Predominantly Urban</v>
      </c>
      <c r="C7" t="str">
        <f>VLOOKUP(A7,data!$KS$6:$KT$185,2,FALSE)</f>
        <v>-</v>
      </c>
      <c r="F7" t="str">
        <f t="shared" si="0"/>
        <v>Brent</v>
      </c>
    </row>
    <row r="8" spans="1:6" x14ac:dyDescent="0.3">
      <c r="A8" t="s">
        <v>264</v>
      </c>
      <c r="B8" t="str">
        <f>IFERROR(VLOOKUP(A8,classifications!$A$1:$B$369,2,FALSE),"")</f>
        <v>Predominantly Urban</v>
      </c>
      <c r="C8" t="str">
        <f>VLOOKUP(A8,data!$KS$6:$KT$185,2,FALSE)</f>
        <v>-</v>
      </c>
      <c r="F8" t="str">
        <f t="shared" si="0"/>
        <v>Brighton and Hove</v>
      </c>
    </row>
    <row r="9" spans="1:6" x14ac:dyDescent="0.3">
      <c r="A9" t="s">
        <v>306</v>
      </c>
      <c r="B9" t="str">
        <f>IFERROR(VLOOKUP(A9,classifications!$A$1:$B$369,2,FALSE),"")</f>
        <v>Predominantly Urban</v>
      </c>
      <c r="C9" t="str">
        <f>VLOOKUP(A9,data!$KS$6:$KT$185,2,FALSE)</f>
        <v>-</v>
      </c>
      <c r="F9" t="str">
        <f t="shared" si="0"/>
        <v>Bromley</v>
      </c>
    </row>
    <row r="10" spans="1:6" x14ac:dyDescent="0.3">
      <c r="A10" t="s">
        <v>338</v>
      </c>
      <c r="B10" t="str">
        <f>IFERROR(VLOOKUP(A10,classifications!$A$1:$B$369,2,FALSE),"")</f>
        <v>Predominantly Urban</v>
      </c>
      <c r="C10" t="str">
        <f>VLOOKUP(A10,data!$KS$6:$KT$185,2,FALSE)</f>
        <v>-</v>
      </c>
      <c r="F10" t="str">
        <f t="shared" si="0"/>
        <v>Camden</v>
      </c>
    </row>
    <row r="11" spans="1:6" x14ac:dyDescent="0.3">
      <c r="A11" t="s">
        <v>318</v>
      </c>
      <c r="B11" t="str">
        <f>IFERROR(VLOOKUP(A11,classifications!$A$1:$B$369,2,FALSE),"")</f>
        <v>Predominantly Urban</v>
      </c>
      <c r="C11" t="str">
        <f>VLOOKUP(A11,data!$KS$6:$KT$185,2,FALSE)</f>
        <v>-</v>
      </c>
      <c r="F11" t="str">
        <f t="shared" si="0"/>
        <v>City of London</v>
      </c>
    </row>
    <row r="12" spans="1:6" x14ac:dyDescent="0.3">
      <c r="A12" t="s">
        <v>9</v>
      </c>
      <c r="B12" t="str">
        <f>IFERROR(VLOOKUP(A12,classifications!$A$1:$B$369,2,FALSE),"")</f>
        <v>Predominantly Urban</v>
      </c>
      <c r="C12" t="str">
        <f>VLOOKUP(A12,data!$KS$6:$KT$185,2,FALSE)</f>
        <v>-</v>
      </c>
      <c r="F12" t="str">
        <f t="shared" si="0"/>
        <v>Coventry</v>
      </c>
    </row>
    <row r="13" spans="1:6" x14ac:dyDescent="0.3">
      <c r="A13" t="s">
        <v>195</v>
      </c>
      <c r="B13" t="str">
        <f>IFERROR(VLOOKUP(A13,classifications!$A$1:$B$369,2,FALSE),"")</f>
        <v>Predominantly Urban</v>
      </c>
      <c r="C13" t="str">
        <f>VLOOKUP(A13,data!$KS$6:$KT$185,2,FALSE)</f>
        <v>-</v>
      </c>
      <c r="F13" t="str">
        <f t="shared" si="0"/>
        <v>Croydon</v>
      </c>
    </row>
    <row r="14" spans="1:6" x14ac:dyDescent="0.3">
      <c r="A14" t="s">
        <v>54</v>
      </c>
      <c r="B14" t="str">
        <f>IFERROR(VLOOKUP(A14,classifications!$A$1:$B$369,2,FALSE),"")</f>
        <v>Predominantly Urban</v>
      </c>
      <c r="C14" t="str">
        <f>VLOOKUP(A14,data!$KS$6:$KT$185,2,FALSE)</f>
        <v>-</v>
      </c>
      <c r="F14" t="str">
        <f t="shared" si="0"/>
        <v>Derby</v>
      </c>
    </row>
    <row r="15" spans="1:6" x14ac:dyDescent="0.3">
      <c r="A15" t="s">
        <v>83</v>
      </c>
      <c r="B15" t="str">
        <f>IFERROR(VLOOKUP(A15,classifications!$A$1:$B$369,2,FALSE),"")</f>
        <v>Predominantly Urban</v>
      </c>
      <c r="C15" t="str">
        <f>VLOOKUP(A15,data!$KS$6:$KT$185,2,FALSE)</f>
        <v>-</v>
      </c>
      <c r="F15" t="str">
        <f t="shared" si="0"/>
        <v>Dudley</v>
      </c>
    </row>
    <row r="16" spans="1:6" x14ac:dyDescent="0.3">
      <c r="A16" t="s">
        <v>243</v>
      </c>
      <c r="B16" t="str">
        <f>IFERROR(VLOOKUP(A16,classifications!$A$1:$B$369,2,FALSE),"")</f>
        <v>Predominantly Urban</v>
      </c>
      <c r="C16" t="str">
        <f>VLOOKUP(A16,data!$KS$6:$KT$185,2,FALSE)</f>
        <v>-</v>
      </c>
      <c r="F16" t="str">
        <f t="shared" si="0"/>
        <v>Enfield</v>
      </c>
    </row>
    <row r="17" spans="1:6" x14ac:dyDescent="0.3">
      <c r="A17" t="s">
        <v>6</v>
      </c>
      <c r="B17" t="str">
        <f>IFERROR(VLOOKUP(A17,classifications!$A$1:$B$369,2,FALSE),"")</f>
        <v/>
      </c>
      <c r="C17" t="str">
        <f>VLOOKUP(A17,data!$KS$6:$KT$185,2,FALSE)</f>
        <v>-</v>
      </c>
      <c r="F17" t="str">
        <f t="shared" si="0"/>
        <v>Exmoor National Park</v>
      </c>
    </row>
    <row r="18" spans="1:6" x14ac:dyDescent="0.3">
      <c r="A18" t="s">
        <v>48</v>
      </c>
      <c r="B18" t="str">
        <f>IFERROR(VLOOKUP(A18,classifications!$A$1:$B$369,2,FALSE),"")</f>
        <v>Predominantly Urban</v>
      </c>
      <c r="C18" t="str">
        <f>VLOOKUP(A18,data!$KS$6:$KT$185,2,FALSE)</f>
        <v>-</v>
      </c>
      <c r="F18" t="str">
        <f t="shared" si="0"/>
        <v>Greenwich</v>
      </c>
    </row>
    <row r="19" spans="1:6" x14ac:dyDescent="0.3">
      <c r="A19" t="s">
        <v>271</v>
      </c>
      <c r="B19" t="str">
        <f>IFERROR(VLOOKUP(A19,classifications!$A$1:$B$369,2,FALSE),"")</f>
        <v>Predominantly Urban</v>
      </c>
      <c r="C19" t="str">
        <f>VLOOKUP(A19,data!$KS$6:$KT$185,2,FALSE)</f>
        <v>-</v>
      </c>
      <c r="F19" t="str">
        <f t="shared" si="0"/>
        <v>Hackney</v>
      </c>
    </row>
    <row r="20" spans="1:6" x14ac:dyDescent="0.3">
      <c r="A20" t="s">
        <v>236</v>
      </c>
      <c r="B20" t="str">
        <f>IFERROR(VLOOKUP(A20,classifications!$A$1:$B$369,2,FALSE),"")</f>
        <v>Predominantly Urban</v>
      </c>
      <c r="C20" t="str">
        <f>VLOOKUP(A20,data!$KS$6:$KT$185,2,FALSE)</f>
        <v>-</v>
      </c>
      <c r="F20" t="str">
        <f t="shared" si="0"/>
        <v>Hammersmith and Fulham</v>
      </c>
    </row>
    <row r="21" spans="1:6" x14ac:dyDescent="0.3">
      <c r="A21" t="s">
        <v>13</v>
      </c>
      <c r="B21" t="str">
        <f>IFERROR(VLOOKUP(A21,classifications!$A$1:$B$369,2,FALSE),"")</f>
        <v>Predominantly Urban</v>
      </c>
      <c r="C21" t="str">
        <f>VLOOKUP(A21,data!$KS$6:$KT$185,2,FALSE)</f>
        <v>-</v>
      </c>
      <c r="F21" t="str">
        <f t="shared" si="0"/>
        <v>Haringey</v>
      </c>
    </row>
    <row r="22" spans="1:6" x14ac:dyDescent="0.3">
      <c r="A22" t="s">
        <v>77</v>
      </c>
      <c r="B22" t="str">
        <f>IFERROR(VLOOKUP(A22,classifications!$A$1:$B$369,2,FALSE),"")</f>
        <v>Predominantly Urban</v>
      </c>
      <c r="C22" t="str">
        <f>VLOOKUP(A22,data!$KS$6:$KT$185,2,FALSE)</f>
        <v>-</v>
      </c>
      <c r="F22" t="str">
        <f t="shared" si="0"/>
        <v>Harrow</v>
      </c>
    </row>
    <row r="23" spans="1:6" x14ac:dyDescent="0.3">
      <c r="A23" t="s">
        <v>32</v>
      </c>
      <c r="B23" t="str">
        <f>IFERROR(VLOOKUP(A23,classifications!$A$1:$B$369,2,FALSE),"")</f>
        <v>Predominantly Urban</v>
      </c>
      <c r="C23" t="str">
        <f>VLOOKUP(A23,data!$KS$6:$KT$185,2,FALSE)</f>
        <v>-</v>
      </c>
      <c r="F23" t="str">
        <f t="shared" si="0"/>
        <v>Hillingdon</v>
      </c>
    </row>
    <row r="24" spans="1:6" x14ac:dyDescent="0.3">
      <c r="A24" t="s">
        <v>285</v>
      </c>
      <c r="B24" t="str">
        <f>IFERROR(VLOOKUP(A24,classifications!$A$1:$B$369,2,FALSE),"")</f>
        <v>Predominantly Urban</v>
      </c>
      <c r="C24" t="str">
        <f>VLOOKUP(A24,data!$KS$6:$KT$185,2,FALSE)</f>
        <v>-</v>
      </c>
      <c r="F24" t="str">
        <f t="shared" si="0"/>
        <v>Hounslow</v>
      </c>
    </row>
    <row r="25" spans="1:6" x14ac:dyDescent="0.3">
      <c r="A25" t="s">
        <v>5</v>
      </c>
      <c r="B25" t="str">
        <f>IFERROR(VLOOKUP(A25,classifications!$A$1:$B$369,2,FALSE),"")</f>
        <v>Predominantly Rural</v>
      </c>
      <c r="C25" t="str">
        <f>VLOOKUP(A25,data!$KS$6:$KT$185,2,FALSE)</f>
        <v>-</v>
      </c>
      <c r="F25" t="str">
        <f t="shared" si="0"/>
        <v>Isles of Scilly</v>
      </c>
    </row>
    <row r="26" spans="1:6" x14ac:dyDescent="0.3">
      <c r="A26" t="s">
        <v>64</v>
      </c>
      <c r="B26" t="str">
        <f>IFERROR(VLOOKUP(A26,classifications!$A$1:$B$369,2,FALSE),"")</f>
        <v>Predominantly Urban</v>
      </c>
      <c r="C26" t="str">
        <f>VLOOKUP(A26,data!$KS$6:$KT$185,2,FALSE)</f>
        <v>-</v>
      </c>
      <c r="F26" t="str">
        <f t="shared" si="0"/>
        <v>Kensington and Chelsea</v>
      </c>
    </row>
    <row r="27" spans="1:6" x14ac:dyDescent="0.3">
      <c r="A27" t="s">
        <v>14</v>
      </c>
      <c r="B27" t="str">
        <f>IFERROR(VLOOKUP(A27,classifications!$A$1:$B$369,2,FALSE),"")</f>
        <v>Predominantly Urban</v>
      </c>
      <c r="C27" t="str">
        <f>VLOOKUP(A27,data!$KS$6:$KT$185,2,FALSE)</f>
        <v>-</v>
      </c>
      <c r="F27" t="str">
        <f t="shared" si="0"/>
        <v>Kingston upon Thames</v>
      </c>
    </row>
    <row r="28" spans="1:6" x14ac:dyDescent="0.3">
      <c r="A28" t="s">
        <v>175</v>
      </c>
      <c r="B28" t="str">
        <f>IFERROR(VLOOKUP(A28,classifications!$A$1:$B$369,2,FALSE),"")</f>
        <v/>
      </c>
      <c r="C28">
        <f>VLOOKUP(A28,data!$KS$6:$KT$185,2,FALSE)</f>
        <v>0</v>
      </c>
      <c r="F28" t="str">
        <f t="shared" si="0"/>
        <v>Lake District National Park</v>
      </c>
    </row>
    <row r="29" spans="1:6" x14ac:dyDescent="0.3">
      <c r="A29" t="s">
        <v>62</v>
      </c>
      <c r="B29" t="str">
        <f>IFERROR(VLOOKUP(A29,classifications!$A$1:$B$369,2,FALSE),"")</f>
        <v>Predominantly Urban</v>
      </c>
      <c r="C29" t="str">
        <f>VLOOKUP(A29,data!$KS$6:$KT$185,2,FALSE)</f>
        <v>-</v>
      </c>
      <c r="F29" t="str">
        <f t="shared" si="0"/>
        <v>Lambeth</v>
      </c>
    </row>
    <row r="30" spans="1:6" x14ac:dyDescent="0.3">
      <c r="A30" t="s">
        <v>291</v>
      </c>
      <c r="B30" t="str">
        <f>IFERROR(VLOOKUP(A30,classifications!$A$1:$B$369,2,FALSE),"")</f>
        <v>Predominantly Urban</v>
      </c>
      <c r="C30" t="str">
        <f>VLOOKUP(A30,data!$KS$6:$KT$185,2,FALSE)</f>
        <v>-</v>
      </c>
      <c r="F30" t="str">
        <f t="shared" si="0"/>
        <v>Liverpool</v>
      </c>
    </row>
    <row r="31" spans="1:6" x14ac:dyDescent="0.3">
      <c r="A31" t="s">
        <v>528</v>
      </c>
      <c r="B31" t="str">
        <f>IFERROR(VLOOKUP(A31,classifications!$A$1:$B$369,2,FALSE),"")</f>
        <v/>
      </c>
      <c r="C31" t="e">
        <f>VLOOKUP(A31,data!$KS$6:$KT$185,2,FALSE)</f>
        <v>#N/A</v>
      </c>
      <c r="F31" t="e">
        <f t="shared" si="0"/>
        <v>#N/A</v>
      </c>
    </row>
    <row r="32" spans="1:6" x14ac:dyDescent="0.3">
      <c r="A32" t="s">
        <v>310</v>
      </c>
      <c r="B32" t="str">
        <f>IFERROR(VLOOKUP(A32,classifications!$A$1:$B$369,2,FALSE),"")</f>
        <v>Predominantly Urban</v>
      </c>
      <c r="C32" t="str">
        <f>VLOOKUP(A32,data!$KS$6:$KT$185,2,FALSE)</f>
        <v>-</v>
      </c>
      <c r="F32" t="str">
        <f t="shared" si="0"/>
        <v>Luton</v>
      </c>
    </row>
    <row r="33" spans="1:6" x14ac:dyDescent="0.3">
      <c r="A33" t="s">
        <v>187</v>
      </c>
      <c r="B33" t="str">
        <f>IFERROR(VLOOKUP(A33,classifications!$A$1:$B$369,2,FALSE),"")</f>
        <v>Predominantly Urban</v>
      </c>
      <c r="C33" t="str">
        <f>VLOOKUP(A33,data!$KS$6:$KT$185,2,FALSE)</f>
        <v>-</v>
      </c>
      <c r="F33" t="str">
        <f t="shared" ref="F33:F64" si="1">VLOOKUP(A33,A$175:A$341,1,FALSE)</f>
        <v>Manchester</v>
      </c>
    </row>
    <row r="34" spans="1:6" x14ac:dyDescent="0.3">
      <c r="A34" t="s">
        <v>339</v>
      </c>
      <c r="B34" t="str">
        <f>IFERROR(VLOOKUP(A34,classifications!$A$1:$B$369,2,FALSE),"")</f>
        <v>Predominantly Urban</v>
      </c>
      <c r="C34" t="str">
        <f>VLOOKUP(A34,data!$KS$6:$KT$185,2,FALSE)</f>
        <v>-</v>
      </c>
      <c r="F34" t="str">
        <f t="shared" si="1"/>
        <v>Merton</v>
      </c>
    </row>
    <row r="35" spans="1:6" x14ac:dyDescent="0.3">
      <c r="A35" t="s">
        <v>190</v>
      </c>
      <c r="B35" t="str">
        <f>IFERROR(VLOOKUP(A35,classifications!$A$1:$B$369,2,FALSE),"")</f>
        <v>Predominantly Urban</v>
      </c>
      <c r="C35" t="str">
        <f>VLOOKUP(A35,data!$KS$6:$KT$185,2,FALSE)</f>
        <v>-</v>
      </c>
      <c r="F35" t="str">
        <f t="shared" si="1"/>
        <v>Middlesbrough</v>
      </c>
    </row>
    <row r="36" spans="1:6" x14ac:dyDescent="0.3">
      <c r="A36" t="s">
        <v>103</v>
      </c>
      <c r="B36" t="str">
        <f>IFERROR(VLOOKUP(A36,classifications!$A$1:$B$369,2,FALSE),"")</f>
        <v>Predominantly Urban</v>
      </c>
      <c r="C36" t="str">
        <f>VLOOKUP(A36,data!$KS$6:$KT$185,2,FALSE)</f>
        <v>-</v>
      </c>
      <c r="F36" t="str">
        <f t="shared" si="1"/>
        <v>Newcastle upon Tyne</v>
      </c>
    </row>
    <row r="37" spans="1:6" x14ac:dyDescent="0.3">
      <c r="A37" t="s">
        <v>68</v>
      </c>
      <c r="B37" t="str">
        <f>IFERROR(VLOOKUP(A37,classifications!$A$1:$B$369,2,FALSE),"")</f>
        <v>Predominantly Urban</v>
      </c>
      <c r="C37" t="str">
        <f>VLOOKUP(A37,data!$KS$6:$KT$185,2,FALSE)</f>
        <v>-</v>
      </c>
      <c r="F37" t="str">
        <f t="shared" si="1"/>
        <v>Newham</v>
      </c>
    </row>
    <row r="38" spans="1:6" x14ac:dyDescent="0.3">
      <c r="A38" t="s">
        <v>165</v>
      </c>
      <c r="B38" t="str">
        <f>IFERROR(VLOOKUP(A38,classifications!$A$1:$B$369,2,FALSE),"")</f>
        <v>Urban with Significant Rural</v>
      </c>
      <c r="C38" t="str">
        <f>VLOOKUP(A38,data!$KS$6:$KT$185,2,FALSE)</f>
        <v>-</v>
      </c>
      <c r="F38" t="str">
        <f t="shared" si="1"/>
        <v>North Somerset</v>
      </c>
    </row>
    <row r="39" spans="1:6" x14ac:dyDescent="0.3">
      <c r="A39" t="s">
        <v>147</v>
      </c>
      <c r="B39" t="str">
        <f>IFERROR(VLOOKUP(A39,classifications!$A$1:$B$369,2,FALSE),"")</f>
        <v>Predominantly Urban</v>
      </c>
      <c r="C39" t="str">
        <f>VLOOKUP(A39,data!$KS$6:$KT$185,2,FALSE)</f>
        <v>-</v>
      </c>
      <c r="F39" t="str">
        <f t="shared" si="1"/>
        <v>Oldham</v>
      </c>
    </row>
    <row r="40" spans="1:6" x14ac:dyDescent="0.3">
      <c r="A40" t="s">
        <v>44</v>
      </c>
      <c r="B40" t="str">
        <f>IFERROR(VLOOKUP(A40,classifications!$A$1:$B$369,2,FALSE),"")</f>
        <v>Predominantly Urban</v>
      </c>
      <c r="C40" t="str">
        <f>VLOOKUP(A40,data!$KS$6:$KT$185,2,FALSE)</f>
        <v>-</v>
      </c>
      <c r="F40" t="str">
        <f t="shared" si="1"/>
        <v>Plymouth</v>
      </c>
    </row>
    <row r="41" spans="1:6" x14ac:dyDescent="0.3">
      <c r="A41" t="s">
        <v>162</v>
      </c>
      <c r="B41" t="str">
        <f>IFERROR(VLOOKUP(A41,classifications!$A$1:$B$369,2,FALSE),"")</f>
        <v>Predominantly Urban</v>
      </c>
      <c r="C41" t="str">
        <f>VLOOKUP(A41,data!$KS$6:$KT$185,2,FALSE)</f>
        <v>-</v>
      </c>
      <c r="F41" t="str">
        <f t="shared" si="1"/>
        <v>Portsmouth</v>
      </c>
    </row>
    <row r="42" spans="1:6" x14ac:dyDescent="0.3">
      <c r="A42" t="s">
        <v>226</v>
      </c>
      <c r="B42" t="str">
        <f>IFERROR(VLOOKUP(A42,classifications!$A$1:$B$369,2,FALSE),"")</f>
        <v>Predominantly Urban</v>
      </c>
      <c r="C42" t="str">
        <f>VLOOKUP(A42,data!$KS$6:$KT$185,2,FALSE)</f>
        <v>-</v>
      </c>
      <c r="F42" t="str">
        <f t="shared" si="1"/>
        <v>Reading</v>
      </c>
    </row>
    <row r="43" spans="1:6" x14ac:dyDescent="0.3">
      <c r="A43" t="s">
        <v>149</v>
      </c>
      <c r="B43" t="str">
        <f>IFERROR(VLOOKUP(A43,classifications!$A$1:$B$369,2,FALSE),"")</f>
        <v>Predominantly Urban</v>
      </c>
      <c r="C43" t="str">
        <f>VLOOKUP(A43,data!$KS$6:$KT$185,2,FALSE)</f>
        <v>-</v>
      </c>
      <c r="F43" t="str">
        <f t="shared" si="1"/>
        <v>Redbridge</v>
      </c>
    </row>
    <row r="44" spans="1:6" x14ac:dyDescent="0.3">
      <c r="A44" t="s">
        <v>376</v>
      </c>
      <c r="B44" t="str">
        <f>IFERROR(VLOOKUP(A44,classifications!$A$1:$B$369,2,FALSE),"")</f>
        <v>Urban with Significant Rural</v>
      </c>
      <c r="C44" t="str">
        <f>VLOOKUP(A44,data!$KS$6:$KT$185,2,FALSE)</f>
        <v>-</v>
      </c>
      <c r="F44" t="str">
        <f t="shared" si="1"/>
        <v>Redcar and Cleveland</v>
      </c>
    </row>
    <row r="45" spans="1:6" x14ac:dyDescent="0.3">
      <c r="A45" t="s">
        <v>286</v>
      </c>
      <c r="B45" t="str">
        <f>IFERROR(VLOOKUP(A45,classifications!$A$1:$B$369,2,FALSE),"")</f>
        <v>Predominantly Urban</v>
      </c>
      <c r="C45" t="str">
        <f>VLOOKUP(A45,data!$KS$6:$KT$185,2,FALSE)</f>
        <v>-</v>
      </c>
      <c r="F45" t="str">
        <f t="shared" si="1"/>
        <v>Richmond upon Thames</v>
      </c>
    </row>
    <row r="46" spans="1:6" x14ac:dyDescent="0.3">
      <c r="A46" t="s">
        <v>144</v>
      </c>
      <c r="B46" t="str">
        <f>IFERROR(VLOOKUP(A46,classifications!$A$1:$B$369,2,FALSE),"")</f>
        <v>Predominantly Urban</v>
      </c>
      <c r="C46" t="str">
        <f>VLOOKUP(A46,data!$KS$6:$KT$185,2,FALSE)</f>
        <v>-</v>
      </c>
      <c r="F46" t="str">
        <f t="shared" si="1"/>
        <v>Sandwell</v>
      </c>
    </row>
    <row r="47" spans="1:6" x14ac:dyDescent="0.3">
      <c r="A47" t="s">
        <v>325</v>
      </c>
      <c r="B47" t="str">
        <f>IFERROR(VLOOKUP(A47,classifications!$A$1:$B$369,2,FALSE),"")</f>
        <v>Predominantly Urban</v>
      </c>
      <c r="C47" t="str">
        <f>VLOOKUP(A47,data!$KS$6:$KT$185,2,FALSE)</f>
        <v>-</v>
      </c>
      <c r="F47" t="str">
        <f t="shared" si="1"/>
        <v>Sefton</v>
      </c>
    </row>
    <row r="48" spans="1:6" x14ac:dyDescent="0.3">
      <c r="A48" t="s">
        <v>99</v>
      </c>
      <c r="B48" t="str">
        <f>IFERROR(VLOOKUP(A48,classifications!$A$1:$B$369,2,FALSE),"")</f>
        <v>Predominantly Urban</v>
      </c>
      <c r="C48" t="str">
        <f>VLOOKUP(A48,data!$KS$6:$KT$185,2,FALSE)</f>
        <v>-</v>
      </c>
      <c r="F48" t="str">
        <f t="shared" si="1"/>
        <v>South Tyneside</v>
      </c>
    </row>
    <row r="49" spans="1:6" x14ac:dyDescent="0.3">
      <c r="A49" t="s">
        <v>95</v>
      </c>
      <c r="B49" t="str">
        <f>IFERROR(VLOOKUP(A49,classifications!$A$1:$B$369,2,FALSE),"")</f>
        <v/>
      </c>
      <c r="C49" t="str">
        <f>VLOOKUP(A49,data!$KS$6:$KT$185,2,FALSE)</f>
        <v>-</v>
      </c>
      <c r="F49" t="str">
        <f t="shared" si="1"/>
        <v>Southend-on-Sea</v>
      </c>
    </row>
    <row r="50" spans="1:6" x14ac:dyDescent="0.3">
      <c r="A50" t="s">
        <v>110</v>
      </c>
      <c r="B50" t="str">
        <f>IFERROR(VLOOKUP(A50,classifications!$A$1:$B$369,2,FALSE),"")</f>
        <v>Predominantly Urban</v>
      </c>
      <c r="C50" t="str">
        <f>VLOOKUP(A50,data!$KS$6:$KT$185,2,FALSE)</f>
        <v>-</v>
      </c>
      <c r="F50" t="str">
        <f t="shared" si="1"/>
        <v>Southwark</v>
      </c>
    </row>
    <row r="51" spans="1:6" x14ac:dyDescent="0.3">
      <c r="A51" t="s">
        <v>98</v>
      </c>
      <c r="B51" t="str">
        <f>IFERROR(VLOOKUP(A51,classifications!$A$1:$B$369,2,FALSE),"")</f>
        <v>Predominantly Urban</v>
      </c>
      <c r="C51" t="str">
        <f>VLOOKUP(A51,data!$KS$6:$KT$185,2,FALSE)</f>
        <v>-</v>
      </c>
      <c r="F51" t="str">
        <f t="shared" si="1"/>
        <v>Sutton</v>
      </c>
    </row>
    <row r="52" spans="1:6" x14ac:dyDescent="0.3">
      <c r="A52" t="s">
        <v>340</v>
      </c>
      <c r="B52" t="str">
        <f>IFERROR(VLOOKUP(A52,classifications!$A$1:$B$369,2,FALSE),"")</f>
        <v>Predominantly Urban</v>
      </c>
      <c r="C52" t="str">
        <f>VLOOKUP(A52,data!$KS$6:$KT$185,2,FALSE)</f>
        <v>-</v>
      </c>
      <c r="F52" t="str">
        <f t="shared" si="1"/>
        <v>Tameside</v>
      </c>
    </row>
    <row r="53" spans="1:6" x14ac:dyDescent="0.3">
      <c r="A53" t="s">
        <v>172</v>
      </c>
      <c r="B53" t="str">
        <f>IFERROR(VLOOKUP(A53,classifications!$A$1:$B$369,2,FALSE),"")</f>
        <v>Predominantly Urban</v>
      </c>
      <c r="C53" t="str">
        <f>VLOOKUP(A53,data!$KS$6:$KT$185,2,FALSE)</f>
        <v>-</v>
      </c>
      <c r="F53" t="str">
        <f t="shared" si="1"/>
        <v>Thurrock</v>
      </c>
    </row>
    <row r="54" spans="1:6" x14ac:dyDescent="0.3">
      <c r="A54" t="s">
        <v>150</v>
      </c>
      <c r="B54" t="str">
        <f>IFERROR(VLOOKUP(A54,classifications!$A$1:$B$369,2,FALSE),"")</f>
        <v>Predominantly Urban</v>
      </c>
      <c r="C54" t="str">
        <f>VLOOKUP(A54,data!$KS$6:$KT$185,2,FALSE)</f>
        <v>-</v>
      </c>
      <c r="F54" t="str">
        <f t="shared" si="1"/>
        <v>Torbay</v>
      </c>
    </row>
    <row r="55" spans="1:6" x14ac:dyDescent="0.3">
      <c r="A55" t="s">
        <v>184</v>
      </c>
      <c r="B55" t="str">
        <f>IFERROR(VLOOKUP(A55,classifications!$A$1:$B$369,2,FALSE),"")</f>
        <v>Predominantly Urban</v>
      </c>
      <c r="C55" t="str">
        <f>VLOOKUP(A55,data!$KS$6:$KT$185,2,FALSE)</f>
        <v>-</v>
      </c>
      <c r="F55" t="str">
        <f t="shared" si="1"/>
        <v>Tower Hamlets</v>
      </c>
    </row>
    <row r="56" spans="1:6" x14ac:dyDescent="0.3">
      <c r="A56" t="s">
        <v>43</v>
      </c>
      <c r="B56" t="str">
        <f>IFERROR(VLOOKUP(A56,classifications!$A$1:$B$369,2,FALSE),"")</f>
        <v>Predominantly Urban</v>
      </c>
      <c r="C56" t="str">
        <f>VLOOKUP(A56,data!$KS$6:$KT$185,2,FALSE)</f>
        <v>-</v>
      </c>
      <c r="F56" t="str">
        <f t="shared" si="1"/>
        <v>Waltham Forest</v>
      </c>
    </row>
    <row r="57" spans="1:6" x14ac:dyDescent="0.3">
      <c r="A57" t="s">
        <v>314</v>
      </c>
      <c r="B57" t="str">
        <f>IFERROR(VLOOKUP(A57,classifications!$A$1:$B$369,2,FALSE),"")</f>
        <v>Predominantly Urban</v>
      </c>
      <c r="C57" t="str">
        <f>VLOOKUP(A57,data!$KS$6:$KT$185,2,FALSE)</f>
        <v>-</v>
      </c>
      <c r="F57" t="str">
        <f t="shared" si="1"/>
        <v>Wandsworth</v>
      </c>
    </row>
    <row r="58" spans="1:6" x14ac:dyDescent="0.3">
      <c r="A58" t="s">
        <v>158</v>
      </c>
      <c r="B58" t="str">
        <f>IFERROR(VLOOKUP(A58,classifications!$A$1:$B$369,2,FALSE),"")</f>
        <v>Predominantly Urban</v>
      </c>
      <c r="C58" t="str">
        <f>VLOOKUP(A58,data!$KS$6:$KT$185,2,FALSE)</f>
        <v>-</v>
      </c>
      <c r="F58" t="str">
        <f t="shared" si="1"/>
        <v>Westminster</v>
      </c>
    </row>
    <row r="59" spans="1:6" x14ac:dyDescent="0.3">
      <c r="A59" t="s">
        <v>179</v>
      </c>
      <c r="B59" t="str">
        <f>IFERROR(VLOOKUP(A59,classifications!$A$1:$B$369,2,FALSE),"")</f>
        <v>Predominantly Urban</v>
      </c>
      <c r="C59" t="str">
        <f>VLOOKUP(A59,data!$KS$6:$KT$185,2,FALSE)</f>
        <v>-</v>
      </c>
      <c r="F59" t="str">
        <f t="shared" si="1"/>
        <v>Wirral</v>
      </c>
    </row>
    <row r="60" spans="1:6" x14ac:dyDescent="0.3">
      <c r="A60" t="s">
        <v>272</v>
      </c>
      <c r="B60" t="str">
        <f>IFERROR(VLOOKUP(A60,classifications!$A$1:$B$369,2,FALSE),"")</f>
        <v>Predominantly Urban</v>
      </c>
      <c r="C60" t="str">
        <f>VLOOKUP(A60,data!$KS$6:$KT$185,2,FALSE)</f>
        <v>-</v>
      </c>
      <c r="F60" t="str">
        <f t="shared" si="1"/>
        <v>Wokingham</v>
      </c>
    </row>
    <row r="61" spans="1:6" x14ac:dyDescent="0.3">
      <c r="A61" t="s">
        <v>198</v>
      </c>
      <c r="B61" t="str">
        <f>IFERROR(VLOOKUP(A61,classifications!$A$1:$B$369,2,FALSE),"")</f>
        <v>Predominantly Urban</v>
      </c>
      <c r="C61" t="str">
        <f>VLOOKUP(A61,data!$KS$6:$KT$185,2,FALSE)</f>
        <v>-</v>
      </c>
      <c r="F61" t="str">
        <f t="shared" si="1"/>
        <v>Wolverhampton</v>
      </c>
    </row>
    <row r="62" spans="1:6" x14ac:dyDescent="0.3">
      <c r="A62" t="s">
        <v>20</v>
      </c>
      <c r="B62" t="str">
        <f>IFERROR(VLOOKUP(A62,classifications!$A$1:$B$369,2,FALSE),"")</f>
        <v>Predominantly Urban</v>
      </c>
      <c r="C62">
        <f>VLOOKUP(A62,data!$KS$6:$KT$185,2,FALSE)</f>
        <v>0</v>
      </c>
      <c r="F62" t="str">
        <f t="shared" si="1"/>
        <v>Barking and Dagenham</v>
      </c>
    </row>
    <row r="63" spans="1:6" x14ac:dyDescent="0.3">
      <c r="A63" t="s">
        <v>81</v>
      </c>
      <c r="B63" t="str">
        <f>IFERROR(VLOOKUP(A63,classifications!$A$1:$B$369,2,FALSE),"")</f>
        <v>Predominantly Urban</v>
      </c>
      <c r="C63">
        <f>VLOOKUP(A63,data!$KS$6:$KT$185,2,FALSE)</f>
        <v>0</v>
      </c>
      <c r="F63" t="str">
        <f t="shared" si="1"/>
        <v>Barnsley</v>
      </c>
    </row>
    <row r="64" spans="1:6" x14ac:dyDescent="0.3">
      <c r="A64" t="s">
        <v>254</v>
      </c>
      <c r="B64" t="str">
        <f>IFERROR(VLOOKUP(A64,classifications!$A$1:$B$369,2,FALSE),"")</f>
        <v>Urban with Significant Rural</v>
      </c>
      <c r="C64" t="str">
        <f>VLOOKUP(A64,data!$KS$6:$KT$185,2,FALSE)</f>
        <v>-</v>
      </c>
      <c r="F64" t="str">
        <f t="shared" si="1"/>
        <v>Bath and North East Somerset</v>
      </c>
    </row>
    <row r="65" spans="1:6" x14ac:dyDescent="0.3">
      <c r="A65" t="s">
        <v>183</v>
      </c>
      <c r="B65" t="str">
        <f>IFERROR(VLOOKUP(A65,classifications!$A$1:$B$369,2,FALSE),"")</f>
        <v>Urban with Significant Rural</v>
      </c>
      <c r="C65">
        <f>VLOOKUP(A65,data!$KS$6:$KT$185,2,FALSE)</f>
        <v>0</v>
      </c>
      <c r="F65" t="str">
        <f t="shared" ref="F65:F96" si="2">VLOOKUP(A65,A$175:A$341,1,FALSE)</f>
        <v>Bedford</v>
      </c>
    </row>
    <row r="66" spans="1:6" x14ac:dyDescent="0.3">
      <c r="A66" t="s">
        <v>205</v>
      </c>
      <c r="B66" t="str">
        <f>IFERROR(VLOOKUP(A66,classifications!$A$1:$B$369,2,FALSE),"")</f>
        <v>Predominantly Urban</v>
      </c>
      <c r="C66">
        <f>VLOOKUP(A66,data!$KS$6:$KT$185,2,FALSE)</f>
        <v>0</v>
      </c>
      <c r="F66" t="str">
        <f t="shared" si="2"/>
        <v>Bexley</v>
      </c>
    </row>
    <row r="67" spans="1:6" x14ac:dyDescent="0.3">
      <c r="A67" t="s">
        <v>141</v>
      </c>
      <c r="B67" t="str">
        <f>IFERROR(VLOOKUP(A67,classifications!$A$1:$B$369,2,FALSE),"")</f>
        <v>Predominantly Urban</v>
      </c>
      <c r="C67">
        <f>VLOOKUP(A67,data!$KS$6:$KT$185,2,FALSE)</f>
        <v>0</v>
      </c>
      <c r="F67" t="str">
        <f t="shared" si="2"/>
        <v>Bolton</v>
      </c>
    </row>
    <row r="68" spans="1:6" x14ac:dyDescent="0.3">
      <c r="A68" t="s">
        <v>96</v>
      </c>
      <c r="B68" t="str">
        <f>IFERROR(VLOOKUP(A68,classifications!$A$1:$B$369,2,FALSE),"")</f>
        <v>Predominantly Urban</v>
      </c>
      <c r="C68">
        <f>VLOOKUP(A68,data!$KS$6:$KT$185,2,FALSE)</f>
        <v>0</v>
      </c>
      <c r="F68" t="str">
        <f t="shared" si="2"/>
        <v>Bradford</v>
      </c>
    </row>
    <row r="69" spans="1:6" x14ac:dyDescent="0.3">
      <c r="A69" t="s">
        <v>431</v>
      </c>
      <c r="B69" t="str">
        <f>IFERROR(VLOOKUP(A69,classifications!$A$1:$B$369,2,FALSE),"")</f>
        <v>Predominantly Urban</v>
      </c>
      <c r="C69">
        <f>VLOOKUP(A69,data!$KS$6:$KT$185,2,FALSE)</f>
        <v>33.299999999999997</v>
      </c>
      <c r="F69" t="str">
        <f t="shared" si="2"/>
        <v>Bristol</v>
      </c>
    </row>
    <row r="70" spans="1:6" x14ac:dyDescent="0.3">
      <c r="A70" t="s">
        <v>742</v>
      </c>
      <c r="B70" t="str">
        <f>IFERROR(VLOOKUP(A70,classifications!$A$1:$B$369,2,FALSE),"")</f>
        <v>Urban with Significant Rural</v>
      </c>
      <c r="C70">
        <f>VLOOKUP(A70,data!$KS$6:$KT$185,2,FALSE)</f>
        <v>0</v>
      </c>
      <c r="F70" t="str">
        <f t="shared" si="2"/>
        <v>Buckinghamshire Council</v>
      </c>
    </row>
    <row r="71" spans="1:6" x14ac:dyDescent="0.3">
      <c r="A71" t="s">
        <v>8</v>
      </c>
      <c r="B71" t="str">
        <f>IFERROR(VLOOKUP(A71,classifications!$A$1:$B$369,2,FALSE),"")</f>
        <v>Predominantly Urban</v>
      </c>
      <c r="C71" t="str">
        <f>VLOOKUP(A71,data!$KS$6:$KT$185,2,FALSE)</f>
        <v>-</v>
      </c>
      <c r="F71" t="str">
        <f t="shared" si="2"/>
        <v>Bury</v>
      </c>
    </row>
    <row r="72" spans="1:6" x14ac:dyDescent="0.3">
      <c r="A72" t="s">
        <v>104</v>
      </c>
      <c r="B72" t="str">
        <f>IFERROR(VLOOKUP(A72,classifications!$A$1:$B$369,2,FALSE),"")</f>
        <v>Predominantly Urban</v>
      </c>
      <c r="C72">
        <f>VLOOKUP(A72,data!$KS$6:$KT$185,2,FALSE)</f>
        <v>0</v>
      </c>
      <c r="F72" t="str">
        <f t="shared" si="2"/>
        <v>Calderdale</v>
      </c>
    </row>
    <row r="73" spans="1:6" x14ac:dyDescent="0.3">
      <c r="A73" t="s">
        <v>385</v>
      </c>
      <c r="B73" t="str">
        <f>IFERROR(VLOOKUP(A73,classifications!$A$1:$B$369,2,FALSE),"")</f>
        <v>Predominantly Rural</v>
      </c>
      <c r="C73">
        <f>VLOOKUP(A73,data!$KS$6:$KT$185,2,FALSE)</f>
        <v>0</v>
      </c>
      <c r="F73" t="str">
        <f t="shared" si="2"/>
        <v>Cambridgeshire</v>
      </c>
    </row>
    <row r="74" spans="1:6" x14ac:dyDescent="0.3">
      <c r="A74" t="s">
        <v>218</v>
      </c>
      <c r="B74" t="str">
        <f>IFERROR(VLOOKUP(A74,classifications!$A$1:$B$369,2,FALSE),"")</f>
        <v>Predominantly Rural</v>
      </c>
      <c r="C74">
        <f>VLOOKUP(A74,data!$KS$6:$KT$185,2,FALSE)</f>
        <v>0</v>
      </c>
      <c r="F74" t="str">
        <f t="shared" si="2"/>
        <v>Central Bedfordshire</v>
      </c>
    </row>
    <row r="75" spans="1:6" x14ac:dyDescent="0.3">
      <c r="A75" t="s">
        <v>303</v>
      </c>
      <c r="B75" t="str">
        <f>IFERROR(VLOOKUP(A75,classifications!$A$1:$B$369,2,FALSE),"")</f>
        <v>Urban with Significant Rural</v>
      </c>
      <c r="C75">
        <f>VLOOKUP(A75,data!$KS$6:$KT$185,2,FALSE)</f>
        <v>0</v>
      </c>
      <c r="F75" t="str">
        <f t="shared" si="2"/>
        <v>Cheshire East</v>
      </c>
    </row>
    <row r="76" spans="1:6" x14ac:dyDescent="0.3">
      <c r="A76" t="s">
        <v>200</v>
      </c>
      <c r="B76" t="str">
        <f>IFERROR(VLOOKUP(A76,classifications!$A$1:$B$369,2,FALSE),"")</f>
        <v>Urban with Significant Rural</v>
      </c>
      <c r="C76">
        <f>VLOOKUP(A76,data!$KS$6:$KT$185,2,FALSE)</f>
        <v>0</v>
      </c>
      <c r="F76" t="str">
        <f t="shared" si="2"/>
        <v>Cheshire West and Chester</v>
      </c>
    </row>
    <row r="77" spans="1:6" x14ac:dyDescent="0.3">
      <c r="A77" t="s">
        <v>35</v>
      </c>
      <c r="B77" t="str">
        <f>IFERROR(VLOOKUP(A77,classifications!$A$1:$B$369,2,FALSE),"")</f>
        <v>Predominantly Rural</v>
      </c>
      <c r="C77">
        <f>VLOOKUP(A77,data!$KS$6:$KT$185,2,FALSE)</f>
        <v>0</v>
      </c>
      <c r="F77" t="str">
        <f t="shared" si="2"/>
        <v>Cornwall</v>
      </c>
    </row>
    <row r="78" spans="1:6" x14ac:dyDescent="0.3">
      <c r="A78" t="s">
        <v>244</v>
      </c>
      <c r="B78" t="str">
        <f>IFERROR(VLOOKUP(A78,classifications!$A$1:$B$369,2,FALSE),"")</f>
        <v>Predominantly Rural</v>
      </c>
      <c r="C78">
        <f>VLOOKUP(A78,data!$KS$6:$KT$185,2,FALSE)</f>
        <v>5.3</v>
      </c>
      <c r="F78" t="str">
        <f t="shared" si="2"/>
        <v>County Durham</v>
      </c>
    </row>
    <row r="79" spans="1:6" x14ac:dyDescent="0.3">
      <c r="A79" t="s">
        <v>113</v>
      </c>
      <c r="B79" t="str">
        <f>IFERROR(VLOOKUP(A79,classifications!$A$1:$B$369,2,FALSE),"")</f>
        <v>Predominantly Urban</v>
      </c>
      <c r="C79" t="str">
        <f>VLOOKUP(A79,data!$KS$6:$KT$185,2,FALSE)</f>
        <v>-</v>
      </c>
      <c r="F79" t="str">
        <f t="shared" si="2"/>
        <v>Darlington</v>
      </c>
    </row>
    <row r="80" spans="1:6" x14ac:dyDescent="0.3">
      <c r="A80" t="s">
        <v>46</v>
      </c>
      <c r="B80" t="str">
        <f>IFERROR(VLOOKUP(A80,classifications!$A$1:$B$369,2,FALSE),"")</f>
        <v/>
      </c>
      <c r="C80">
        <f>VLOOKUP(A80,data!$KS$6:$KT$185,2,FALSE)</f>
        <v>0</v>
      </c>
      <c r="F80" t="str">
        <f t="shared" si="2"/>
        <v>Dartmoor National Park</v>
      </c>
    </row>
    <row r="81" spans="1:6" x14ac:dyDescent="0.3">
      <c r="A81" t="s">
        <v>355</v>
      </c>
      <c r="B81" t="str">
        <f>IFERROR(VLOOKUP(A81,classifications!$A$1:$B$369,2,FALSE),"")</f>
        <v>Urban with Significant Rural</v>
      </c>
      <c r="C81">
        <f>VLOOKUP(A81,data!$KS$6:$KT$185,2,FALSE)</f>
        <v>0</v>
      </c>
      <c r="F81" t="str">
        <f t="shared" si="2"/>
        <v>Derbyshire</v>
      </c>
    </row>
    <row r="82" spans="1:6" x14ac:dyDescent="0.3">
      <c r="A82" t="s">
        <v>115</v>
      </c>
      <c r="B82" t="str">
        <f>IFERROR(VLOOKUP(A82,classifications!$A$1:$B$369,2,FALSE),"")</f>
        <v>Predominantly Urban</v>
      </c>
      <c r="C82">
        <f>VLOOKUP(A82,data!$KS$6:$KT$185,2,FALSE)</f>
        <v>0</v>
      </c>
      <c r="F82" t="str">
        <f t="shared" si="2"/>
        <v>Doncaster</v>
      </c>
    </row>
    <row r="83" spans="1:6" x14ac:dyDescent="0.3">
      <c r="A83" t="s">
        <v>297</v>
      </c>
      <c r="B83" t="str">
        <f>IFERROR(VLOOKUP(A83,classifications!$A$1:$B$369,2,FALSE),"")</f>
        <v>Predominantly Urban</v>
      </c>
      <c r="C83">
        <f>VLOOKUP(A83,data!$KS$6:$KT$185,2,FALSE)</f>
        <v>0</v>
      </c>
      <c r="F83" t="str">
        <f t="shared" si="2"/>
        <v>Ealing</v>
      </c>
    </row>
    <row r="84" spans="1:6" x14ac:dyDescent="0.3">
      <c r="A84" t="s">
        <v>279</v>
      </c>
      <c r="B84" t="str">
        <f>IFERROR(VLOOKUP(A84,classifications!$A$1:$B$369,2,FALSE),"")</f>
        <v>Predominantly Rural</v>
      </c>
      <c r="C84">
        <f>VLOOKUP(A84,data!$KS$6:$KT$185,2,FALSE)</f>
        <v>0</v>
      </c>
      <c r="F84" t="str">
        <f t="shared" si="2"/>
        <v>East Riding of Yorkshire</v>
      </c>
    </row>
    <row r="85" spans="1:6" x14ac:dyDescent="0.3">
      <c r="A85" t="s">
        <v>354</v>
      </c>
      <c r="B85" t="str">
        <f>IFERROR(VLOOKUP(A85,classifications!$A$1:$B$369,2,FALSE),"")</f>
        <v>Urban with Significant Rural</v>
      </c>
      <c r="C85">
        <f>VLOOKUP(A85,data!$KS$6:$KT$185,2,FALSE)</f>
        <v>0</v>
      </c>
      <c r="F85" t="str">
        <f t="shared" si="2"/>
        <v>East Sussex</v>
      </c>
    </row>
    <row r="86" spans="1:6" x14ac:dyDescent="0.3">
      <c r="A86" t="s">
        <v>357</v>
      </c>
      <c r="B86" t="str">
        <f>IFERROR(VLOOKUP(A86,classifications!$A$1:$B$369,2,FALSE),"")</f>
        <v>Urban with Significant Rural</v>
      </c>
      <c r="C86">
        <f>VLOOKUP(A86,data!$KS$6:$KT$185,2,FALSE)</f>
        <v>2.5</v>
      </c>
      <c r="F86" t="str">
        <f t="shared" si="2"/>
        <v>Essex</v>
      </c>
    </row>
    <row r="87" spans="1:6" x14ac:dyDescent="0.3">
      <c r="A87" t="s">
        <v>30</v>
      </c>
      <c r="B87" t="str">
        <f>IFERROR(VLOOKUP(A87,classifications!$A$1:$B$369,2,FALSE),"")</f>
        <v>Predominantly Urban</v>
      </c>
      <c r="C87">
        <f>VLOOKUP(A87,data!$KS$6:$KT$185,2,FALSE)</f>
        <v>0</v>
      </c>
      <c r="F87" t="str">
        <f t="shared" si="2"/>
        <v>Gateshead</v>
      </c>
    </row>
    <row r="88" spans="1:6" x14ac:dyDescent="0.3">
      <c r="A88" t="s">
        <v>143</v>
      </c>
      <c r="B88" t="str">
        <f>IFERROR(VLOOKUP(A88,classifications!$A$1:$B$369,2,FALSE),"")</f>
        <v>Predominantly Urban</v>
      </c>
      <c r="C88">
        <f>VLOOKUP(A88,data!$KS$6:$KT$185,2,FALSE)</f>
        <v>0</v>
      </c>
      <c r="F88" t="str">
        <f t="shared" si="2"/>
        <v>Halton</v>
      </c>
    </row>
    <row r="89" spans="1:6" x14ac:dyDescent="0.3">
      <c r="A89" t="s">
        <v>361</v>
      </c>
      <c r="B89" t="str">
        <f>IFERROR(VLOOKUP(A89,classifications!$A$1:$B$369,2,FALSE),"")</f>
        <v>Urban with Significant Rural</v>
      </c>
      <c r="C89">
        <f>VLOOKUP(A89,data!$KS$6:$KT$185,2,FALSE)</f>
        <v>0</v>
      </c>
      <c r="F89" t="str">
        <f t="shared" si="2"/>
        <v>Hampshire</v>
      </c>
    </row>
    <row r="90" spans="1:6" x14ac:dyDescent="0.3">
      <c r="A90" t="s">
        <v>17</v>
      </c>
      <c r="B90" t="str">
        <f>IFERROR(VLOOKUP(A90,classifications!$A$1:$B$369,2,FALSE),"")</f>
        <v>Predominantly Urban</v>
      </c>
      <c r="C90">
        <f>VLOOKUP(A90,data!$KS$6:$KT$185,2,FALSE)</f>
        <v>0</v>
      </c>
      <c r="F90" t="str">
        <f t="shared" si="2"/>
        <v>Hartlepool</v>
      </c>
    </row>
    <row r="91" spans="1:6" x14ac:dyDescent="0.3">
      <c r="A91" t="s">
        <v>93</v>
      </c>
      <c r="B91" t="str">
        <f>IFERROR(VLOOKUP(A91,classifications!$A$1:$B$369,2,FALSE),"")</f>
        <v>Predominantly Urban</v>
      </c>
      <c r="C91">
        <f>VLOOKUP(A91,data!$KS$6:$KT$185,2,FALSE)</f>
        <v>0</v>
      </c>
      <c r="F91" t="str">
        <f t="shared" si="2"/>
        <v>Havering</v>
      </c>
    </row>
    <row r="92" spans="1:6" x14ac:dyDescent="0.3">
      <c r="A92" t="s">
        <v>433</v>
      </c>
      <c r="B92" t="str">
        <f>IFERROR(VLOOKUP(A92,classifications!$A$1:$B$369,2,FALSE),"")</f>
        <v>Predominantly Rural</v>
      </c>
      <c r="C92">
        <f>VLOOKUP(A92,data!$KS$6:$KT$185,2,FALSE)</f>
        <v>0</v>
      </c>
      <c r="F92" t="str">
        <f t="shared" si="2"/>
        <v>Herefordshire</v>
      </c>
    </row>
    <row r="93" spans="1:6" x14ac:dyDescent="0.3">
      <c r="A93" t="s">
        <v>379</v>
      </c>
      <c r="B93" t="str">
        <f>IFERROR(VLOOKUP(A93,classifications!$A$1:$B$369,2,FALSE),"")</f>
        <v>Predominantly Rural</v>
      </c>
      <c r="C93">
        <f>VLOOKUP(A93,data!$KS$6:$KT$185,2,FALSE)</f>
        <v>0</v>
      </c>
      <c r="F93" t="str">
        <f t="shared" si="2"/>
        <v>Isle of Wight</v>
      </c>
    </row>
    <row r="94" spans="1:6" x14ac:dyDescent="0.3">
      <c r="A94" t="s">
        <v>108</v>
      </c>
      <c r="B94" t="str">
        <f>IFERROR(VLOOKUP(A94,classifications!$A$1:$B$369,2,FALSE),"")</f>
        <v>Predominantly Urban</v>
      </c>
      <c r="C94" t="str">
        <f>VLOOKUP(A94,data!$KS$6:$KT$185,2,FALSE)</f>
        <v>-</v>
      </c>
      <c r="F94" t="str">
        <f t="shared" si="2"/>
        <v>Islington</v>
      </c>
    </row>
    <row r="95" spans="1:6" x14ac:dyDescent="0.3">
      <c r="A95" t="s">
        <v>342</v>
      </c>
      <c r="B95" t="str">
        <f>IFERROR(VLOOKUP(A95,classifications!$A$1:$B$369,2,FALSE),"")</f>
        <v>Urban with Significant Rural</v>
      </c>
      <c r="C95">
        <f>VLOOKUP(A95,data!$KS$6:$KT$185,2,FALSE)</f>
        <v>0</v>
      </c>
      <c r="F95" t="str">
        <f t="shared" si="2"/>
        <v>Kent</v>
      </c>
    </row>
    <row r="96" spans="1:6" x14ac:dyDescent="0.3">
      <c r="A96" t="s">
        <v>432</v>
      </c>
      <c r="B96" t="str">
        <f>IFERROR(VLOOKUP(A96,classifications!$A$1:$B$369,2,FALSE),"")</f>
        <v>Predominantly Urban</v>
      </c>
      <c r="C96">
        <f>VLOOKUP(A96,data!$KS$6:$KT$185,2,FALSE)</f>
        <v>0</v>
      </c>
      <c r="F96" t="str">
        <f t="shared" si="2"/>
        <v>Kingston upon Hull</v>
      </c>
    </row>
    <row r="97" spans="1:6" x14ac:dyDescent="0.3">
      <c r="A97" t="s">
        <v>146</v>
      </c>
      <c r="B97" t="str">
        <f>IFERROR(VLOOKUP(A97,classifications!$A$1:$B$369,2,FALSE),"")</f>
        <v>Predominantly Urban</v>
      </c>
      <c r="C97" t="str">
        <f>VLOOKUP(A97,data!$KS$6:$KT$185,2,FALSE)</f>
        <v>-</v>
      </c>
      <c r="F97" t="str">
        <f t="shared" ref="F97:F128" si="3">VLOOKUP(A97,A$175:A$341,1,FALSE)</f>
        <v>Knowsley</v>
      </c>
    </row>
    <row r="98" spans="1:6" x14ac:dyDescent="0.3">
      <c r="A98" t="s">
        <v>346</v>
      </c>
      <c r="B98" t="str">
        <f>IFERROR(VLOOKUP(A98,classifications!$A$1:$B$369,2,FALSE),"")</f>
        <v>Predominantly Urban</v>
      </c>
      <c r="C98">
        <f>VLOOKUP(A98,data!$KS$6:$KT$185,2,FALSE)</f>
        <v>0</v>
      </c>
      <c r="F98" t="str">
        <f t="shared" si="3"/>
        <v>Lancashire</v>
      </c>
    </row>
    <row r="99" spans="1:6" x14ac:dyDescent="0.3">
      <c r="A99" t="s">
        <v>33</v>
      </c>
      <c r="B99" t="str">
        <f>IFERROR(VLOOKUP(A99,classifications!$A$1:$B$369,2,FALSE),"")</f>
        <v>Predominantly Urban</v>
      </c>
      <c r="C99">
        <f>VLOOKUP(A99,data!$KS$6:$KT$185,2,FALSE)</f>
        <v>0</v>
      </c>
      <c r="F99" t="str">
        <f t="shared" si="3"/>
        <v>Leeds</v>
      </c>
    </row>
    <row r="100" spans="1:6" x14ac:dyDescent="0.3">
      <c r="A100" t="s">
        <v>194</v>
      </c>
      <c r="B100" t="str">
        <f>IFERROR(VLOOKUP(A100,classifications!$A$1:$B$369,2,FALSE),"")</f>
        <v>Predominantly Urban</v>
      </c>
      <c r="C100" t="str">
        <f>VLOOKUP(A100,data!$KS$6:$KT$185,2,FALSE)</f>
        <v>-</v>
      </c>
      <c r="F100" t="str">
        <f t="shared" si="3"/>
        <v>Leicester</v>
      </c>
    </row>
    <row r="101" spans="1:6" x14ac:dyDescent="0.3">
      <c r="A101" t="s">
        <v>40</v>
      </c>
      <c r="B101" t="str">
        <f>IFERROR(VLOOKUP(A101,classifications!$A$1:$B$369,2,FALSE),"")</f>
        <v>Predominantly Urban</v>
      </c>
      <c r="C101" t="str">
        <f>VLOOKUP(A101,data!$KS$6:$KT$185,2,FALSE)</f>
        <v>-</v>
      </c>
      <c r="F101" t="str">
        <f t="shared" si="3"/>
        <v>Lewisham</v>
      </c>
    </row>
    <row r="102" spans="1:6" x14ac:dyDescent="0.3">
      <c r="A102" t="s">
        <v>293</v>
      </c>
      <c r="B102" t="str">
        <f>IFERROR(VLOOKUP(A102,classifications!$A$1:$B$369,2,FALSE),"")</f>
        <v>Predominantly Urban</v>
      </c>
      <c r="C102" t="str">
        <f>VLOOKUP(A102,data!$KS$6:$KT$185,2,FALSE)</f>
        <v>-</v>
      </c>
      <c r="F102" t="str">
        <f t="shared" si="3"/>
        <v>Milton Keynes</v>
      </c>
    </row>
    <row r="103" spans="1:6" x14ac:dyDescent="0.3">
      <c r="A103" t="s">
        <v>55</v>
      </c>
      <c r="B103" t="str">
        <f>IFERROR(VLOOKUP(A103,classifications!$A$1:$B$369,2,FALSE),"")</f>
        <v/>
      </c>
      <c r="C103">
        <f>VLOOKUP(A103,data!$KS$6:$KT$185,2,FALSE)</f>
        <v>0</v>
      </c>
      <c r="F103" t="str">
        <f t="shared" si="3"/>
        <v>New Forest National Park</v>
      </c>
    </row>
    <row r="104" spans="1:6" x14ac:dyDescent="0.3">
      <c r="A104" t="s">
        <v>365</v>
      </c>
      <c r="B104" t="str">
        <f>IFERROR(VLOOKUP(A104,classifications!$A$1:$B$369,2,FALSE),"")</f>
        <v>Predominantly Rural</v>
      </c>
      <c r="C104">
        <f>VLOOKUP(A104,data!$KS$6:$KT$185,2,FALSE)</f>
        <v>5.2</v>
      </c>
      <c r="F104" t="str">
        <f t="shared" si="3"/>
        <v>Norfolk</v>
      </c>
    </row>
    <row r="105" spans="1:6" x14ac:dyDescent="0.3">
      <c r="A105" t="s">
        <v>82</v>
      </c>
      <c r="B105" t="str">
        <f>IFERROR(VLOOKUP(A105,classifications!$A$1:$B$369,2,FALSE),"")</f>
        <v>Predominantly Urban</v>
      </c>
      <c r="C105" t="str">
        <f>VLOOKUP(A105,data!$KS$6:$KT$185,2,FALSE)</f>
        <v>-</v>
      </c>
      <c r="F105" t="str">
        <f t="shared" si="3"/>
        <v>North East Lincolnshire</v>
      </c>
    </row>
    <row r="106" spans="1:6" x14ac:dyDescent="0.3">
      <c r="A106" t="s">
        <v>260</v>
      </c>
      <c r="B106" t="str">
        <f>IFERROR(VLOOKUP(A106,classifications!$A$1:$B$369,2,FALSE),"")</f>
        <v>Urban with Significant Rural</v>
      </c>
      <c r="C106">
        <f>VLOOKUP(A106,data!$KS$6:$KT$185,2,FALSE)</f>
        <v>0</v>
      </c>
      <c r="F106" t="str">
        <f t="shared" si="3"/>
        <v>North Lincolnshire</v>
      </c>
    </row>
    <row r="107" spans="1:6" x14ac:dyDescent="0.3">
      <c r="A107" t="s">
        <v>185</v>
      </c>
      <c r="B107" t="str">
        <f>IFERROR(VLOOKUP(A107,classifications!$A$1:$B$369,2,FALSE),"")</f>
        <v>Predominantly Urban</v>
      </c>
      <c r="C107" t="str">
        <f>VLOOKUP(A107,data!$KS$6:$KT$185,2,FALSE)</f>
        <v>-</v>
      </c>
      <c r="F107" t="str">
        <f t="shared" si="3"/>
        <v>North Tyneside</v>
      </c>
    </row>
    <row r="108" spans="1:6" x14ac:dyDescent="0.3">
      <c r="A108" t="s">
        <v>263</v>
      </c>
      <c r="B108" t="str">
        <f>IFERROR(VLOOKUP(A108,classifications!$A$1:$B$369,2,FALSE),"")</f>
        <v/>
      </c>
      <c r="C108">
        <f>VLOOKUP(A108,data!$KS$6:$KT$185,2,FALSE)</f>
        <v>0</v>
      </c>
      <c r="F108" t="str">
        <f t="shared" si="3"/>
        <v>North York Moors National Park</v>
      </c>
    </row>
    <row r="109" spans="1:6" x14ac:dyDescent="0.3">
      <c r="A109" t="s">
        <v>353</v>
      </c>
      <c r="B109" t="str">
        <f>IFERROR(VLOOKUP(A109,classifications!$A$1:$B$369,2,FALSE),"")</f>
        <v>Predominantly Rural</v>
      </c>
      <c r="C109">
        <f>VLOOKUP(A109,data!$KS$6:$KT$185,2,FALSE)</f>
        <v>0</v>
      </c>
      <c r="F109" t="str">
        <f t="shared" si="3"/>
        <v>North Yorkshire</v>
      </c>
    </row>
    <row r="110" spans="1:6" x14ac:dyDescent="0.3">
      <c r="A110" t="s">
        <v>276</v>
      </c>
      <c r="B110" t="str">
        <f>IFERROR(VLOOKUP(A110,classifications!$A$1:$B$369,2,FALSE),"")</f>
        <v>Predominantly Rural</v>
      </c>
      <c r="C110">
        <f>VLOOKUP(A110,data!$KS$6:$KT$185,2,FALSE)</f>
        <v>0</v>
      </c>
      <c r="F110" t="str">
        <f t="shared" si="3"/>
        <v>Northumberland</v>
      </c>
    </row>
    <row r="111" spans="1:6" x14ac:dyDescent="0.3">
      <c r="A111" t="s">
        <v>169</v>
      </c>
      <c r="B111" t="str">
        <f>IFERROR(VLOOKUP(A111,classifications!$A$1:$B$369,2,FALSE),"")</f>
        <v/>
      </c>
      <c r="C111">
        <f>VLOOKUP(A111,data!$KS$6:$KT$185,2,FALSE)</f>
        <v>0</v>
      </c>
      <c r="F111" t="str">
        <f t="shared" si="3"/>
        <v>Northumberland National Park</v>
      </c>
    </row>
    <row r="112" spans="1:6" x14ac:dyDescent="0.3">
      <c r="A112" t="s">
        <v>39</v>
      </c>
      <c r="B112" t="str">
        <f>IFERROR(VLOOKUP(A112,classifications!$A$1:$B$369,2,FALSE),"")</f>
        <v>Predominantly Urban</v>
      </c>
      <c r="C112" t="str">
        <f>VLOOKUP(A112,data!$KS$6:$KT$185,2,FALSE)</f>
        <v>-</v>
      </c>
      <c r="F112" t="str">
        <f t="shared" si="3"/>
        <v>Nottingham</v>
      </c>
    </row>
    <row r="113" spans="1:6" x14ac:dyDescent="0.3">
      <c r="A113" t="s">
        <v>359</v>
      </c>
      <c r="B113" t="str">
        <f>IFERROR(VLOOKUP(A113,classifications!$A$1:$B$369,2,FALSE),"")</f>
        <v>Urban with Significant Rural</v>
      </c>
      <c r="C113">
        <f>VLOOKUP(A113,data!$KS$6:$KT$185,2,FALSE)</f>
        <v>0</v>
      </c>
      <c r="F113" t="str">
        <f t="shared" si="3"/>
        <v>Nottinghamshire</v>
      </c>
    </row>
    <row r="114" spans="1:6" x14ac:dyDescent="0.3">
      <c r="A114" t="s">
        <v>375</v>
      </c>
      <c r="B114" t="str">
        <f>IFERROR(VLOOKUP(A114,classifications!$A$1:$B$369,2,FALSE),"")</f>
        <v/>
      </c>
      <c r="C114">
        <f>VLOOKUP(A114,data!$KS$6:$KT$185,2,FALSE)</f>
        <v>0</v>
      </c>
      <c r="F114" t="str">
        <f t="shared" si="3"/>
        <v>Peak District National Park</v>
      </c>
    </row>
    <row r="115" spans="1:6" x14ac:dyDescent="0.3">
      <c r="A115" t="s">
        <v>114</v>
      </c>
      <c r="B115" t="str">
        <f>IFERROR(VLOOKUP(A115,classifications!$A$1:$B$369,2,FALSE),"")</f>
        <v>Predominantly Urban</v>
      </c>
      <c r="C115">
        <f>VLOOKUP(A115,data!$KS$6:$KT$185,2,FALSE)</f>
        <v>0</v>
      </c>
      <c r="F115" t="str">
        <f t="shared" si="3"/>
        <v>Peterborough</v>
      </c>
    </row>
    <row r="116" spans="1:6" x14ac:dyDescent="0.3">
      <c r="A116" t="s">
        <v>41</v>
      </c>
      <c r="B116" t="str">
        <f>IFERROR(VLOOKUP(A116,classifications!$A$1:$B$369,2,FALSE),"")</f>
        <v>Predominantly Urban</v>
      </c>
      <c r="C116">
        <f>VLOOKUP(A116,data!$KS$6:$KT$185,2,FALSE)</f>
        <v>0</v>
      </c>
      <c r="F116" t="str">
        <f t="shared" si="3"/>
        <v>Rochdale</v>
      </c>
    </row>
    <row r="117" spans="1:6" x14ac:dyDescent="0.3">
      <c r="A117" t="s">
        <v>11</v>
      </c>
      <c r="B117" t="str">
        <f>IFERROR(VLOOKUP(A117,classifications!$A$1:$B$369,2,FALSE),"")</f>
        <v>Predominantly Urban</v>
      </c>
      <c r="C117">
        <f>VLOOKUP(A117,data!$KS$6:$KT$185,2,FALSE)</f>
        <v>0</v>
      </c>
      <c r="F117" t="str">
        <f t="shared" si="3"/>
        <v>Rotherham</v>
      </c>
    </row>
    <row r="118" spans="1:6" x14ac:dyDescent="0.3">
      <c r="A118" t="s">
        <v>49</v>
      </c>
      <c r="B118" t="str">
        <f>IFERROR(VLOOKUP(A118,classifications!$A$1:$B$369,2,FALSE),"")</f>
        <v>Predominantly Rural</v>
      </c>
      <c r="C118" t="str">
        <f>VLOOKUP(A118,data!$KS$6:$KT$185,2,FALSE)</f>
        <v>-</v>
      </c>
      <c r="F118" t="str">
        <f t="shared" si="3"/>
        <v>Rutland</v>
      </c>
    </row>
    <row r="119" spans="1:6" x14ac:dyDescent="0.3">
      <c r="A119" t="s">
        <v>50</v>
      </c>
      <c r="B119" t="str">
        <f>IFERROR(VLOOKUP(A119,classifications!$A$1:$B$369,2,FALSE),"")</f>
        <v>Predominantly Urban</v>
      </c>
      <c r="C119">
        <f>VLOOKUP(A119,data!$KS$6:$KT$185,2,FALSE)</f>
        <v>0</v>
      </c>
      <c r="F119" t="str">
        <f t="shared" si="3"/>
        <v>Salford</v>
      </c>
    </row>
    <row r="120" spans="1:6" x14ac:dyDescent="0.3">
      <c r="A120" t="s">
        <v>107</v>
      </c>
      <c r="B120" t="str">
        <f>IFERROR(VLOOKUP(A120,classifications!$A$1:$B$369,2,FALSE),"")</f>
        <v>Predominantly Urban</v>
      </c>
      <c r="C120" t="str">
        <f>VLOOKUP(A120,data!$KS$6:$KT$185,2,FALSE)</f>
        <v>-</v>
      </c>
      <c r="F120" t="str">
        <f t="shared" si="3"/>
        <v>Sheffield</v>
      </c>
    </row>
    <row r="121" spans="1:6" x14ac:dyDescent="0.3">
      <c r="A121" t="s">
        <v>215</v>
      </c>
      <c r="B121" t="str">
        <f>IFERROR(VLOOKUP(A121,classifications!$A$1:$B$369,2,FALSE),"")</f>
        <v>Predominantly Rural</v>
      </c>
      <c r="C121">
        <f>VLOOKUP(A121,data!$KS$6:$KT$185,2,FALSE)</f>
        <v>0</v>
      </c>
      <c r="F121" t="str">
        <f t="shared" si="3"/>
        <v>Shropshire</v>
      </c>
    </row>
    <row r="122" spans="1:6" x14ac:dyDescent="0.3">
      <c r="A122" t="s">
        <v>256</v>
      </c>
      <c r="B122" t="str">
        <f>IFERROR(VLOOKUP(A122,classifications!$A$1:$B$369,2,FALSE),"")</f>
        <v>Predominantly Urban</v>
      </c>
      <c r="C122">
        <f>VLOOKUP(A122,data!$KS$6:$KT$185,2,FALSE)</f>
        <v>0</v>
      </c>
      <c r="F122" t="str">
        <f t="shared" si="3"/>
        <v>Slough</v>
      </c>
    </row>
    <row r="123" spans="1:6" x14ac:dyDescent="0.3">
      <c r="A123" t="s">
        <v>182</v>
      </c>
      <c r="B123" t="str">
        <f>IFERROR(VLOOKUP(A123,classifications!$A$1:$B$369,2,FALSE),"")</f>
        <v>Predominantly Urban</v>
      </c>
      <c r="C123" t="str">
        <f>VLOOKUP(A123,data!$KS$6:$KT$185,2,FALSE)</f>
        <v>-</v>
      </c>
      <c r="F123" t="str">
        <f t="shared" si="3"/>
        <v>Solihull</v>
      </c>
    </row>
    <row r="124" spans="1:6" x14ac:dyDescent="0.3">
      <c r="A124" t="s">
        <v>386</v>
      </c>
      <c r="B124" t="str">
        <f>IFERROR(VLOOKUP(A124,classifications!$A$1:$B$369,2,FALSE),"")</f>
        <v>Predominantly Rural</v>
      </c>
      <c r="C124">
        <f>VLOOKUP(A124,data!$KS$6:$KT$185,2,FALSE)</f>
        <v>0</v>
      </c>
      <c r="F124" t="str">
        <f t="shared" si="3"/>
        <v>Somerset</v>
      </c>
    </row>
    <row r="125" spans="1:6" x14ac:dyDescent="0.3">
      <c r="A125" t="s">
        <v>307</v>
      </c>
      <c r="B125" t="str">
        <f>IFERROR(VLOOKUP(A125,classifications!$A$1:$B$369,2,FALSE),"")</f>
        <v/>
      </c>
      <c r="C125">
        <f>VLOOKUP(A125,data!$KS$6:$KT$185,2,FALSE)</f>
        <v>0</v>
      </c>
      <c r="F125" t="str">
        <f t="shared" si="3"/>
        <v>South Downs National Park</v>
      </c>
    </row>
    <row r="126" spans="1:6" x14ac:dyDescent="0.3">
      <c r="A126" t="s">
        <v>284</v>
      </c>
      <c r="B126" t="str">
        <f>IFERROR(VLOOKUP(A126,classifications!$A$1:$B$369,2,FALSE),"")</f>
        <v>Predominantly Urban</v>
      </c>
      <c r="C126">
        <f>VLOOKUP(A126,data!$KS$6:$KT$185,2,FALSE)</f>
        <v>0</v>
      </c>
      <c r="F126" t="str">
        <f t="shared" si="3"/>
        <v>South Gloucestershire</v>
      </c>
    </row>
    <row r="127" spans="1:6" x14ac:dyDescent="0.3">
      <c r="A127" t="s">
        <v>168</v>
      </c>
      <c r="B127" t="str">
        <f>IFERROR(VLOOKUP(A127,classifications!$A$1:$B$369,2,FALSE),"")</f>
        <v>Predominantly Urban</v>
      </c>
      <c r="C127" t="str">
        <f>VLOOKUP(A127,data!$KS$6:$KT$185,2,FALSE)</f>
        <v>-</v>
      </c>
      <c r="F127" t="str">
        <f t="shared" si="3"/>
        <v>Southampton</v>
      </c>
    </row>
    <row r="128" spans="1:6" x14ac:dyDescent="0.3">
      <c r="A128" t="s">
        <v>19</v>
      </c>
      <c r="B128" t="str">
        <f>IFERROR(VLOOKUP(A128,classifications!$A$1:$B$369,2,FALSE),"")</f>
        <v/>
      </c>
      <c r="C128" t="str">
        <f>VLOOKUP(A128,data!$KS$6:$KT$185,2,FALSE)</f>
        <v>-</v>
      </c>
      <c r="F128" t="str">
        <f t="shared" si="3"/>
        <v>St. Helens</v>
      </c>
    </row>
    <row r="129" spans="1:6" x14ac:dyDescent="0.3">
      <c r="A129" t="s">
        <v>344</v>
      </c>
      <c r="B129" t="str">
        <f>IFERROR(VLOOKUP(A129,classifications!$A$1:$B$369,2,FALSE),"")</f>
        <v>Urban with Significant Rural</v>
      </c>
      <c r="C129">
        <f>VLOOKUP(A129,data!$KS$6:$KT$185,2,FALSE)</f>
        <v>0</v>
      </c>
      <c r="F129" t="str">
        <f t="shared" ref="F129:F160" si="4">VLOOKUP(A129,A$175:A$341,1,FALSE)</f>
        <v>Staffordshire</v>
      </c>
    </row>
    <row r="130" spans="1:6" x14ac:dyDescent="0.3">
      <c r="A130" t="s">
        <v>283</v>
      </c>
      <c r="B130" t="str">
        <f>IFERROR(VLOOKUP(A130,classifications!$A$1:$B$369,2,FALSE),"")</f>
        <v>Predominantly Urban</v>
      </c>
      <c r="C130" t="str">
        <f>VLOOKUP(A130,data!$KS$6:$KT$185,2,FALSE)</f>
        <v>-</v>
      </c>
      <c r="F130" t="str">
        <f t="shared" si="4"/>
        <v>Stockport</v>
      </c>
    </row>
    <row r="131" spans="1:6" x14ac:dyDescent="0.3">
      <c r="A131" t="s">
        <v>29</v>
      </c>
      <c r="B131" t="str">
        <f>IFERROR(VLOOKUP(A131,classifications!$A$1:$B$369,2,FALSE),"")</f>
        <v>Predominantly Urban</v>
      </c>
      <c r="C131" t="str">
        <f>VLOOKUP(A131,data!$KS$6:$KT$185,2,FALSE)</f>
        <v>-</v>
      </c>
      <c r="F131" t="str">
        <f t="shared" si="4"/>
        <v>Stockton-on-Tees</v>
      </c>
    </row>
    <row r="132" spans="1:6" x14ac:dyDescent="0.3">
      <c r="A132" t="s">
        <v>220</v>
      </c>
      <c r="B132" t="str">
        <f>IFERROR(VLOOKUP(A132,classifications!$A$1:$B$369,2,FALSE),"")</f>
        <v>Predominantly Urban</v>
      </c>
      <c r="C132">
        <f>VLOOKUP(A132,data!$KS$6:$KT$185,2,FALSE)</f>
        <v>0</v>
      </c>
      <c r="F132" t="str">
        <f t="shared" si="4"/>
        <v>Stoke-on-Trent</v>
      </c>
    </row>
    <row r="133" spans="1:6" x14ac:dyDescent="0.3">
      <c r="A133" t="s">
        <v>366</v>
      </c>
      <c r="B133" t="str">
        <f>IFERROR(VLOOKUP(A133,classifications!$A$1:$B$369,2,FALSE),"")</f>
        <v>Predominantly Rural</v>
      </c>
      <c r="C133">
        <f>VLOOKUP(A133,data!$KS$6:$KT$185,2,FALSE)</f>
        <v>0</v>
      </c>
      <c r="F133" t="str">
        <f t="shared" si="4"/>
        <v>Suffolk</v>
      </c>
    </row>
    <row r="134" spans="1:6" x14ac:dyDescent="0.3">
      <c r="A134" t="s">
        <v>106</v>
      </c>
      <c r="B134" t="str">
        <f>IFERROR(VLOOKUP(A134,classifications!$A$1:$B$369,2,FALSE),"")</f>
        <v>Predominantly Urban</v>
      </c>
      <c r="C134">
        <f>VLOOKUP(A134,data!$KS$6:$KT$185,2,FALSE)</f>
        <v>0</v>
      </c>
      <c r="F134" t="str">
        <f t="shared" si="4"/>
        <v>Sunderland</v>
      </c>
    </row>
    <row r="135" spans="1:6" x14ac:dyDescent="0.3">
      <c r="A135" t="s">
        <v>228</v>
      </c>
      <c r="B135" t="str">
        <f>IFERROR(VLOOKUP(A135,classifications!$A$1:$B$369,2,FALSE),"")</f>
        <v>Predominantly Urban</v>
      </c>
      <c r="C135" t="str">
        <f>VLOOKUP(A135,data!$KS$6:$KT$185,2,FALSE)</f>
        <v>-</v>
      </c>
      <c r="F135" t="str">
        <f t="shared" si="4"/>
        <v>Swindon</v>
      </c>
    </row>
    <row r="136" spans="1:6" x14ac:dyDescent="0.3">
      <c r="A136" t="s">
        <v>160</v>
      </c>
      <c r="B136" t="str">
        <f>IFERROR(VLOOKUP(A136,classifications!$A$1:$B$369,2,FALSE),"")</f>
        <v>Predominantly Urban</v>
      </c>
      <c r="C136">
        <f>VLOOKUP(A136,data!$KS$6:$KT$185,2,FALSE)</f>
        <v>0</v>
      </c>
      <c r="F136" t="str">
        <f t="shared" si="4"/>
        <v>Telford and Wrekin</v>
      </c>
    </row>
    <row r="137" spans="1:6" x14ac:dyDescent="0.3">
      <c r="A137" t="s">
        <v>90</v>
      </c>
      <c r="B137" t="str">
        <f>IFERROR(VLOOKUP(A137,classifications!$A$1:$B$369,2,FALSE),"")</f>
        <v>Predominantly Urban</v>
      </c>
      <c r="C137">
        <f>VLOOKUP(A137,data!$KS$6:$KT$185,2,FALSE)</f>
        <v>0</v>
      </c>
      <c r="F137" t="str">
        <f t="shared" si="4"/>
        <v>Trafford</v>
      </c>
    </row>
    <row r="138" spans="1:6" x14ac:dyDescent="0.3">
      <c r="A138" t="s">
        <v>262</v>
      </c>
      <c r="B138" t="str">
        <f>IFERROR(VLOOKUP(A138,classifications!$A$1:$B$369,2,FALSE),"")</f>
        <v>Predominantly Urban</v>
      </c>
      <c r="C138" t="str">
        <f>VLOOKUP(A138,data!$KS$6:$KT$185,2,FALSE)</f>
        <v>-</v>
      </c>
      <c r="F138" t="str">
        <f t="shared" si="4"/>
        <v>Wakefield</v>
      </c>
    </row>
    <row r="139" spans="1:6" x14ac:dyDescent="0.3">
      <c r="A139" t="s">
        <v>57</v>
      </c>
      <c r="B139" t="str">
        <f>IFERROR(VLOOKUP(A139,classifications!$A$1:$B$369,2,FALSE),"")</f>
        <v>Predominantly Urban</v>
      </c>
      <c r="C139">
        <f>VLOOKUP(A139,data!$KS$6:$KT$185,2,FALSE)</f>
        <v>0</v>
      </c>
      <c r="F139" t="str">
        <f t="shared" si="4"/>
        <v>Walsall</v>
      </c>
    </row>
    <row r="140" spans="1:6" x14ac:dyDescent="0.3">
      <c r="A140" t="s">
        <v>367</v>
      </c>
      <c r="B140" t="str">
        <f>IFERROR(VLOOKUP(A140,classifications!$A$1:$B$369,2,FALSE),"")</f>
        <v>Urban with Significant Rural</v>
      </c>
      <c r="C140">
        <f>VLOOKUP(A140,data!$KS$6:$KT$185,2,FALSE)</f>
        <v>0</v>
      </c>
      <c r="F140" t="str">
        <f t="shared" si="4"/>
        <v>Warwickshire</v>
      </c>
    </row>
    <row r="141" spans="1:6" x14ac:dyDescent="0.3">
      <c r="A141" t="s">
        <v>197</v>
      </c>
      <c r="B141" t="str">
        <f>IFERROR(VLOOKUP(A141,classifications!$A$1:$B$369,2,FALSE),"")</f>
        <v>Urban with Significant Rural</v>
      </c>
      <c r="C141">
        <f>VLOOKUP(A141,data!$KS$6:$KT$185,2,FALSE)</f>
        <v>0</v>
      </c>
      <c r="F141" t="str">
        <f t="shared" si="4"/>
        <v>West Berkshire</v>
      </c>
    </row>
    <row r="142" spans="1:6" x14ac:dyDescent="0.3">
      <c r="A142" t="s">
        <v>177</v>
      </c>
      <c r="B142" t="str">
        <f>IFERROR(VLOOKUP(A142,classifications!$A$1:$B$369,2,FALSE),"")</f>
        <v>Predominantly Urban</v>
      </c>
      <c r="C142">
        <f>VLOOKUP(A142,data!$KS$6:$KT$185,2,FALSE)</f>
        <v>0</v>
      </c>
      <c r="F142" t="str">
        <f t="shared" si="4"/>
        <v>Wigan</v>
      </c>
    </row>
    <row r="143" spans="1:6" x14ac:dyDescent="0.3">
      <c r="A143" t="s">
        <v>258</v>
      </c>
      <c r="B143" t="str">
        <f>IFERROR(VLOOKUP(A143,classifications!$A$1:$B$369,2,FALSE),"")</f>
        <v>Predominantly Urban</v>
      </c>
      <c r="C143">
        <f>VLOOKUP(A143,data!$KS$6:$KT$185,2,FALSE)</f>
        <v>100</v>
      </c>
      <c r="F143" t="str">
        <f t="shared" si="4"/>
        <v>Windsor and Maidenhead</v>
      </c>
    </row>
    <row r="144" spans="1:6" x14ac:dyDescent="0.3">
      <c r="A144" t="s">
        <v>347</v>
      </c>
      <c r="B144" t="str">
        <f>IFERROR(VLOOKUP(A144,classifications!$A$1:$B$369,2,FALSE),"")</f>
        <v>Urban with Significant Rural</v>
      </c>
      <c r="C144">
        <f>VLOOKUP(A144,data!$KS$6:$KT$185,2,FALSE)</f>
        <v>0</v>
      </c>
      <c r="F144" t="str">
        <f t="shared" si="4"/>
        <v>Worcestershire</v>
      </c>
    </row>
    <row r="145" spans="1:6" x14ac:dyDescent="0.3">
      <c r="A145" t="s">
        <v>232</v>
      </c>
      <c r="B145" t="str">
        <f>IFERROR(VLOOKUP(A145,classifications!$A$1:$B$369,2,FALSE),"")</f>
        <v>Predominantly Urban</v>
      </c>
      <c r="C145">
        <f>VLOOKUP(A145,data!$KS$6:$KT$185,2,FALSE)</f>
        <v>0</v>
      </c>
      <c r="F145" t="str">
        <f t="shared" si="4"/>
        <v>York</v>
      </c>
    </row>
    <row r="146" spans="1:6" x14ac:dyDescent="0.3">
      <c r="A146" t="s">
        <v>136</v>
      </c>
      <c r="B146" t="str">
        <f>IFERROR(VLOOKUP(A146,classifications!$A$1:$B$369,2,FALSE),"")</f>
        <v/>
      </c>
      <c r="C146">
        <f>VLOOKUP(A146,data!$KS$6:$KT$185,2,FALSE)</f>
        <v>0</v>
      </c>
      <c r="F146" t="str">
        <f t="shared" si="4"/>
        <v>Yorkshire Dales National Park</v>
      </c>
    </row>
    <row r="147" spans="1:6" x14ac:dyDescent="0.3">
      <c r="A147" t="s">
        <v>345</v>
      </c>
      <c r="B147" t="str">
        <f>IFERROR(VLOOKUP(A147,classifications!$A$1:$B$369,2,FALSE),"")</f>
        <v>Urban with Significant Rural</v>
      </c>
      <c r="C147">
        <f>VLOOKUP(A147,data!$KS$6:$KT$185,2,FALSE)</f>
        <v>0</v>
      </c>
      <c r="F147" t="str">
        <f t="shared" si="4"/>
        <v>Leicestershire</v>
      </c>
    </row>
    <row r="148" spans="1:6" x14ac:dyDescent="0.3">
      <c r="A148" t="s">
        <v>348</v>
      </c>
      <c r="B148" t="str">
        <f>IFERROR(VLOOKUP(A148,classifications!$A$1:$B$369,2,FALSE),"")</f>
        <v>Predominantly Rural</v>
      </c>
      <c r="C148">
        <f>VLOOKUP(A148,data!$KS$6:$KT$185,2,FALSE)</f>
        <v>5.6</v>
      </c>
      <c r="F148" t="str">
        <f t="shared" si="4"/>
        <v>Devon</v>
      </c>
    </row>
    <row r="149" spans="1:6" x14ac:dyDescent="0.3">
      <c r="A149" t="s">
        <v>356</v>
      </c>
      <c r="B149" t="str">
        <f>IFERROR(VLOOKUP(A149,classifications!$A$1:$B$369,2,FALSE),"")</f>
        <v>Predominantly Rural</v>
      </c>
      <c r="C149">
        <f>VLOOKUP(A149,data!$KS$6:$KT$185,2,FALSE)</f>
        <v>1.2</v>
      </c>
      <c r="F149" t="str">
        <f t="shared" si="4"/>
        <v>Lincolnshire</v>
      </c>
    </row>
    <row r="150" spans="1:6" x14ac:dyDescent="0.3">
      <c r="A150" t="s">
        <v>741</v>
      </c>
      <c r="C150">
        <f>VLOOKUP(A150,data!$KS$6:$KT$185,2,FALSE)</f>
        <v>0</v>
      </c>
      <c r="F150" t="str">
        <f t="shared" si="4"/>
        <v>Dorset Council</v>
      </c>
    </row>
    <row r="151" spans="1:6" x14ac:dyDescent="0.3">
      <c r="A151" t="s">
        <v>352</v>
      </c>
      <c r="B151" t="str">
        <f>IFERROR(VLOOKUP(A151,classifications!$A$1:$B$369,2,FALSE),"")</f>
        <v>Urban with Significant Rural</v>
      </c>
      <c r="C151">
        <f>VLOOKUP(A151,data!$KS$6:$KT$185,2,FALSE)</f>
        <v>0</v>
      </c>
      <c r="F151" t="str">
        <f t="shared" si="4"/>
        <v>Gloucestershire</v>
      </c>
    </row>
    <row r="152" spans="1:6" x14ac:dyDescent="0.3">
      <c r="A152" t="s">
        <v>349</v>
      </c>
      <c r="B152" t="str">
        <f>IFERROR(VLOOKUP(A152,classifications!$A$1:$B$369,2,FALSE),"")</f>
        <v>Predominantly Rural</v>
      </c>
      <c r="C152">
        <f>VLOOKUP(A152,data!$KS$6:$KT$185,2,FALSE)</f>
        <v>0</v>
      </c>
      <c r="F152" t="str">
        <f t="shared" si="4"/>
        <v>Cumbria</v>
      </c>
    </row>
    <row r="153" spans="1:6" x14ac:dyDescent="0.3">
      <c r="A153" t="s">
        <v>358</v>
      </c>
      <c r="B153" t="str">
        <f>IFERROR(VLOOKUP(A153,classifications!$A$1:$B$369,2,FALSE),"")</f>
        <v>Predominantly Rural</v>
      </c>
      <c r="C153">
        <f>VLOOKUP(A153,data!$KS$6:$KT$185,2,FALSE)</f>
        <v>0</v>
      </c>
      <c r="F153" t="str">
        <f t="shared" si="4"/>
        <v>Oxfordshire</v>
      </c>
    </row>
    <row r="154" spans="1:6" x14ac:dyDescent="0.3">
      <c r="A154" t="s">
        <v>364</v>
      </c>
      <c r="B154" t="str">
        <f>IFERROR(VLOOKUP(A154,classifications!$A$1:$B$369,2,FALSE),"")</f>
        <v>Predominantly Urban</v>
      </c>
      <c r="C154">
        <f>VLOOKUP(A154,data!$KS$6:$KT$185,2,FALSE)</f>
        <v>0</v>
      </c>
      <c r="F154" t="str">
        <f t="shared" si="4"/>
        <v>Surrey</v>
      </c>
    </row>
    <row r="155" spans="1:6" x14ac:dyDescent="0.3">
      <c r="A155" t="s">
        <v>111</v>
      </c>
      <c r="B155" t="str">
        <f>IFERROR(VLOOKUP(A155,classifications!$A$1:$B$369,2,FALSE),"")</f>
        <v>Predominantly Urban</v>
      </c>
      <c r="C155">
        <f>VLOOKUP(A155,data!$KS$6:$KT$185,2,FALSE)</f>
        <v>0</v>
      </c>
      <c r="F155" t="str">
        <f t="shared" si="4"/>
        <v>Kirklees</v>
      </c>
    </row>
    <row r="156" spans="1:6" x14ac:dyDescent="0.3">
      <c r="A156" t="s">
        <v>341</v>
      </c>
      <c r="B156" t="str">
        <f>IFERROR(VLOOKUP(A156,classifications!$A$1:$B$369,2,FALSE),"")</f>
        <v>Predominantly Urban</v>
      </c>
      <c r="C156">
        <f>VLOOKUP(A156,data!$KS$6:$KT$185,2,FALSE)</f>
        <v>0</v>
      </c>
      <c r="F156" t="str">
        <f t="shared" si="4"/>
        <v>Hertfordshire</v>
      </c>
    </row>
    <row r="157" spans="1:6" x14ac:dyDescent="0.3">
      <c r="A157" t="s">
        <v>350</v>
      </c>
      <c r="B157" t="str">
        <f>IFERROR(VLOOKUP(A157,classifications!$A$1:$B$369,2,FALSE),"")</f>
        <v>Predominantly Urban</v>
      </c>
      <c r="C157">
        <f>VLOOKUP(A157,data!$KS$6:$KT$185,2,FALSE)</f>
        <v>0</v>
      </c>
      <c r="F157" t="str">
        <f t="shared" si="4"/>
        <v>West Sussex</v>
      </c>
    </row>
    <row r="158" spans="1:6" x14ac:dyDescent="0.3">
      <c r="A158" t="s">
        <v>116</v>
      </c>
      <c r="B158" t="str">
        <f>IFERROR(VLOOKUP(A158,classifications!$A$1:$B$369,2,FALSE),"")</f>
        <v>Predominantly Rural</v>
      </c>
      <c r="C158">
        <f>VLOOKUP(A158,data!$KS$6:$KT$185,2,FALSE)</f>
        <v>7.1</v>
      </c>
      <c r="F158" t="str">
        <f t="shared" si="4"/>
        <v>Wiltshire</v>
      </c>
    </row>
    <row r="159" spans="1:6" x14ac:dyDescent="0.3">
      <c r="A159" t="s">
        <v>118</v>
      </c>
      <c r="B159" t="str">
        <f>IFERROR(VLOOKUP(A159,classifications!$A$1:$B$369,2,FALSE),"")</f>
        <v>Predominantly Urban</v>
      </c>
      <c r="C159" t="str">
        <f>VLOOKUP(A159,data!$KS$6:$KT$185,2,FALSE)</f>
        <v>-</v>
      </c>
      <c r="F159" t="str">
        <f t="shared" si="4"/>
        <v>Medway</v>
      </c>
    </row>
    <row r="160" spans="1:6" x14ac:dyDescent="0.3">
      <c r="A160" t="s">
        <v>21</v>
      </c>
      <c r="B160" t="str">
        <f>IFERROR(VLOOKUP(A160,classifications!$A$1:$B$369,2,FALSE),"")</f>
        <v>Predominantly Urban</v>
      </c>
      <c r="C160" t="str">
        <f>VLOOKUP(A160,data!$KS$6:$KT$185,2,FALSE)</f>
        <v>-</v>
      </c>
      <c r="F160" t="str">
        <f t="shared" si="4"/>
        <v>Warrington</v>
      </c>
    </row>
    <row r="165" spans="1:3" x14ac:dyDescent="0.3">
      <c r="A165" t="s">
        <v>743</v>
      </c>
      <c r="B165" t="str">
        <f>IFERROR(VLOOKUP(A165,classifications!$A$1:$B$369,2,FALSE),"")</f>
        <v>Urban with Significant Rural</v>
      </c>
      <c r="C165">
        <f>VLOOKUP(A165,data!$KS$6:$KT$185,2,FALSE)</f>
        <v>0</v>
      </c>
    </row>
    <row r="166" spans="1:3" x14ac:dyDescent="0.3">
      <c r="A166" t="s">
        <v>744</v>
      </c>
      <c r="B166" t="str">
        <f>IFERROR(VLOOKUP(A166,classifications!$A$1:$B$369,2,FALSE),"")</f>
        <v>Urban with Significant Rural</v>
      </c>
      <c r="C166">
        <f>VLOOKUP(A166,data!$KS$6:$KT$185,2,FALSE)</f>
        <v>0</v>
      </c>
    </row>
    <row r="175" spans="1:3" x14ac:dyDescent="0.3">
      <c r="A175" t="s">
        <v>128</v>
      </c>
      <c r="B175" t="str">
        <f t="shared" ref="B175:B206" si="5">VLOOKUP(A175,A$1:A$160,1,FALSE)</f>
        <v>Barnet</v>
      </c>
    </row>
    <row r="176" spans="1:3" x14ac:dyDescent="0.3">
      <c r="A176" t="s">
        <v>254</v>
      </c>
      <c r="B176" t="str">
        <f t="shared" si="5"/>
        <v>Bath and North East Somerset</v>
      </c>
    </row>
    <row r="177" spans="1:2" x14ac:dyDescent="0.3">
      <c r="A177" t="s">
        <v>74</v>
      </c>
      <c r="B177" t="str">
        <f t="shared" si="5"/>
        <v>Birmingham</v>
      </c>
    </row>
    <row r="178" spans="1:2" x14ac:dyDescent="0.3">
      <c r="A178" t="s">
        <v>337</v>
      </c>
      <c r="B178" t="str">
        <f t="shared" si="5"/>
        <v>Blackburn with Darwen</v>
      </c>
    </row>
    <row r="179" spans="1:2" x14ac:dyDescent="0.3">
      <c r="A179" t="s">
        <v>309</v>
      </c>
      <c r="B179" t="str">
        <f t="shared" si="5"/>
        <v>Blackpool</v>
      </c>
    </row>
    <row r="180" spans="1:2" x14ac:dyDescent="0.3">
      <c r="A180" t="s">
        <v>141</v>
      </c>
      <c r="B180" t="str">
        <f t="shared" si="5"/>
        <v>Bolton</v>
      </c>
    </row>
    <row r="181" spans="1:2" x14ac:dyDescent="0.3">
      <c r="A181" t="s">
        <v>94</v>
      </c>
      <c r="B181" t="e">
        <f t="shared" si="5"/>
        <v>#N/A</v>
      </c>
    </row>
    <row r="182" spans="1:2" x14ac:dyDescent="0.3">
      <c r="A182" t="s">
        <v>667</v>
      </c>
      <c r="B182" t="str">
        <f t="shared" si="5"/>
        <v>Bournemouth, Christchurch and Poole</v>
      </c>
    </row>
    <row r="183" spans="1:2" x14ac:dyDescent="0.3">
      <c r="A183" t="s">
        <v>120</v>
      </c>
      <c r="B183" t="str">
        <f t="shared" si="5"/>
        <v>Bracknell Forest</v>
      </c>
    </row>
    <row r="184" spans="1:2" x14ac:dyDescent="0.3">
      <c r="A184" t="s">
        <v>301</v>
      </c>
      <c r="B184" t="str">
        <f t="shared" si="5"/>
        <v>Brent</v>
      </c>
    </row>
    <row r="185" spans="1:2" x14ac:dyDescent="0.3">
      <c r="A185" t="s">
        <v>264</v>
      </c>
      <c r="B185" t="str">
        <f t="shared" si="5"/>
        <v>Brighton and Hove</v>
      </c>
    </row>
    <row r="186" spans="1:2" x14ac:dyDescent="0.3">
      <c r="A186" t="s">
        <v>8</v>
      </c>
      <c r="B186" t="str">
        <f t="shared" si="5"/>
        <v>Bury</v>
      </c>
    </row>
    <row r="187" spans="1:2" x14ac:dyDescent="0.3">
      <c r="A187" t="s">
        <v>338</v>
      </c>
      <c r="B187" t="str">
        <f t="shared" si="5"/>
        <v>Camden</v>
      </c>
    </row>
    <row r="188" spans="1:2" x14ac:dyDescent="0.3">
      <c r="A188" t="s">
        <v>318</v>
      </c>
      <c r="B188" t="str">
        <f t="shared" si="5"/>
        <v>City of London</v>
      </c>
    </row>
    <row r="189" spans="1:2" x14ac:dyDescent="0.3">
      <c r="A189" t="s">
        <v>9</v>
      </c>
      <c r="B189" t="str">
        <f t="shared" si="5"/>
        <v>Coventry</v>
      </c>
    </row>
    <row r="190" spans="1:2" x14ac:dyDescent="0.3">
      <c r="A190" t="s">
        <v>195</v>
      </c>
      <c r="B190" t="str">
        <f t="shared" si="5"/>
        <v>Croydon</v>
      </c>
    </row>
    <row r="191" spans="1:2" x14ac:dyDescent="0.3">
      <c r="A191" t="s">
        <v>113</v>
      </c>
      <c r="B191" t="str">
        <f t="shared" si="5"/>
        <v>Darlington</v>
      </c>
    </row>
    <row r="192" spans="1:2" x14ac:dyDescent="0.3">
      <c r="A192" t="s">
        <v>46</v>
      </c>
      <c r="B192" t="str">
        <f t="shared" si="5"/>
        <v>Dartmoor National Park</v>
      </c>
    </row>
    <row r="193" spans="1:2" x14ac:dyDescent="0.3">
      <c r="A193" t="s">
        <v>54</v>
      </c>
      <c r="B193" t="str">
        <f t="shared" si="5"/>
        <v>Derby</v>
      </c>
    </row>
    <row r="194" spans="1:2" x14ac:dyDescent="0.3">
      <c r="A194" t="s">
        <v>83</v>
      </c>
      <c r="B194" t="str">
        <f t="shared" si="5"/>
        <v>Dudley</v>
      </c>
    </row>
    <row r="195" spans="1:2" x14ac:dyDescent="0.3">
      <c r="A195" t="s">
        <v>243</v>
      </c>
      <c r="B195" t="str">
        <f t="shared" si="5"/>
        <v>Enfield</v>
      </c>
    </row>
    <row r="196" spans="1:2" x14ac:dyDescent="0.3">
      <c r="A196" t="s">
        <v>6</v>
      </c>
      <c r="B196" t="str">
        <f t="shared" si="5"/>
        <v>Exmoor National Park</v>
      </c>
    </row>
    <row r="197" spans="1:2" x14ac:dyDescent="0.3">
      <c r="A197" t="s">
        <v>48</v>
      </c>
      <c r="B197" t="str">
        <f t="shared" si="5"/>
        <v>Greenwich</v>
      </c>
    </row>
    <row r="198" spans="1:2" x14ac:dyDescent="0.3">
      <c r="A198" t="s">
        <v>271</v>
      </c>
      <c r="B198" t="str">
        <f t="shared" si="5"/>
        <v>Hackney</v>
      </c>
    </row>
    <row r="199" spans="1:2" x14ac:dyDescent="0.3">
      <c r="A199" t="s">
        <v>236</v>
      </c>
      <c r="B199" t="str">
        <f t="shared" si="5"/>
        <v>Hammersmith and Fulham</v>
      </c>
    </row>
    <row r="200" spans="1:2" x14ac:dyDescent="0.3">
      <c r="A200" t="s">
        <v>13</v>
      </c>
      <c r="B200" t="str">
        <f t="shared" si="5"/>
        <v>Haringey</v>
      </c>
    </row>
    <row r="201" spans="1:2" x14ac:dyDescent="0.3">
      <c r="A201" t="s">
        <v>77</v>
      </c>
      <c r="B201" t="str">
        <f t="shared" si="5"/>
        <v>Harrow</v>
      </c>
    </row>
    <row r="202" spans="1:2" x14ac:dyDescent="0.3">
      <c r="A202" t="s">
        <v>32</v>
      </c>
      <c r="B202" t="str">
        <f t="shared" si="5"/>
        <v>Hillingdon</v>
      </c>
    </row>
    <row r="203" spans="1:2" x14ac:dyDescent="0.3">
      <c r="A203" t="s">
        <v>379</v>
      </c>
      <c r="B203" t="str">
        <f t="shared" si="5"/>
        <v>Isle of Wight</v>
      </c>
    </row>
    <row r="204" spans="1:2" x14ac:dyDescent="0.3">
      <c r="A204" t="s">
        <v>5</v>
      </c>
      <c r="B204" t="str">
        <f t="shared" si="5"/>
        <v>Isles of Scilly</v>
      </c>
    </row>
    <row r="205" spans="1:2" x14ac:dyDescent="0.3">
      <c r="A205" t="s">
        <v>108</v>
      </c>
      <c r="B205" t="str">
        <f t="shared" si="5"/>
        <v>Islington</v>
      </c>
    </row>
    <row r="206" spans="1:2" x14ac:dyDescent="0.3">
      <c r="A206" t="s">
        <v>64</v>
      </c>
      <c r="B206" t="str">
        <f t="shared" si="5"/>
        <v>Kensington and Chelsea</v>
      </c>
    </row>
    <row r="207" spans="1:2" x14ac:dyDescent="0.3">
      <c r="A207" t="s">
        <v>432</v>
      </c>
      <c r="B207" t="str">
        <f t="shared" ref="B207:B238" si="6">VLOOKUP(A207,A$1:A$160,1,FALSE)</f>
        <v>Kingston upon Hull</v>
      </c>
    </row>
    <row r="208" spans="1:2" x14ac:dyDescent="0.3">
      <c r="A208" t="s">
        <v>14</v>
      </c>
      <c r="B208" t="str">
        <f t="shared" si="6"/>
        <v>Kingston upon Thames</v>
      </c>
    </row>
    <row r="209" spans="1:2" x14ac:dyDescent="0.3">
      <c r="A209" t="s">
        <v>146</v>
      </c>
      <c r="B209" t="str">
        <f t="shared" si="6"/>
        <v>Knowsley</v>
      </c>
    </row>
    <row r="210" spans="1:2" x14ac:dyDescent="0.3">
      <c r="A210" t="s">
        <v>62</v>
      </c>
      <c r="B210" t="str">
        <f t="shared" si="6"/>
        <v>Lambeth</v>
      </c>
    </row>
    <row r="211" spans="1:2" x14ac:dyDescent="0.3">
      <c r="A211" t="s">
        <v>40</v>
      </c>
      <c r="B211" t="str">
        <f t="shared" si="6"/>
        <v>Lewisham</v>
      </c>
    </row>
    <row r="212" spans="1:2" x14ac:dyDescent="0.3">
      <c r="A212" t="s">
        <v>291</v>
      </c>
      <c r="B212" t="str">
        <f t="shared" si="6"/>
        <v>Liverpool</v>
      </c>
    </row>
    <row r="213" spans="1:2" x14ac:dyDescent="0.3">
      <c r="A213" t="s">
        <v>751</v>
      </c>
      <c r="B213" t="e">
        <f t="shared" si="6"/>
        <v>#N/A</v>
      </c>
    </row>
    <row r="214" spans="1:2" x14ac:dyDescent="0.3">
      <c r="A214" t="s">
        <v>310</v>
      </c>
      <c r="B214" t="str">
        <f t="shared" si="6"/>
        <v>Luton</v>
      </c>
    </row>
    <row r="215" spans="1:2" x14ac:dyDescent="0.3">
      <c r="A215" t="s">
        <v>187</v>
      </c>
      <c r="B215" t="str">
        <f t="shared" si="6"/>
        <v>Manchester</v>
      </c>
    </row>
    <row r="216" spans="1:2" x14ac:dyDescent="0.3">
      <c r="A216" t="s">
        <v>118</v>
      </c>
      <c r="B216" t="str">
        <f t="shared" si="6"/>
        <v>Medway</v>
      </c>
    </row>
    <row r="217" spans="1:2" x14ac:dyDescent="0.3">
      <c r="A217" t="s">
        <v>339</v>
      </c>
      <c r="B217" t="str">
        <f t="shared" si="6"/>
        <v>Merton</v>
      </c>
    </row>
    <row r="218" spans="1:2" x14ac:dyDescent="0.3">
      <c r="A218" t="s">
        <v>190</v>
      </c>
      <c r="B218" t="str">
        <f t="shared" si="6"/>
        <v>Middlesbrough</v>
      </c>
    </row>
    <row r="219" spans="1:2" x14ac:dyDescent="0.3">
      <c r="A219" t="s">
        <v>293</v>
      </c>
      <c r="B219" t="str">
        <f t="shared" si="6"/>
        <v>Milton Keynes</v>
      </c>
    </row>
    <row r="220" spans="1:2" x14ac:dyDescent="0.3">
      <c r="A220" t="s">
        <v>103</v>
      </c>
      <c r="B220" t="str">
        <f t="shared" si="6"/>
        <v>Newcastle upon Tyne</v>
      </c>
    </row>
    <row r="221" spans="1:2" x14ac:dyDescent="0.3">
      <c r="A221" t="s">
        <v>68</v>
      </c>
      <c r="B221" t="str">
        <f t="shared" si="6"/>
        <v>Newham</v>
      </c>
    </row>
    <row r="222" spans="1:2" x14ac:dyDescent="0.3">
      <c r="A222" t="s">
        <v>82</v>
      </c>
      <c r="B222" t="str">
        <f t="shared" si="6"/>
        <v>North East Lincolnshire</v>
      </c>
    </row>
    <row r="223" spans="1:2" x14ac:dyDescent="0.3">
      <c r="A223" t="s">
        <v>165</v>
      </c>
      <c r="B223" t="str">
        <f t="shared" si="6"/>
        <v>North Somerset</v>
      </c>
    </row>
    <row r="224" spans="1:2" x14ac:dyDescent="0.3">
      <c r="A224" t="s">
        <v>169</v>
      </c>
      <c r="B224" t="str">
        <f t="shared" si="6"/>
        <v>Northumberland National Park</v>
      </c>
    </row>
    <row r="225" spans="1:2" x14ac:dyDescent="0.3">
      <c r="A225" t="s">
        <v>752</v>
      </c>
      <c r="B225" t="e">
        <f t="shared" si="6"/>
        <v>#N/A</v>
      </c>
    </row>
    <row r="226" spans="1:2" x14ac:dyDescent="0.3">
      <c r="A226" t="s">
        <v>147</v>
      </c>
      <c r="B226" t="str">
        <f t="shared" si="6"/>
        <v>Oldham</v>
      </c>
    </row>
    <row r="227" spans="1:2" x14ac:dyDescent="0.3">
      <c r="A227" t="s">
        <v>44</v>
      </c>
      <c r="B227" t="str">
        <f t="shared" si="6"/>
        <v>Plymouth</v>
      </c>
    </row>
    <row r="228" spans="1:2" x14ac:dyDescent="0.3">
      <c r="A228" t="s">
        <v>69</v>
      </c>
      <c r="B228" t="e">
        <f t="shared" si="6"/>
        <v>#N/A</v>
      </c>
    </row>
    <row r="229" spans="1:2" x14ac:dyDescent="0.3">
      <c r="A229" t="s">
        <v>162</v>
      </c>
      <c r="B229" t="str">
        <f t="shared" si="6"/>
        <v>Portsmouth</v>
      </c>
    </row>
    <row r="230" spans="1:2" x14ac:dyDescent="0.3">
      <c r="A230" t="s">
        <v>226</v>
      </c>
      <c r="B230" t="str">
        <f t="shared" si="6"/>
        <v>Reading</v>
      </c>
    </row>
    <row r="231" spans="1:2" x14ac:dyDescent="0.3">
      <c r="A231" t="s">
        <v>149</v>
      </c>
      <c r="B231" t="str">
        <f t="shared" si="6"/>
        <v>Redbridge</v>
      </c>
    </row>
    <row r="232" spans="1:2" x14ac:dyDescent="0.3">
      <c r="A232" t="s">
        <v>376</v>
      </c>
      <c r="B232" t="str">
        <f t="shared" si="6"/>
        <v>Redcar and Cleveland</v>
      </c>
    </row>
    <row r="233" spans="1:2" x14ac:dyDescent="0.3">
      <c r="A233" t="s">
        <v>286</v>
      </c>
      <c r="B233" t="str">
        <f t="shared" si="6"/>
        <v>Richmond upon Thames</v>
      </c>
    </row>
    <row r="234" spans="1:2" x14ac:dyDescent="0.3">
      <c r="A234" t="s">
        <v>11</v>
      </c>
      <c r="B234" t="str">
        <f t="shared" si="6"/>
        <v>Rotherham</v>
      </c>
    </row>
    <row r="235" spans="1:2" x14ac:dyDescent="0.3">
      <c r="A235" t="s">
        <v>49</v>
      </c>
      <c r="B235" t="str">
        <f t="shared" si="6"/>
        <v>Rutland</v>
      </c>
    </row>
    <row r="236" spans="1:2" x14ac:dyDescent="0.3">
      <c r="A236" t="s">
        <v>144</v>
      </c>
      <c r="B236" t="str">
        <f t="shared" si="6"/>
        <v>Sandwell</v>
      </c>
    </row>
    <row r="237" spans="1:2" x14ac:dyDescent="0.3">
      <c r="A237" t="s">
        <v>325</v>
      </c>
      <c r="B237" t="str">
        <f t="shared" si="6"/>
        <v>Sefton</v>
      </c>
    </row>
    <row r="238" spans="1:2" x14ac:dyDescent="0.3">
      <c r="A238" t="s">
        <v>107</v>
      </c>
      <c r="B238" t="str">
        <f t="shared" si="6"/>
        <v>Sheffield</v>
      </c>
    </row>
    <row r="239" spans="1:2" x14ac:dyDescent="0.3">
      <c r="A239" t="s">
        <v>256</v>
      </c>
      <c r="B239" t="str">
        <f t="shared" ref="B239:B270" si="7">VLOOKUP(A239,A$1:A$160,1,FALSE)</f>
        <v>Slough</v>
      </c>
    </row>
    <row r="240" spans="1:2" x14ac:dyDescent="0.3">
      <c r="A240" t="s">
        <v>182</v>
      </c>
      <c r="B240" t="str">
        <f t="shared" si="7"/>
        <v>Solihull</v>
      </c>
    </row>
    <row r="241" spans="1:2" x14ac:dyDescent="0.3">
      <c r="A241" t="s">
        <v>168</v>
      </c>
      <c r="B241" t="str">
        <f t="shared" si="7"/>
        <v>Southampton</v>
      </c>
    </row>
    <row r="242" spans="1:2" x14ac:dyDescent="0.3">
      <c r="A242" t="s">
        <v>95</v>
      </c>
      <c r="B242" t="str">
        <f t="shared" si="7"/>
        <v>Southend-on-Sea</v>
      </c>
    </row>
    <row r="243" spans="1:2" x14ac:dyDescent="0.3">
      <c r="A243" t="s">
        <v>110</v>
      </c>
      <c r="B243" t="str">
        <f t="shared" si="7"/>
        <v>Southwark</v>
      </c>
    </row>
    <row r="244" spans="1:2" x14ac:dyDescent="0.3">
      <c r="A244" t="s">
        <v>29</v>
      </c>
      <c r="B244" t="str">
        <f t="shared" si="7"/>
        <v>Stockton-on-Tees</v>
      </c>
    </row>
    <row r="245" spans="1:2" x14ac:dyDescent="0.3">
      <c r="A245" t="s">
        <v>98</v>
      </c>
      <c r="B245" t="str">
        <f t="shared" si="7"/>
        <v>Sutton</v>
      </c>
    </row>
    <row r="246" spans="1:2" x14ac:dyDescent="0.3">
      <c r="A246" t="s">
        <v>340</v>
      </c>
      <c r="B246" t="str">
        <f t="shared" si="7"/>
        <v>Tameside</v>
      </c>
    </row>
    <row r="247" spans="1:2" x14ac:dyDescent="0.3">
      <c r="A247" t="s">
        <v>172</v>
      </c>
      <c r="B247" t="str">
        <f t="shared" si="7"/>
        <v>Thurrock</v>
      </c>
    </row>
    <row r="248" spans="1:2" x14ac:dyDescent="0.3">
      <c r="A248" t="s">
        <v>150</v>
      </c>
      <c r="B248" t="str">
        <f t="shared" si="7"/>
        <v>Torbay</v>
      </c>
    </row>
    <row r="249" spans="1:2" x14ac:dyDescent="0.3">
      <c r="A249" t="s">
        <v>184</v>
      </c>
      <c r="B249" t="str">
        <f t="shared" si="7"/>
        <v>Tower Hamlets</v>
      </c>
    </row>
    <row r="250" spans="1:2" x14ac:dyDescent="0.3">
      <c r="A250" t="s">
        <v>43</v>
      </c>
      <c r="B250" t="str">
        <f t="shared" si="7"/>
        <v>Waltham Forest</v>
      </c>
    </row>
    <row r="251" spans="1:2" x14ac:dyDescent="0.3">
      <c r="A251" t="s">
        <v>314</v>
      </c>
      <c r="B251" t="str">
        <f t="shared" si="7"/>
        <v>Wandsworth</v>
      </c>
    </row>
    <row r="252" spans="1:2" x14ac:dyDescent="0.3">
      <c r="A252" t="s">
        <v>21</v>
      </c>
      <c r="B252" t="str">
        <f t="shared" si="7"/>
        <v>Warrington</v>
      </c>
    </row>
    <row r="253" spans="1:2" x14ac:dyDescent="0.3">
      <c r="A253" t="s">
        <v>158</v>
      </c>
      <c r="B253" t="str">
        <f t="shared" si="7"/>
        <v>Westminster</v>
      </c>
    </row>
    <row r="254" spans="1:2" x14ac:dyDescent="0.3">
      <c r="A254" t="s">
        <v>179</v>
      </c>
      <c r="B254" t="str">
        <f t="shared" si="7"/>
        <v>Wirral</v>
      </c>
    </row>
    <row r="255" spans="1:2" x14ac:dyDescent="0.3">
      <c r="A255" t="s">
        <v>198</v>
      </c>
      <c r="B255" t="str">
        <f t="shared" si="7"/>
        <v>Wolverhampton</v>
      </c>
    </row>
    <row r="256" spans="1:2" x14ac:dyDescent="0.3">
      <c r="A256" t="s">
        <v>232</v>
      </c>
      <c r="B256" t="str">
        <f t="shared" si="7"/>
        <v>York</v>
      </c>
    </row>
    <row r="257" spans="1:2" x14ac:dyDescent="0.3">
      <c r="A257" t="s">
        <v>20</v>
      </c>
      <c r="B257" t="str">
        <f t="shared" si="7"/>
        <v>Barking and Dagenham</v>
      </c>
    </row>
    <row r="258" spans="1:2" x14ac:dyDescent="0.3">
      <c r="A258" t="s">
        <v>81</v>
      </c>
      <c r="B258" t="str">
        <f t="shared" si="7"/>
        <v>Barnsley</v>
      </c>
    </row>
    <row r="259" spans="1:2" x14ac:dyDescent="0.3">
      <c r="A259" t="s">
        <v>183</v>
      </c>
      <c r="B259" t="str">
        <f t="shared" si="7"/>
        <v>Bedford</v>
      </c>
    </row>
    <row r="260" spans="1:2" x14ac:dyDescent="0.3">
      <c r="A260" t="s">
        <v>205</v>
      </c>
      <c r="B260" t="str">
        <f t="shared" si="7"/>
        <v>Bexley</v>
      </c>
    </row>
    <row r="261" spans="1:2" x14ac:dyDescent="0.3">
      <c r="A261" t="s">
        <v>96</v>
      </c>
      <c r="B261" t="str">
        <f t="shared" si="7"/>
        <v>Bradford</v>
      </c>
    </row>
    <row r="262" spans="1:2" x14ac:dyDescent="0.3">
      <c r="A262" t="s">
        <v>431</v>
      </c>
      <c r="B262" t="str">
        <f t="shared" si="7"/>
        <v>Bristol</v>
      </c>
    </row>
    <row r="263" spans="1:2" x14ac:dyDescent="0.3">
      <c r="A263" t="s">
        <v>306</v>
      </c>
      <c r="B263" t="str">
        <f t="shared" si="7"/>
        <v>Bromley</v>
      </c>
    </row>
    <row r="264" spans="1:2" x14ac:dyDescent="0.3">
      <c r="A264" t="s">
        <v>742</v>
      </c>
      <c r="B264" t="str">
        <f t="shared" si="7"/>
        <v>Buckinghamshire Council</v>
      </c>
    </row>
    <row r="265" spans="1:2" x14ac:dyDescent="0.3">
      <c r="A265" t="s">
        <v>727</v>
      </c>
      <c r="B265" t="e">
        <f t="shared" si="7"/>
        <v>#N/A</v>
      </c>
    </row>
    <row r="266" spans="1:2" x14ac:dyDescent="0.3">
      <c r="A266" t="s">
        <v>104</v>
      </c>
      <c r="B266" t="str">
        <f t="shared" si="7"/>
        <v>Calderdale</v>
      </c>
    </row>
    <row r="267" spans="1:2" x14ac:dyDescent="0.3">
      <c r="A267" t="s">
        <v>385</v>
      </c>
      <c r="B267" t="str">
        <f t="shared" si="7"/>
        <v>Cambridgeshire</v>
      </c>
    </row>
    <row r="268" spans="1:2" x14ac:dyDescent="0.3">
      <c r="A268" t="s">
        <v>218</v>
      </c>
      <c r="B268" t="str">
        <f t="shared" si="7"/>
        <v>Central Bedfordshire</v>
      </c>
    </row>
    <row r="269" spans="1:2" x14ac:dyDescent="0.3">
      <c r="A269" t="s">
        <v>303</v>
      </c>
      <c r="B269" t="str">
        <f t="shared" si="7"/>
        <v>Cheshire East</v>
      </c>
    </row>
    <row r="270" spans="1:2" x14ac:dyDescent="0.3">
      <c r="A270" t="s">
        <v>200</v>
      </c>
      <c r="B270" t="str">
        <f t="shared" si="7"/>
        <v>Cheshire West and Chester</v>
      </c>
    </row>
    <row r="271" spans="1:2" x14ac:dyDescent="0.3">
      <c r="A271" t="s">
        <v>35</v>
      </c>
      <c r="B271" t="str">
        <f t="shared" ref="B271:B302" si="8">VLOOKUP(A271,A$1:A$160,1,FALSE)</f>
        <v>Cornwall</v>
      </c>
    </row>
    <row r="272" spans="1:2" x14ac:dyDescent="0.3">
      <c r="A272" t="s">
        <v>244</v>
      </c>
      <c r="B272" t="str">
        <f t="shared" si="8"/>
        <v>County Durham</v>
      </c>
    </row>
    <row r="273" spans="1:2" x14ac:dyDescent="0.3">
      <c r="A273" t="s">
        <v>349</v>
      </c>
      <c r="B273" t="str">
        <f t="shared" si="8"/>
        <v>Cumbria</v>
      </c>
    </row>
    <row r="274" spans="1:2" x14ac:dyDescent="0.3">
      <c r="A274" t="s">
        <v>355</v>
      </c>
      <c r="B274" t="str">
        <f t="shared" si="8"/>
        <v>Derbyshire</v>
      </c>
    </row>
    <row r="275" spans="1:2" x14ac:dyDescent="0.3">
      <c r="A275" t="s">
        <v>348</v>
      </c>
      <c r="B275" t="str">
        <f t="shared" si="8"/>
        <v>Devon</v>
      </c>
    </row>
    <row r="276" spans="1:2" x14ac:dyDescent="0.3">
      <c r="A276" t="s">
        <v>115</v>
      </c>
      <c r="B276" t="str">
        <f t="shared" si="8"/>
        <v>Doncaster</v>
      </c>
    </row>
    <row r="277" spans="1:2" x14ac:dyDescent="0.3">
      <c r="A277" t="s">
        <v>741</v>
      </c>
      <c r="B277" t="str">
        <f t="shared" si="8"/>
        <v>Dorset Council</v>
      </c>
    </row>
    <row r="278" spans="1:2" x14ac:dyDescent="0.3">
      <c r="A278" t="s">
        <v>728</v>
      </c>
      <c r="B278" t="e">
        <f t="shared" si="8"/>
        <v>#N/A</v>
      </c>
    </row>
    <row r="279" spans="1:2" x14ac:dyDescent="0.3">
      <c r="A279" t="s">
        <v>297</v>
      </c>
      <c r="B279" t="str">
        <f t="shared" si="8"/>
        <v>Ealing</v>
      </c>
    </row>
    <row r="280" spans="1:2" x14ac:dyDescent="0.3">
      <c r="A280" t="s">
        <v>279</v>
      </c>
      <c r="B280" t="str">
        <f t="shared" si="8"/>
        <v>East Riding of Yorkshire</v>
      </c>
    </row>
    <row r="281" spans="1:2" x14ac:dyDescent="0.3">
      <c r="A281" t="s">
        <v>354</v>
      </c>
      <c r="B281" t="str">
        <f t="shared" si="8"/>
        <v>East Sussex</v>
      </c>
    </row>
    <row r="282" spans="1:2" x14ac:dyDescent="0.3">
      <c r="A282" t="s">
        <v>753</v>
      </c>
      <c r="B282" t="e">
        <f t="shared" si="8"/>
        <v>#N/A</v>
      </c>
    </row>
    <row r="283" spans="1:2" x14ac:dyDescent="0.3">
      <c r="A283" t="s">
        <v>357</v>
      </c>
      <c r="B283" t="str">
        <f t="shared" si="8"/>
        <v>Essex</v>
      </c>
    </row>
    <row r="284" spans="1:2" x14ac:dyDescent="0.3">
      <c r="A284" t="s">
        <v>30</v>
      </c>
      <c r="B284" t="str">
        <f t="shared" si="8"/>
        <v>Gateshead</v>
      </c>
    </row>
    <row r="285" spans="1:2" x14ac:dyDescent="0.3">
      <c r="A285" t="s">
        <v>352</v>
      </c>
      <c r="B285" t="str">
        <f t="shared" si="8"/>
        <v>Gloucestershire</v>
      </c>
    </row>
    <row r="286" spans="1:2" x14ac:dyDescent="0.3">
      <c r="A286" t="s">
        <v>143</v>
      </c>
      <c r="B286" t="str">
        <f t="shared" si="8"/>
        <v>Halton</v>
      </c>
    </row>
    <row r="287" spans="1:2" x14ac:dyDescent="0.3">
      <c r="A287" t="s">
        <v>361</v>
      </c>
      <c r="B287" t="str">
        <f t="shared" si="8"/>
        <v>Hampshire</v>
      </c>
    </row>
    <row r="288" spans="1:2" x14ac:dyDescent="0.3">
      <c r="A288" t="s">
        <v>17</v>
      </c>
      <c r="B288" t="str">
        <f t="shared" si="8"/>
        <v>Hartlepool</v>
      </c>
    </row>
    <row r="289" spans="1:2" x14ac:dyDescent="0.3">
      <c r="A289" t="s">
        <v>93</v>
      </c>
      <c r="B289" t="str">
        <f t="shared" si="8"/>
        <v>Havering</v>
      </c>
    </row>
    <row r="290" spans="1:2" x14ac:dyDescent="0.3">
      <c r="A290" t="s">
        <v>433</v>
      </c>
      <c r="B290" t="str">
        <f t="shared" si="8"/>
        <v>Herefordshire</v>
      </c>
    </row>
    <row r="291" spans="1:2" x14ac:dyDescent="0.3">
      <c r="A291" t="s">
        <v>341</v>
      </c>
      <c r="B291" t="str">
        <f t="shared" si="8"/>
        <v>Hertfordshire</v>
      </c>
    </row>
    <row r="292" spans="1:2" x14ac:dyDescent="0.3">
      <c r="A292" t="s">
        <v>285</v>
      </c>
      <c r="B292" t="str">
        <f t="shared" si="8"/>
        <v>Hounslow</v>
      </c>
    </row>
    <row r="293" spans="1:2" x14ac:dyDescent="0.3">
      <c r="A293" t="s">
        <v>342</v>
      </c>
      <c r="B293" t="str">
        <f t="shared" si="8"/>
        <v>Kent</v>
      </c>
    </row>
    <row r="294" spans="1:2" x14ac:dyDescent="0.3">
      <c r="A294" t="s">
        <v>111</v>
      </c>
      <c r="B294" t="str">
        <f t="shared" si="8"/>
        <v>Kirklees</v>
      </c>
    </row>
    <row r="295" spans="1:2" x14ac:dyDescent="0.3">
      <c r="A295" t="s">
        <v>175</v>
      </c>
      <c r="B295" t="str">
        <f t="shared" si="8"/>
        <v>Lake District National Park</v>
      </c>
    </row>
    <row r="296" spans="1:2" x14ac:dyDescent="0.3">
      <c r="A296" t="s">
        <v>346</v>
      </c>
      <c r="B296" t="str">
        <f t="shared" si="8"/>
        <v>Lancashire</v>
      </c>
    </row>
    <row r="297" spans="1:2" x14ac:dyDescent="0.3">
      <c r="A297" t="s">
        <v>33</v>
      </c>
      <c r="B297" t="str">
        <f t="shared" si="8"/>
        <v>Leeds</v>
      </c>
    </row>
    <row r="298" spans="1:2" x14ac:dyDescent="0.3">
      <c r="A298" t="s">
        <v>194</v>
      </c>
      <c r="B298" t="str">
        <f t="shared" si="8"/>
        <v>Leicester</v>
      </c>
    </row>
    <row r="299" spans="1:2" x14ac:dyDescent="0.3">
      <c r="A299" t="s">
        <v>345</v>
      </c>
      <c r="B299" t="str">
        <f t="shared" si="8"/>
        <v>Leicestershire</v>
      </c>
    </row>
    <row r="300" spans="1:2" x14ac:dyDescent="0.3">
      <c r="A300" t="s">
        <v>356</v>
      </c>
      <c r="B300" t="str">
        <f t="shared" si="8"/>
        <v>Lincolnshire</v>
      </c>
    </row>
    <row r="301" spans="1:2" x14ac:dyDescent="0.3">
      <c r="A301" t="s">
        <v>55</v>
      </c>
      <c r="B301" t="str">
        <f t="shared" si="8"/>
        <v>New Forest National Park</v>
      </c>
    </row>
    <row r="302" spans="1:2" x14ac:dyDescent="0.3">
      <c r="A302" t="s">
        <v>260</v>
      </c>
      <c r="B302" t="str">
        <f t="shared" si="8"/>
        <v>North Lincolnshire</v>
      </c>
    </row>
    <row r="303" spans="1:2" x14ac:dyDescent="0.3">
      <c r="A303" t="s">
        <v>185</v>
      </c>
      <c r="B303" t="str">
        <f t="shared" ref="B303:B334" si="9">VLOOKUP(A303,A$1:A$160,1,FALSE)</f>
        <v>North Tyneside</v>
      </c>
    </row>
    <row r="304" spans="1:2" x14ac:dyDescent="0.3">
      <c r="A304" t="s">
        <v>263</v>
      </c>
      <c r="B304" t="str">
        <f t="shared" si="9"/>
        <v>North York Moors National Park</v>
      </c>
    </row>
    <row r="305" spans="1:2" x14ac:dyDescent="0.3">
      <c r="A305" t="s">
        <v>353</v>
      </c>
      <c r="B305" t="str">
        <f t="shared" si="9"/>
        <v>North Yorkshire</v>
      </c>
    </row>
    <row r="306" spans="1:2" x14ac:dyDescent="0.3">
      <c r="A306" t="s">
        <v>351</v>
      </c>
      <c r="B306" t="e">
        <f t="shared" si="9"/>
        <v>#N/A</v>
      </c>
    </row>
    <row r="307" spans="1:2" x14ac:dyDescent="0.3">
      <c r="A307" t="s">
        <v>276</v>
      </c>
      <c r="B307" t="str">
        <f t="shared" si="9"/>
        <v>Northumberland</v>
      </c>
    </row>
    <row r="308" spans="1:2" x14ac:dyDescent="0.3">
      <c r="A308" t="s">
        <v>39</v>
      </c>
      <c r="B308" t="str">
        <f t="shared" si="9"/>
        <v>Nottingham</v>
      </c>
    </row>
    <row r="309" spans="1:2" x14ac:dyDescent="0.3">
      <c r="A309" t="s">
        <v>359</v>
      </c>
      <c r="B309" t="str">
        <f t="shared" si="9"/>
        <v>Nottinghamshire</v>
      </c>
    </row>
    <row r="310" spans="1:2" x14ac:dyDescent="0.3">
      <c r="A310" t="s">
        <v>358</v>
      </c>
      <c r="B310" t="str">
        <f t="shared" si="9"/>
        <v>Oxfordshire</v>
      </c>
    </row>
    <row r="311" spans="1:2" x14ac:dyDescent="0.3">
      <c r="A311" t="s">
        <v>375</v>
      </c>
      <c r="B311" t="str">
        <f t="shared" si="9"/>
        <v>Peak District National Park</v>
      </c>
    </row>
    <row r="312" spans="1:2" x14ac:dyDescent="0.3">
      <c r="A312" t="s">
        <v>114</v>
      </c>
      <c r="B312" t="str">
        <f t="shared" si="9"/>
        <v>Peterborough</v>
      </c>
    </row>
    <row r="313" spans="1:2" x14ac:dyDescent="0.3">
      <c r="A313" t="s">
        <v>41</v>
      </c>
      <c r="B313" t="str">
        <f t="shared" si="9"/>
        <v>Rochdale</v>
      </c>
    </row>
    <row r="314" spans="1:2" x14ac:dyDescent="0.3">
      <c r="A314" t="s">
        <v>50</v>
      </c>
      <c r="B314" t="str">
        <f t="shared" si="9"/>
        <v>Salford</v>
      </c>
    </row>
    <row r="315" spans="1:2" x14ac:dyDescent="0.3">
      <c r="A315" t="s">
        <v>215</v>
      </c>
      <c r="B315" t="str">
        <f t="shared" si="9"/>
        <v>Shropshire</v>
      </c>
    </row>
    <row r="316" spans="1:2" x14ac:dyDescent="0.3">
      <c r="A316" t="s">
        <v>386</v>
      </c>
      <c r="B316" t="str">
        <f t="shared" si="9"/>
        <v>Somerset</v>
      </c>
    </row>
    <row r="317" spans="1:2" x14ac:dyDescent="0.3">
      <c r="A317" t="s">
        <v>307</v>
      </c>
      <c r="B317" t="str">
        <f t="shared" si="9"/>
        <v>South Downs National Park</v>
      </c>
    </row>
    <row r="318" spans="1:2" x14ac:dyDescent="0.3">
      <c r="A318" t="s">
        <v>284</v>
      </c>
      <c r="B318" t="str">
        <f t="shared" si="9"/>
        <v>South Gloucestershire</v>
      </c>
    </row>
    <row r="319" spans="1:2" x14ac:dyDescent="0.3">
      <c r="A319" t="s">
        <v>99</v>
      </c>
      <c r="B319" t="str">
        <f t="shared" si="9"/>
        <v>South Tyneside</v>
      </c>
    </row>
    <row r="320" spans="1:2" x14ac:dyDescent="0.3">
      <c r="A320" t="s">
        <v>19</v>
      </c>
      <c r="B320" t="str">
        <f t="shared" si="9"/>
        <v>St. Helens</v>
      </c>
    </row>
    <row r="321" spans="1:2" x14ac:dyDescent="0.3">
      <c r="A321" t="s">
        <v>344</v>
      </c>
      <c r="B321" t="str">
        <f t="shared" si="9"/>
        <v>Staffordshire</v>
      </c>
    </row>
    <row r="322" spans="1:2" x14ac:dyDescent="0.3">
      <c r="A322" t="s">
        <v>283</v>
      </c>
      <c r="B322" t="str">
        <f t="shared" si="9"/>
        <v>Stockport</v>
      </c>
    </row>
    <row r="323" spans="1:2" x14ac:dyDescent="0.3">
      <c r="A323" t="s">
        <v>220</v>
      </c>
      <c r="B323" t="str">
        <f t="shared" si="9"/>
        <v>Stoke-on-Trent</v>
      </c>
    </row>
    <row r="324" spans="1:2" x14ac:dyDescent="0.3">
      <c r="A324" t="s">
        <v>366</v>
      </c>
      <c r="B324" t="str">
        <f t="shared" si="9"/>
        <v>Suffolk</v>
      </c>
    </row>
    <row r="325" spans="1:2" x14ac:dyDescent="0.3">
      <c r="A325" t="s">
        <v>106</v>
      </c>
      <c r="B325" t="str">
        <f t="shared" si="9"/>
        <v>Sunderland</v>
      </c>
    </row>
    <row r="326" spans="1:2" x14ac:dyDescent="0.3">
      <c r="A326" t="s">
        <v>364</v>
      </c>
      <c r="B326" t="str">
        <f t="shared" si="9"/>
        <v>Surrey</v>
      </c>
    </row>
    <row r="327" spans="1:2" x14ac:dyDescent="0.3">
      <c r="A327" t="s">
        <v>228</v>
      </c>
      <c r="B327" t="str">
        <f t="shared" si="9"/>
        <v>Swindon</v>
      </c>
    </row>
    <row r="328" spans="1:2" x14ac:dyDescent="0.3">
      <c r="A328" t="s">
        <v>160</v>
      </c>
      <c r="B328" t="str">
        <f t="shared" si="9"/>
        <v>Telford and Wrekin</v>
      </c>
    </row>
    <row r="329" spans="1:2" x14ac:dyDescent="0.3">
      <c r="A329" t="s">
        <v>90</v>
      </c>
      <c r="B329" t="str">
        <f t="shared" si="9"/>
        <v>Trafford</v>
      </c>
    </row>
    <row r="330" spans="1:2" x14ac:dyDescent="0.3">
      <c r="A330" t="s">
        <v>262</v>
      </c>
      <c r="B330" t="str">
        <f t="shared" si="9"/>
        <v>Wakefield</v>
      </c>
    </row>
    <row r="331" spans="1:2" x14ac:dyDescent="0.3">
      <c r="A331" t="s">
        <v>57</v>
      </c>
      <c r="B331" t="str">
        <f t="shared" si="9"/>
        <v>Walsall</v>
      </c>
    </row>
    <row r="332" spans="1:2" x14ac:dyDescent="0.3">
      <c r="A332" t="s">
        <v>367</v>
      </c>
      <c r="B332" t="str">
        <f t="shared" si="9"/>
        <v>Warwickshire</v>
      </c>
    </row>
    <row r="333" spans="1:2" x14ac:dyDescent="0.3">
      <c r="A333" t="s">
        <v>197</v>
      </c>
      <c r="B333" t="str">
        <f t="shared" si="9"/>
        <v>West Berkshire</v>
      </c>
    </row>
    <row r="334" spans="1:2" x14ac:dyDescent="0.3">
      <c r="A334" t="s">
        <v>350</v>
      </c>
      <c r="B334" t="str">
        <f t="shared" si="9"/>
        <v>West Sussex</v>
      </c>
    </row>
    <row r="335" spans="1:2" x14ac:dyDescent="0.3">
      <c r="A335" t="s">
        <v>177</v>
      </c>
      <c r="B335" t="str">
        <f t="shared" ref="B335:B341" si="10">VLOOKUP(A335,A$1:A$160,1,FALSE)</f>
        <v>Wigan</v>
      </c>
    </row>
    <row r="336" spans="1:2" x14ac:dyDescent="0.3">
      <c r="A336" t="s">
        <v>116</v>
      </c>
      <c r="B336" t="str">
        <f t="shared" si="10"/>
        <v>Wiltshire</v>
      </c>
    </row>
    <row r="337" spans="1:2" x14ac:dyDescent="0.3">
      <c r="A337" t="s">
        <v>258</v>
      </c>
      <c r="B337" t="str">
        <f t="shared" si="10"/>
        <v>Windsor and Maidenhead</v>
      </c>
    </row>
    <row r="338" spans="1:2" x14ac:dyDescent="0.3">
      <c r="A338" t="s">
        <v>272</v>
      </c>
      <c r="B338" t="str">
        <f t="shared" si="10"/>
        <v>Wokingham</v>
      </c>
    </row>
    <row r="339" spans="1:2" x14ac:dyDescent="0.3">
      <c r="A339" t="s">
        <v>347</v>
      </c>
      <c r="B339" t="str">
        <f t="shared" si="10"/>
        <v>Worcestershire</v>
      </c>
    </row>
    <row r="340" spans="1:2" x14ac:dyDescent="0.3">
      <c r="A340" t="s">
        <v>136</v>
      </c>
      <c r="B340" t="str">
        <f t="shared" si="10"/>
        <v>Yorkshire Dales National Park</v>
      </c>
    </row>
    <row r="341" spans="1:2" x14ac:dyDescent="0.3">
      <c r="A341" t="s">
        <v>365</v>
      </c>
      <c r="B341" t="str">
        <f t="shared" si="10"/>
        <v>Norfolk</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BF68E939648E41A7AD205F45E1D06E" ma:contentTypeVersion="15" ma:contentTypeDescription="Create a new document." ma:contentTypeScope="" ma:versionID="4211b96a87b18b543134fc5bf4321283">
  <xsd:schema xmlns:xsd="http://www.w3.org/2001/XMLSchema" xmlns:xs="http://www.w3.org/2001/XMLSchema" xmlns:p="http://schemas.microsoft.com/office/2006/metadata/properties" xmlns:ns2="70ca3b07-a5d4-4e6d-ab17-c6ed1d1ed637" xmlns:ns3="9b5c2d67-6ba8-4909-8871-d66aad70ec51" targetNamespace="http://schemas.microsoft.com/office/2006/metadata/properties" ma:root="true" ma:fieldsID="137ec0d3c1c1b14d1dbc5c16845cfa6a" ns2:_="" ns3:_="">
    <xsd:import namespace="70ca3b07-a5d4-4e6d-ab17-c6ed1d1ed637"/>
    <xsd:import namespace="9b5c2d67-6ba8-4909-8871-d66aad70ec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ca3b07-a5d4-4e6d-ab17-c6ed1d1ed6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21023f-0153-4dc7-835e-a6745b9e5ae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5c2d67-6ba8-4909-8871-d66aad70ec5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6fe997d-d9c7-4433-a723-7a3c7010c55b}" ma:internalName="TaxCatchAll" ma:showField="CatchAllData" ma:web="9b5c2d67-6ba8-4909-8871-d66aad70ec5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lcf76f155ced4ddcb4097134ff3c332f xmlns="70ca3b07-a5d4-4e6d-ab17-c6ed1d1ed637">
      <Terms xmlns="http://schemas.microsoft.com/office/infopath/2007/PartnerControls"/>
    </lcf76f155ced4ddcb4097134ff3c332f>
    <TaxCatchAll xmlns="9b5c2d67-6ba8-4909-8871-d66aad70ec51" xsi:nil="true"/>
  </documentManagement>
</p:properties>
</file>

<file path=customXml/itemProps1.xml><?xml version="1.0" encoding="utf-8"?>
<ds:datastoreItem xmlns:ds="http://schemas.openxmlformats.org/officeDocument/2006/customXml" ds:itemID="{C9C3A404-CB28-4590-853F-994F7B638F4D}">
  <ds:schemaRefs>
    <ds:schemaRef ds:uri="http://schemas.microsoft.com/sharepoint/v3/contenttype/forms"/>
  </ds:schemaRefs>
</ds:datastoreItem>
</file>

<file path=customXml/itemProps2.xml><?xml version="1.0" encoding="utf-8"?>
<ds:datastoreItem xmlns:ds="http://schemas.openxmlformats.org/officeDocument/2006/customXml" ds:itemID="{A7A5F269-16DF-4693-BACA-33A3A10267C3}"/>
</file>

<file path=customXml/itemProps3.xml><?xml version="1.0" encoding="utf-8"?>
<ds:datastoreItem xmlns:ds="http://schemas.openxmlformats.org/officeDocument/2006/customXml" ds:itemID="{CAFA70BF-5F1B-49C2-94DC-4A6159105B66}">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c0c43d4d-b7da-4a2b-8f97-25182fb94a41"/>
    <ds:schemaRef ds:uri="15e9fc89-c4ce-4b6c-ba83-13639de65aee"/>
    <ds:schemaRef ds:uri="http://schemas.openxmlformats.org/package/2006/metadata/core-properties"/>
    <ds:schemaRef ds:uri="70ca3b07-a5d4-4e6d-ab17-c6ed1d1ed637"/>
    <ds:schemaRef ds:uri="http://schemas.microsoft.com/office/infopath/2007/PartnerControls"/>
    <ds:schemaRef ds:uri="9b5c2d67-6ba8-4909-8871-d66aad70ec5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front page</vt:lpstr>
      <vt:lpstr>members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Worth</dc:creator>
  <cp:lastModifiedBy>Dan Worth</cp:lastModifiedBy>
  <dcterms:created xsi:type="dcterms:W3CDTF">2016-03-09T14:06:12Z</dcterms:created>
  <dcterms:modified xsi:type="dcterms:W3CDTF">2024-09-27T15:22:27Z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0x010100B9BF68E939648E41A7AD205F45E1D06E</vt:lpwstr>
  </property>
  <property fmtid="{D5CDD505-2E9C-101B-9397-08002B2CF9AE}" pid="3" name="MediaServiceImageTags">
    <vt:lpwstr/>
  </property>
</Properties>
</file>