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070122/"/>
    </mc:Choice>
  </mc:AlternateContent>
  <xr:revisionPtr revIDLastSave="526" documentId="8_{B8045B37-E732-49C6-A2AA-AEFD38F8B0DF}" xr6:coauthVersionLast="47" xr6:coauthVersionMax="47" xr10:uidLastSave="{D9F01297-B588-44BF-A84D-681ECCDB8480}"/>
  <workbookProtection workbookAlgorithmName="SHA-512" workbookHashValue="sC9EKxwU+swMiODook0e4aOgt28cPBsB3Jje8y+lYkYf7heKt9md1+l5nG5EtT08/luJnrgy6eO0zvZbmTglaw==" workbookSaltValue="URiqB2K1pL/hZxhU+fK3MQ==" workbookSpinCount="100000" lockStructure="1"/>
  <bookViews>
    <workbookView xWindow="-108" yWindow="-108" windowWidth="23256" windowHeight="12456" firstSheet="9" activeTab="9" xr2:uid="{00000000-000D-0000-FFFF-FFFF00000000}"/>
  </bookViews>
  <sheets>
    <sheet name="classification" sheetId="1" state="veryHidden" r:id="rId1"/>
    <sheet name="members" sheetId="2" state="veryHidden" r:id="rId2"/>
    <sheet name="class" sheetId="3" state="veryHidden" r:id="rId3"/>
    <sheet name="all schools" sheetId="4" state="veryHidden" r:id="rId4"/>
    <sheet name="nursery" sheetId="5" state="veryHidden" r:id="rId5"/>
    <sheet name="primary" sheetId="6" state="veryHidden" r:id="rId6"/>
    <sheet name="secondary" sheetId="7" state="veryHidden" r:id="rId7"/>
    <sheet name="special" sheetId="8" state="veryHidden" r:id="rId8"/>
    <sheet name="PRU" sheetId="9" state="veryHidden" r:id="rId9"/>
    <sheet name="front sheet" sheetId="10" r:id="rId10"/>
  </sheets>
  <definedNames>
    <definedName name="members">members!$A$1:$A$140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3" i="9" l="1"/>
  <c r="M203" i="9"/>
  <c r="L203" i="9"/>
  <c r="K203" i="9"/>
  <c r="N202" i="9"/>
  <c r="M202" i="9"/>
  <c r="L202" i="9"/>
  <c r="K202" i="9"/>
  <c r="N198" i="9"/>
  <c r="M198" i="9"/>
  <c r="L198" i="9"/>
  <c r="K198" i="9"/>
  <c r="N197" i="9"/>
  <c r="M197" i="9"/>
  <c r="L197" i="9"/>
  <c r="K197" i="9"/>
  <c r="N195" i="9"/>
  <c r="M195" i="9"/>
  <c r="L195" i="9"/>
  <c r="K195" i="9"/>
  <c r="N194" i="9"/>
  <c r="M194" i="9"/>
  <c r="L194" i="9"/>
  <c r="K194" i="9"/>
  <c r="N193" i="9"/>
  <c r="M193" i="9"/>
  <c r="L193" i="9"/>
  <c r="K193" i="9"/>
  <c r="N192" i="9"/>
  <c r="M192" i="9"/>
  <c r="L192" i="9"/>
  <c r="K192" i="9"/>
  <c r="N189" i="9"/>
  <c r="M189" i="9"/>
  <c r="L189" i="9"/>
  <c r="K189" i="9"/>
  <c r="N188" i="9"/>
  <c r="M188" i="9"/>
  <c r="L188" i="9"/>
  <c r="K188" i="9"/>
  <c r="N187" i="9"/>
  <c r="M187" i="9"/>
  <c r="L187" i="9"/>
  <c r="K187" i="9"/>
  <c r="N186" i="9"/>
  <c r="M186" i="9"/>
  <c r="L186" i="9"/>
  <c r="K186" i="9"/>
  <c r="N185" i="9"/>
  <c r="M185" i="9"/>
  <c r="L185" i="9"/>
  <c r="K185" i="9"/>
  <c r="N184" i="9"/>
  <c r="M184" i="9"/>
  <c r="L184" i="9"/>
  <c r="K184" i="9"/>
  <c r="N183" i="9"/>
  <c r="M183" i="9"/>
  <c r="L183" i="9"/>
  <c r="K183" i="9"/>
  <c r="N203" i="8"/>
  <c r="M203" i="8"/>
  <c r="L203" i="8"/>
  <c r="K203" i="8"/>
  <c r="N202" i="8"/>
  <c r="M202" i="8"/>
  <c r="L202" i="8"/>
  <c r="K202" i="8"/>
  <c r="N198" i="8"/>
  <c r="M198" i="8"/>
  <c r="L198" i="8"/>
  <c r="K198" i="8"/>
  <c r="N197" i="8"/>
  <c r="M197" i="8"/>
  <c r="L197" i="8"/>
  <c r="K197" i="8"/>
  <c r="N195" i="8"/>
  <c r="M195" i="8"/>
  <c r="L195" i="8"/>
  <c r="K195" i="8"/>
  <c r="N194" i="8"/>
  <c r="M194" i="8"/>
  <c r="L194" i="8"/>
  <c r="K194" i="8"/>
  <c r="N193" i="8"/>
  <c r="M193" i="8"/>
  <c r="L193" i="8"/>
  <c r="K193" i="8"/>
  <c r="N192" i="8"/>
  <c r="M192" i="8"/>
  <c r="L192" i="8"/>
  <c r="K192" i="8"/>
  <c r="N189" i="8"/>
  <c r="M189" i="8"/>
  <c r="L189" i="8"/>
  <c r="K189" i="8"/>
  <c r="N188" i="8"/>
  <c r="M188" i="8"/>
  <c r="L188" i="8"/>
  <c r="K188" i="8"/>
  <c r="N187" i="8"/>
  <c r="M187" i="8"/>
  <c r="L187" i="8"/>
  <c r="K187" i="8"/>
  <c r="N186" i="8"/>
  <c r="M186" i="8"/>
  <c r="L186" i="8"/>
  <c r="K186" i="8"/>
  <c r="N185" i="8"/>
  <c r="M185" i="8"/>
  <c r="L185" i="8"/>
  <c r="K185" i="8"/>
  <c r="N184" i="8"/>
  <c r="M184" i="8"/>
  <c r="L184" i="8"/>
  <c r="K184" i="8"/>
  <c r="N183" i="8"/>
  <c r="M183" i="8"/>
  <c r="L183" i="8"/>
  <c r="K183" i="8"/>
  <c r="N203" i="7"/>
  <c r="M203" i="7"/>
  <c r="L203" i="7"/>
  <c r="K203" i="7"/>
  <c r="N202" i="7"/>
  <c r="M202" i="7"/>
  <c r="L202" i="7"/>
  <c r="K202" i="7"/>
  <c r="N198" i="7"/>
  <c r="M198" i="7"/>
  <c r="L198" i="7"/>
  <c r="K198" i="7"/>
  <c r="N197" i="7"/>
  <c r="M197" i="7"/>
  <c r="L197" i="7"/>
  <c r="K197" i="7"/>
  <c r="N195" i="7"/>
  <c r="M195" i="7"/>
  <c r="L195" i="7"/>
  <c r="K195" i="7"/>
  <c r="N194" i="7"/>
  <c r="M194" i="7"/>
  <c r="L194" i="7"/>
  <c r="K194" i="7"/>
  <c r="N193" i="7"/>
  <c r="M193" i="7"/>
  <c r="L193" i="7"/>
  <c r="K193" i="7"/>
  <c r="N192" i="7"/>
  <c r="M192" i="7"/>
  <c r="L192" i="7"/>
  <c r="K192" i="7"/>
  <c r="N189" i="7"/>
  <c r="M189" i="7"/>
  <c r="L189" i="7"/>
  <c r="K189" i="7"/>
  <c r="N188" i="7"/>
  <c r="M188" i="7"/>
  <c r="L188" i="7"/>
  <c r="K188" i="7"/>
  <c r="N187" i="7"/>
  <c r="M187" i="7"/>
  <c r="L187" i="7"/>
  <c r="K187" i="7"/>
  <c r="N186" i="7"/>
  <c r="M186" i="7"/>
  <c r="L186" i="7"/>
  <c r="K186" i="7"/>
  <c r="N185" i="7"/>
  <c r="M185" i="7"/>
  <c r="L185" i="7"/>
  <c r="K185" i="7"/>
  <c r="N184" i="7"/>
  <c r="M184" i="7"/>
  <c r="L184" i="7"/>
  <c r="K184" i="7"/>
  <c r="N183" i="7"/>
  <c r="M183" i="7"/>
  <c r="L183" i="7"/>
  <c r="K183" i="7"/>
  <c r="N203" i="6"/>
  <c r="M203" i="6"/>
  <c r="L203" i="6"/>
  <c r="K203" i="6"/>
  <c r="N202" i="6"/>
  <c r="M202" i="6"/>
  <c r="L202" i="6"/>
  <c r="K202" i="6"/>
  <c r="N198" i="6"/>
  <c r="M198" i="6"/>
  <c r="L198" i="6"/>
  <c r="K198" i="6"/>
  <c r="N197" i="6"/>
  <c r="M197" i="6"/>
  <c r="L197" i="6"/>
  <c r="K197" i="6"/>
  <c r="N195" i="6"/>
  <c r="M195" i="6"/>
  <c r="L195" i="6"/>
  <c r="K195" i="6"/>
  <c r="N194" i="6"/>
  <c r="M194" i="6"/>
  <c r="L194" i="6"/>
  <c r="K194" i="6"/>
  <c r="N193" i="6"/>
  <c r="M193" i="6"/>
  <c r="L193" i="6"/>
  <c r="K193" i="6"/>
  <c r="N192" i="6"/>
  <c r="M192" i="6"/>
  <c r="L192" i="6"/>
  <c r="K192" i="6"/>
  <c r="N189" i="6"/>
  <c r="M189" i="6"/>
  <c r="L189" i="6"/>
  <c r="K189" i="6"/>
  <c r="N188" i="6"/>
  <c r="M188" i="6"/>
  <c r="L188" i="6"/>
  <c r="K188" i="6"/>
  <c r="N187" i="6"/>
  <c r="M187" i="6"/>
  <c r="L187" i="6"/>
  <c r="K187" i="6"/>
  <c r="N186" i="6"/>
  <c r="M186" i="6"/>
  <c r="L186" i="6"/>
  <c r="K186" i="6"/>
  <c r="N185" i="6"/>
  <c r="M185" i="6"/>
  <c r="L185" i="6"/>
  <c r="K185" i="6"/>
  <c r="N184" i="6"/>
  <c r="M184" i="6"/>
  <c r="L184" i="6"/>
  <c r="K184" i="6"/>
  <c r="N183" i="6"/>
  <c r="M183" i="6"/>
  <c r="L183" i="6"/>
  <c r="K183" i="6"/>
  <c r="N203" i="5"/>
  <c r="M203" i="5"/>
  <c r="L203" i="5"/>
  <c r="K203" i="5"/>
  <c r="N202" i="5"/>
  <c r="M202" i="5"/>
  <c r="L202" i="5"/>
  <c r="K202" i="5"/>
  <c r="N198" i="5"/>
  <c r="M198" i="5"/>
  <c r="L198" i="5"/>
  <c r="K198" i="5"/>
  <c r="N197" i="5"/>
  <c r="M197" i="5"/>
  <c r="L197" i="5"/>
  <c r="K197" i="5"/>
  <c r="N195" i="5"/>
  <c r="M195" i="5"/>
  <c r="L195" i="5"/>
  <c r="K195" i="5"/>
  <c r="N194" i="5"/>
  <c r="M194" i="5"/>
  <c r="L194" i="5"/>
  <c r="K194" i="5"/>
  <c r="N193" i="5"/>
  <c r="M193" i="5"/>
  <c r="L193" i="5"/>
  <c r="K193" i="5"/>
  <c r="N192" i="5"/>
  <c r="M192" i="5"/>
  <c r="L192" i="5"/>
  <c r="K192" i="5"/>
  <c r="N189" i="5"/>
  <c r="M189" i="5"/>
  <c r="L189" i="5"/>
  <c r="K189" i="5"/>
  <c r="N188" i="5"/>
  <c r="M188" i="5"/>
  <c r="L188" i="5"/>
  <c r="K188" i="5"/>
  <c r="N187" i="5"/>
  <c r="M187" i="5"/>
  <c r="L187" i="5"/>
  <c r="K187" i="5"/>
  <c r="N186" i="5"/>
  <c r="M186" i="5"/>
  <c r="L186" i="5"/>
  <c r="K186" i="5"/>
  <c r="N185" i="5"/>
  <c r="M185" i="5"/>
  <c r="L185" i="5"/>
  <c r="K185" i="5"/>
  <c r="N184" i="5"/>
  <c r="M184" i="5"/>
  <c r="L184" i="5"/>
  <c r="K184" i="5"/>
  <c r="N183" i="5"/>
  <c r="M183" i="5"/>
  <c r="L183" i="5"/>
  <c r="K183" i="5"/>
  <c r="N203" i="4"/>
  <c r="M203" i="4"/>
  <c r="L203" i="4"/>
  <c r="K203" i="4"/>
  <c r="N202" i="4"/>
  <c r="M202" i="4"/>
  <c r="L202" i="4"/>
  <c r="K202" i="4"/>
  <c r="N198" i="4"/>
  <c r="M198" i="4"/>
  <c r="L198" i="4"/>
  <c r="K198" i="4"/>
  <c r="N197" i="4"/>
  <c r="M197" i="4"/>
  <c r="L197" i="4"/>
  <c r="K197" i="4"/>
  <c r="N195" i="4"/>
  <c r="M195" i="4"/>
  <c r="L195" i="4"/>
  <c r="K195" i="4"/>
  <c r="N194" i="4"/>
  <c r="M194" i="4"/>
  <c r="L194" i="4"/>
  <c r="K194" i="4"/>
  <c r="N193" i="4"/>
  <c r="M193" i="4"/>
  <c r="L193" i="4"/>
  <c r="K193" i="4"/>
  <c r="N192" i="4"/>
  <c r="M192" i="4"/>
  <c r="L192" i="4"/>
  <c r="K192" i="4"/>
  <c r="N189" i="4"/>
  <c r="M189" i="4"/>
  <c r="L189" i="4"/>
  <c r="K189" i="4"/>
  <c r="N188" i="4"/>
  <c r="M188" i="4"/>
  <c r="L188" i="4"/>
  <c r="K188" i="4"/>
  <c r="N187" i="4"/>
  <c r="M187" i="4"/>
  <c r="L187" i="4"/>
  <c r="K187" i="4"/>
  <c r="N186" i="4"/>
  <c r="M186" i="4"/>
  <c r="L186" i="4"/>
  <c r="K186" i="4"/>
  <c r="N185" i="4"/>
  <c r="M185" i="4"/>
  <c r="L185" i="4"/>
  <c r="K185" i="4"/>
  <c r="N184" i="4"/>
  <c r="M184" i="4"/>
  <c r="L184" i="4"/>
  <c r="K184" i="4"/>
  <c r="N183" i="4"/>
  <c r="M183" i="4"/>
  <c r="L183" i="4"/>
  <c r="K183" i="4"/>
  <c r="B16" i="10"/>
  <c r="B14" i="10"/>
  <c r="D12" i="10" s="1"/>
  <c r="B9" i="10"/>
  <c r="B7" i="10"/>
  <c r="D16" i="10" l="1"/>
  <c r="C5" i="10"/>
  <c r="D5" i="10"/>
  <c r="D9" i="10" s="1"/>
  <c r="D7" i="10"/>
  <c r="C241" i="4"/>
  <c r="C12" i="10"/>
  <c r="D14" i="10"/>
  <c r="Q241" i="4" l="1"/>
  <c r="P241" i="4"/>
  <c r="O241" i="4"/>
  <c r="N241" i="4"/>
  <c r="L241" i="4"/>
  <c r="K241" i="4"/>
  <c r="J241" i="4"/>
  <c r="I241" i="4"/>
  <c r="G241" i="4"/>
  <c r="E241" i="4"/>
  <c r="D241" i="4"/>
  <c r="C245" i="9"/>
  <c r="C245" i="8"/>
  <c r="C245" i="7"/>
  <c r="C245" i="6"/>
  <c r="O245" i="6" l="1"/>
  <c r="N245" i="6"/>
  <c r="L245" i="6"/>
  <c r="K245" i="6"/>
  <c r="J245" i="6"/>
  <c r="I245" i="6"/>
  <c r="G245" i="6"/>
  <c r="E245" i="6"/>
  <c r="D245" i="6"/>
  <c r="Q245" i="6"/>
  <c r="P245" i="6"/>
  <c r="L245" i="8"/>
  <c r="K245" i="8"/>
  <c r="J245" i="8"/>
  <c r="I245" i="8"/>
  <c r="G245" i="8"/>
  <c r="E245" i="8"/>
  <c r="D245" i="8"/>
  <c r="N245" i="8"/>
  <c r="Q245" i="8"/>
  <c r="P245" i="8"/>
  <c r="O245" i="8"/>
  <c r="N245" i="7"/>
  <c r="L245" i="7"/>
  <c r="K245" i="7"/>
  <c r="J245" i="7"/>
  <c r="I245" i="7"/>
  <c r="G245" i="7"/>
  <c r="O245" i="7"/>
  <c r="E245" i="7"/>
  <c r="D245" i="7"/>
  <c r="Q245" i="7"/>
  <c r="P245" i="7"/>
  <c r="K245" i="9"/>
  <c r="J245" i="9"/>
  <c r="I245" i="9"/>
  <c r="L245" i="9"/>
  <c r="G245" i="9"/>
  <c r="E245" i="9"/>
  <c r="D245" i="9"/>
  <c r="Q245" i="9"/>
  <c r="P245" i="9"/>
  <c r="O245" i="9"/>
  <c r="N245" i="9"/>
  <c r="J205" i="4" l="1"/>
  <c r="I205" i="4"/>
  <c r="H205" i="4"/>
  <c r="G205" i="4"/>
  <c r="F205" i="4"/>
  <c r="E205" i="4"/>
  <c r="D205" i="4"/>
  <c r="J204" i="4"/>
  <c r="I204" i="4"/>
  <c r="H204" i="4"/>
  <c r="G204" i="4"/>
  <c r="F204" i="4"/>
  <c r="E204" i="4"/>
  <c r="D204" i="4"/>
  <c r="J203" i="4"/>
  <c r="I203" i="4"/>
  <c r="H203" i="4"/>
  <c r="G203" i="4"/>
  <c r="F203" i="4"/>
  <c r="E203" i="4"/>
  <c r="D203" i="4"/>
  <c r="J202" i="4"/>
  <c r="I202" i="4"/>
  <c r="H202" i="4"/>
  <c r="G202" i="4"/>
  <c r="F202" i="4"/>
  <c r="E202" i="4"/>
  <c r="D202" i="4"/>
  <c r="J200" i="4"/>
  <c r="I200" i="4"/>
  <c r="H200" i="4"/>
  <c r="G200" i="4"/>
  <c r="F200" i="4"/>
  <c r="E200" i="4"/>
  <c r="D200" i="4"/>
  <c r="J199" i="4"/>
  <c r="I199" i="4"/>
  <c r="H199" i="4"/>
  <c r="G199" i="4"/>
  <c r="F199" i="4"/>
  <c r="E199" i="4"/>
  <c r="D199" i="4"/>
  <c r="J198" i="4"/>
  <c r="I198" i="4"/>
  <c r="H198" i="4"/>
  <c r="G198" i="4"/>
  <c r="F198" i="4"/>
  <c r="E198" i="4"/>
  <c r="D198" i="4"/>
  <c r="J197" i="4"/>
  <c r="I197" i="4"/>
  <c r="H197" i="4"/>
  <c r="G197" i="4"/>
  <c r="F197" i="4"/>
  <c r="E197" i="4"/>
  <c r="D197" i="4"/>
  <c r="J195" i="4"/>
  <c r="I195" i="4"/>
  <c r="H195" i="4"/>
  <c r="G195" i="4"/>
  <c r="F195" i="4"/>
  <c r="E195" i="4"/>
  <c r="D195" i="4"/>
  <c r="J194" i="4"/>
  <c r="I194" i="4"/>
  <c r="H194" i="4"/>
  <c r="G194" i="4"/>
  <c r="F194" i="4"/>
  <c r="E194" i="4"/>
  <c r="D194" i="4"/>
  <c r="J193" i="4"/>
  <c r="I193" i="4"/>
  <c r="H193" i="4"/>
  <c r="G193" i="4"/>
  <c r="F193" i="4"/>
  <c r="E193" i="4"/>
  <c r="D193" i="4"/>
  <c r="J192" i="4"/>
  <c r="I192" i="4"/>
  <c r="H192" i="4"/>
  <c r="G192" i="4"/>
  <c r="F192" i="4"/>
  <c r="E192" i="4"/>
  <c r="D192" i="4"/>
  <c r="J189" i="4"/>
  <c r="I189" i="4"/>
  <c r="H189" i="4"/>
  <c r="G189" i="4"/>
  <c r="F189" i="4"/>
  <c r="E189" i="4"/>
  <c r="D189" i="4"/>
  <c r="J188" i="4"/>
  <c r="I188" i="4"/>
  <c r="H188" i="4"/>
  <c r="G188" i="4"/>
  <c r="F188" i="4"/>
  <c r="E188" i="4"/>
  <c r="D188" i="4"/>
  <c r="J187" i="4"/>
  <c r="I187" i="4"/>
  <c r="H187" i="4"/>
  <c r="G187" i="4"/>
  <c r="F187" i="4"/>
  <c r="E187" i="4"/>
  <c r="D187" i="4"/>
  <c r="J186" i="4"/>
  <c r="I186" i="4"/>
  <c r="H186" i="4"/>
  <c r="G186" i="4"/>
  <c r="F186" i="4"/>
  <c r="E186" i="4"/>
  <c r="D186" i="4"/>
  <c r="J185" i="4"/>
  <c r="I185" i="4"/>
  <c r="H185" i="4"/>
  <c r="G185" i="4"/>
  <c r="F185" i="4"/>
  <c r="E185" i="4"/>
  <c r="D185" i="4"/>
  <c r="J184" i="4"/>
  <c r="I184" i="4"/>
  <c r="H184" i="4"/>
  <c r="G184" i="4"/>
  <c r="F184" i="4"/>
  <c r="E184" i="4"/>
  <c r="D184" i="4"/>
  <c r="J183" i="4"/>
  <c r="I183" i="4"/>
  <c r="H183" i="4"/>
  <c r="G183" i="4"/>
  <c r="F183" i="4"/>
  <c r="E183" i="4"/>
  <c r="D183" i="4"/>
  <c r="J205" i="5"/>
  <c r="I205" i="5"/>
  <c r="H205" i="5"/>
  <c r="G205" i="5"/>
  <c r="F205" i="5"/>
  <c r="E205" i="5"/>
  <c r="D205" i="5"/>
  <c r="J204" i="5"/>
  <c r="I204" i="5"/>
  <c r="H204" i="5"/>
  <c r="G204" i="5"/>
  <c r="F204" i="5"/>
  <c r="E204" i="5"/>
  <c r="D204" i="5"/>
  <c r="J203" i="5"/>
  <c r="I203" i="5"/>
  <c r="H203" i="5"/>
  <c r="G203" i="5"/>
  <c r="F203" i="5"/>
  <c r="E203" i="5"/>
  <c r="D203" i="5"/>
  <c r="J202" i="5"/>
  <c r="I202" i="5"/>
  <c r="H202" i="5"/>
  <c r="G202" i="5"/>
  <c r="F202" i="5"/>
  <c r="E202" i="5"/>
  <c r="D202" i="5"/>
  <c r="J200" i="5"/>
  <c r="I200" i="5"/>
  <c r="H200" i="5"/>
  <c r="G200" i="5"/>
  <c r="F200" i="5"/>
  <c r="E200" i="5"/>
  <c r="D200" i="5"/>
  <c r="J199" i="5"/>
  <c r="I199" i="5"/>
  <c r="H199" i="5"/>
  <c r="G199" i="5"/>
  <c r="F199" i="5"/>
  <c r="E199" i="5"/>
  <c r="D199" i="5"/>
  <c r="J198" i="5"/>
  <c r="I198" i="5"/>
  <c r="H198" i="5"/>
  <c r="G198" i="5"/>
  <c r="F198" i="5"/>
  <c r="E198" i="5"/>
  <c r="D198" i="5"/>
  <c r="J197" i="5"/>
  <c r="I197" i="5"/>
  <c r="H197" i="5"/>
  <c r="G197" i="5"/>
  <c r="F197" i="5"/>
  <c r="E197" i="5"/>
  <c r="D197" i="5"/>
  <c r="J195" i="5"/>
  <c r="I195" i="5"/>
  <c r="H195" i="5"/>
  <c r="G195" i="5"/>
  <c r="F195" i="5"/>
  <c r="E195" i="5"/>
  <c r="D195" i="5"/>
  <c r="J194" i="5"/>
  <c r="I194" i="5"/>
  <c r="H194" i="5"/>
  <c r="G194" i="5"/>
  <c r="F194" i="5"/>
  <c r="E194" i="5"/>
  <c r="D194" i="5"/>
  <c r="J193" i="5"/>
  <c r="I193" i="5"/>
  <c r="H193" i="5"/>
  <c r="G193" i="5"/>
  <c r="F193" i="5"/>
  <c r="E193" i="5"/>
  <c r="D193" i="5"/>
  <c r="J192" i="5"/>
  <c r="I192" i="5"/>
  <c r="H192" i="5"/>
  <c r="G192" i="5"/>
  <c r="F192" i="5"/>
  <c r="E192" i="5"/>
  <c r="D192" i="5"/>
  <c r="J189" i="5"/>
  <c r="I189" i="5"/>
  <c r="H189" i="5"/>
  <c r="G189" i="5"/>
  <c r="F189" i="5"/>
  <c r="E189" i="5"/>
  <c r="D189" i="5"/>
  <c r="J188" i="5"/>
  <c r="I188" i="5"/>
  <c r="H188" i="5"/>
  <c r="G188" i="5"/>
  <c r="F188" i="5"/>
  <c r="E188" i="5"/>
  <c r="D188" i="5"/>
  <c r="J187" i="5"/>
  <c r="I187" i="5"/>
  <c r="H187" i="5"/>
  <c r="G187" i="5"/>
  <c r="F187" i="5"/>
  <c r="E187" i="5"/>
  <c r="D187" i="5"/>
  <c r="J186" i="5"/>
  <c r="I186" i="5"/>
  <c r="H186" i="5"/>
  <c r="G186" i="5"/>
  <c r="F186" i="5"/>
  <c r="E186" i="5"/>
  <c r="D186" i="5"/>
  <c r="J185" i="5"/>
  <c r="I185" i="5"/>
  <c r="H185" i="5"/>
  <c r="G185" i="5"/>
  <c r="F185" i="5"/>
  <c r="E185" i="5"/>
  <c r="D185" i="5"/>
  <c r="J184" i="5"/>
  <c r="I184" i="5"/>
  <c r="H184" i="5"/>
  <c r="G184" i="5"/>
  <c r="F184" i="5"/>
  <c r="E184" i="5"/>
  <c r="D184" i="5"/>
  <c r="J183" i="5"/>
  <c r="I183" i="5"/>
  <c r="H183" i="5"/>
  <c r="G183" i="5"/>
  <c r="F183" i="5"/>
  <c r="E183" i="5"/>
  <c r="D183" i="5"/>
  <c r="J205" i="6"/>
  <c r="I205" i="6"/>
  <c r="H205" i="6"/>
  <c r="G205" i="6"/>
  <c r="F205" i="6"/>
  <c r="E205" i="6"/>
  <c r="D205" i="6"/>
  <c r="J204" i="6"/>
  <c r="I204" i="6"/>
  <c r="H204" i="6"/>
  <c r="G204" i="6"/>
  <c r="F204" i="6"/>
  <c r="E204" i="6"/>
  <c r="D204" i="6"/>
  <c r="J203" i="6"/>
  <c r="I203" i="6"/>
  <c r="H203" i="6"/>
  <c r="G203" i="6"/>
  <c r="F203" i="6"/>
  <c r="E203" i="6"/>
  <c r="D203" i="6"/>
  <c r="J202" i="6"/>
  <c r="I202" i="6"/>
  <c r="H202" i="6"/>
  <c r="G202" i="6"/>
  <c r="F202" i="6"/>
  <c r="E202" i="6"/>
  <c r="D202" i="6"/>
  <c r="J200" i="6"/>
  <c r="I200" i="6"/>
  <c r="H200" i="6"/>
  <c r="G200" i="6"/>
  <c r="F200" i="6"/>
  <c r="E200" i="6"/>
  <c r="D200" i="6"/>
  <c r="J199" i="6"/>
  <c r="I199" i="6"/>
  <c r="H199" i="6"/>
  <c r="G199" i="6"/>
  <c r="F199" i="6"/>
  <c r="E199" i="6"/>
  <c r="D199" i="6"/>
  <c r="J198" i="6"/>
  <c r="I198" i="6"/>
  <c r="H198" i="6"/>
  <c r="G198" i="6"/>
  <c r="F198" i="6"/>
  <c r="E198" i="6"/>
  <c r="D198" i="6"/>
  <c r="J197" i="6"/>
  <c r="I197" i="6"/>
  <c r="H197" i="6"/>
  <c r="G197" i="6"/>
  <c r="F197" i="6"/>
  <c r="E197" i="6"/>
  <c r="D197" i="6"/>
  <c r="J195" i="6"/>
  <c r="I195" i="6"/>
  <c r="H195" i="6"/>
  <c r="G195" i="6"/>
  <c r="F195" i="6"/>
  <c r="E195" i="6"/>
  <c r="D195" i="6"/>
  <c r="J194" i="6"/>
  <c r="I194" i="6"/>
  <c r="H194" i="6"/>
  <c r="G194" i="6"/>
  <c r="F194" i="6"/>
  <c r="E194" i="6"/>
  <c r="D194" i="6"/>
  <c r="J193" i="6"/>
  <c r="I193" i="6"/>
  <c r="H193" i="6"/>
  <c r="G193" i="6"/>
  <c r="F193" i="6"/>
  <c r="E193" i="6"/>
  <c r="D193" i="6"/>
  <c r="J192" i="6"/>
  <c r="I192" i="6"/>
  <c r="H192" i="6"/>
  <c r="G192" i="6"/>
  <c r="F192" i="6"/>
  <c r="E192" i="6"/>
  <c r="D192" i="6"/>
  <c r="J189" i="6"/>
  <c r="I189" i="6"/>
  <c r="H189" i="6"/>
  <c r="G189" i="6"/>
  <c r="F189" i="6"/>
  <c r="E189" i="6"/>
  <c r="D189" i="6"/>
  <c r="J188" i="6"/>
  <c r="I188" i="6"/>
  <c r="H188" i="6"/>
  <c r="G188" i="6"/>
  <c r="F188" i="6"/>
  <c r="E188" i="6"/>
  <c r="D188" i="6"/>
  <c r="J187" i="6"/>
  <c r="I187" i="6"/>
  <c r="H187" i="6"/>
  <c r="G187" i="6"/>
  <c r="F187" i="6"/>
  <c r="E187" i="6"/>
  <c r="D187" i="6"/>
  <c r="J186" i="6"/>
  <c r="I186" i="6"/>
  <c r="H186" i="6"/>
  <c r="G186" i="6"/>
  <c r="F186" i="6"/>
  <c r="E186" i="6"/>
  <c r="D186" i="6"/>
  <c r="J185" i="6"/>
  <c r="I185" i="6"/>
  <c r="H185" i="6"/>
  <c r="G185" i="6"/>
  <c r="F185" i="6"/>
  <c r="E185" i="6"/>
  <c r="D185" i="6"/>
  <c r="J184" i="6"/>
  <c r="I184" i="6"/>
  <c r="H184" i="6"/>
  <c r="G184" i="6"/>
  <c r="F184" i="6"/>
  <c r="E184" i="6"/>
  <c r="D184" i="6"/>
  <c r="J183" i="6"/>
  <c r="I183" i="6"/>
  <c r="H183" i="6"/>
  <c r="G183" i="6"/>
  <c r="F183" i="6"/>
  <c r="E183" i="6"/>
  <c r="D183" i="6"/>
  <c r="J205" i="7"/>
  <c r="I205" i="7"/>
  <c r="H205" i="7"/>
  <c r="G205" i="7"/>
  <c r="F205" i="7"/>
  <c r="E205" i="7"/>
  <c r="D205" i="7"/>
  <c r="J204" i="7"/>
  <c r="I204" i="7"/>
  <c r="H204" i="7"/>
  <c r="G204" i="7"/>
  <c r="F204" i="7"/>
  <c r="E204" i="7"/>
  <c r="D204" i="7"/>
  <c r="J203" i="7"/>
  <c r="I203" i="7"/>
  <c r="H203" i="7"/>
  <c r="G203" i="7"/>
  <c r="F203" i="7"/>
  <c r="E203" i="7"/>
  <c r="D203" i="7"/>
  <c r="J202" i="7"/>
  <c r="I202" i="7"/>
  <c r="H202" i="7"/>
  <c r="G202" i="7"/>
  <c r="F202" i="7"/>
  <c r="E202" i="7"/>
  <c r="D202" i="7"/>
  <c r="J200" i="7"/>
  <c r="I200" i="7"/>
  <c r="H200" i="7"/>
  <c r="G200" i="7"/>
  <c r="F200" i="7"/>
  <c r="E200" i="7"/>
  <c r="D200" i="7"/>
  <c r="J199" i="7"/>
  <c r="I199" i="7"/>
  <c r="H199" i="7"/>
  <c r="G199" i="7"/>
  <c r="F199" i="7"/>
  <c r="E199" i="7"/>
  <c r="D199" i="7"/>
  <c r="J198" i="7"/>
  <c r="I198" i="7"/>
  <c r="H198" i="7"/>
  <c r="G198" i="7"/>
  <c r="F198" i="7"/>
  <c r="E198" i="7"/>
  <c r="D198" i="7"/>
  <c r="J197" i="7"/>
  <c r="I197" i="7"/>
  <c r="H197" i="7"/>
  <c r="G197" i="7"/>
  <c r="F197" i="7"/>
  <c r="E197" i="7"/>
  <c r="D197" i="7"/>
  <c r="J195" i="7"/>
  <c r="I195" i="7"/>
  <c r="H195" i="7"/>
  <c r="G195" i="7"/>
  <c r="F195" i="7"/>
  <c r="E195" i="7"/>
  <c r="D195" i="7"/>
  <c r="J194" i="7"/>
  <c r="I194" i="7"/>
  <c r="H194" i="7"/>
  <c r="G194" i="7"/>
  <c r="F194" i="7"/>
  <c r="E194" i="7"/>
  <c r="D194" i="7"/>
  <c r="J193" i="7"/>
  <c r="I193" i="7"/>
  <c r="H193" i="7"/>
  <c r="G193" i="7"/>
  <c r="F193" i="7"/>
  <c r="E193" i="7"/>
  <c r="D193" i="7"/>
  <c r="J192" i="7"/>
  <c r="I192" i="7"/>
  <c r="H192" i="7"/>
  <c r="G192" i="7"/>
  <c r="F192" i="7"/>
  <c r="E192" i="7"/>
  <c r="D192" i="7"/>
  <c r="J189" i="7"/>
  <c r="I189" i="7"/>
  <c r="H189" i="7"/>
  <c r="G189" i="7"/>
  <c r="F189" i="7"/>
  <c r="E189" i="7"/>
  <c r="D189" i="7"/>
  <c r="J188" i="7"/>
  <c r="I188" i="7"/>
  <c r="H188" i="7"/>
  <c r="G188" i="7"/>
  <c r="F188" i="7"/>
  <c r="E188" i="7"/>
  <c r="D188" i="7"/>
  <c r="J187" i="7"/>
  <c r="I187" i="7"/>
  <c r="H187" i="7"/>
  <c r="G187" i="7"/>
  <c r="F187" i="7"/>
  <c r="E187" i="7"/>
  <c r="D187" i="7"/>
  <c r="J186" i="7"/>
  <c r="I186" i="7"/>
  <c r="H186" i="7"/>
  <c r="G186" i="7"/>
  <c r="F186" i="7"/>
  <c r="E186" i="7"/>
  <c r="D186" i="7"/>
  <c r="J185" i="7"/>
  <c r="I185" i="7"/>
  <c r="H185" i="7"/>
  <c r="G185" i="7"/>
  <c r="F185" i="7"/>
  <c r="E185" i="7"/>
  <c r="D185" i="7"/>
  <c r="J184" i="7"/>
  <c r="I184" i="7"/>
  <c r="H184" i="7"/>
  <c r="G184" i="7"/>
  <c r="F184" i="7"/>
  <c r="E184" i="7"/>
  <c r="D184" i="7"/>
  <c r="J183" i="7"/>
  <c r="I183" i="7"/>
  <c r="H183" i="7"/>
  <c r="G183" i="7"/>
  <c r="F183" i="7"/>
  <c r="E183" i="7"/>
  <c r="D183" i="7"/>
  <c r="J205" i="8"/>
  <c r="I205" i="8"/>
  <c r="H205" i="8"/>
  <c r="G205" i="8"/>
  <c r="F205" i="8"/>
  <c r="E205" i="8"/>
  <c r="D205" i="8"/>
  <c r="J204" i="8"/>
  <c r="I204" i="8"/>
  <c r="H204" i="8"/>
  <c r="G204" i="8"/>
  <c r="F204" i="8"/>
  <c r="E204" i="8"/>
  <c r="D204" i="8"/>
  <c r="J203" i="8"/>
  <c r="I203" i="8"/>
  <c r="H203" i="8"/>
  <c r="G203" i="8"/>
  <c r="F203" i="8"/>
  <c r="E203" i="8"/>
  <c r="D203" i="8"/>
  <c r="J202" i="8"/>
  <c r="I202" i="8"/>
  <c r="H202" i="8"/>
  <c r="G202" i="8"/>
  <c r="F202" i="8"/>
  <c r="E202" i="8"/>
  <c r="D202" i="8"/>
  <c r="J200" i="8"/>
  <c r="I200" i="8"/>
  <c r="H200" i="8"/>
  <c r="G200" i="8"/>
  <c r="F200" i="8"/>
  <c r="E200" i="8"/>
  <c r="D200" i="8"/>
  <c r="J199" i="8"/>
  <c r="I199" i="8"/>
  <c r="H199" i="8"/>
  <c r="G199" i="8"/>
  <c r="F199" i="8"/>
  <c r="E199" i="8"/>
  <c r="D199" i="8"/>
  <c r="J198" i="8"/>
  <c r="I198" i="8"/>
  <c r="H198" i="8"/>
  <c r="G198" i="8"/>
  <c r="F198" i="8"/>
  <c r="E198" i="8"/>
  <c r="D198" i="8"/>
  <c r="J197" i="8"/>
  <c r="I197" i="8"/>
  <c r="H197" i="8"/>
  <c r="G197" i="8"/>
  <c r="F197" i="8"/>
  <c r="E197" i="8"/>
  <c r="D197" i="8"/>
  <c r="J195" i="8"/>
  <c r="I195" i="8"/>
  <c r="H195" i="8"/>
  <c r="G195" i="8"/>
  <c r="F195" i="8"/>
  <c r="E195" i="8"/>
  <c r="D195" i="8"/>
  <c r="J194" i="8"/>
  <c r="I194" i="8"/>
  <c r="H194" i="8"/>
  <c r="G194" i="8"/>
  <c r="F194" i="8"/>
  <c r="E194" i="8"/>
  <c r="D194" i="8"/>
  <c r="J193" i="8"/>
  <c r="I193" i="8"/>
  <c r="H193" i="8"/>
  <c r="G193" i="8"/>
  <c r="F193" i="8"/>
  <c r="E193" i="8"/>
  <c r="D193" i="8"/>
  <c r="J192" i="8"/>
  <c r="I192" i="8"/>
  <c r="H192" i="8"/>
  <c r="G192" i="8"/>
  <c r="F192" i="8"/>
  <c r="E192" i="8"/>
  <c r="D192" i="8"/>
  <c r="J189" i="8"/>
  <c r="I189" i="8"/>
  <c r="H189" i="8"/>
  <c r="G189" i="8"/>
  <c r="F189" i="8"/>
  <c r="E189" i="8"/>
  <c r="D189" i="8"/>
  <c r="J188" i="8"/>
  <c r="I188" i="8"/>
  <c r="H188" i="8"/>
  <c r="G188" i="8"/>
  <c r="F188" i="8"/>
  <c r="E188" i="8"/>
  <c r="D188" i="8"/>
  <c r="J187" i="8"/>
  <c r="I187" i="8"/>
  <c r="H187" i="8"/>
  <c r="G187" i="8"/>
  <c r="F187" i="8"/>
  <c r="E187" i="8"/>
  <c r="D187" i="8"/>
  <c r="J186" i="8"/>
  <c r="I186" i="8"/>
  <c r="H186" i="8"/>
  <c r="G186" i="8"/>
  <c r="F186" i="8"/>
  <c r="E186" i="8"/>
  <c r="D186" i="8"/>
  <c r="J185" i="8"/>
  <c r="I185" i="8"/>
  <c r="H185" i="8"/>
  <c r="G185" i="8"/>
  <c r="F185" i="8"/>
  <c r="E185" i="8"/>
  <c r="D185" i="8"/>
  <c r="J184" i="8"/>
  <c r="I184" i="8"/>
  <c r="H184" i="8"/>
  <c r="G184" i="8"/>
  <c r="F184" i="8"/>
  <c r="E184" i="8"/>
  <c r="D184" i="8"/>
  <c r="J183" i="8"/>
  <c r="I183" i="8"/>
  <c r="H183" i="8"/>
  <c r="G183" i="8"/>
  <c r="F183" i="8"/>
  <c r="E183" i="8"/>
  <c r="D183" i="8"/>
  <c r="J205" i="9"/>
  <c r="I205" i="9"/>
  <c r="H205" i="9"/>
  <c r="G205" i="9"/>
  <c r="F205" i="9"/>
  <c r="E205" i="9"/>
  <c r="D205" i="9"/>
  <c r="J204" i="9"/>
  <c r="I204" i="9"/>
  <c r="H204" i="9"/>
  <c r="G204" i="9"/>
  <c r="F204" i="9"/>
  <c r="E204" i="9"/>
  <c r="D204" i="9"/>
  <c r="J203" i="9"/>
  <c r="I203" i="9"/>
  <c r="H203" i="9"/>
  <c r="G203" i="9"/>
  <c r="F203" i="9"/>
  <c r="E203" i="9"/>
  <c r="D203" i="9"/>
  <c r="J202" i="9"/>
  <c r="I202" i="9"/>
  <c r="H202" i="9"/>
  <c r="G202" i="9"/>
  <c r="F202" i="9"/>
  <c r="E202" i="9"/>
  <c r="D202" i="9"/>
  <c r="J200" i="9"/>
  <c r="I200" i="9"/>
  <c r="H200" i="9"/>
  <c r="G200" i="9"/>
  <c r="F200" i="9"/>
  <c r="E200" i="9"/>
  <c r="D200" i="9"/>
  <c r="J199" i="9"/>
  <c r="I199" i="9"/>
  <c r="H199" i="9"/>
  <c r="G199" i="9"/>
  <c r="F199" i="9"/>
  <c r="E199" i="9"/>
  <c r="D199" i="9"/>
  <c r="J198" i="9"/>
  <c r="I198" i="9"/>
  <c r="H198" i="9"/>
  <c r="G198" i="9"/>
  <c r="F198" i="9"/>
  <c r="E198" i="9"/>
  <c r="D198" i="9"/>
  <c r="J197" i="9"/>
  <c r="I197" i="9"/>
  <c r="H197" i="9"/>
  <c r="G197" i="9"/>
  <c r="F197" i="9"/>
  <c r="E197" i="9"/>
  <c r="D197" i="9"/>
  <c r="E192" i="9"/>
  <c r="F192" i="9"/>
  <c r="G192" i="9"/>
  <c r="H192" i="9"/>
  <c r="I192" i="9"/>
  <c r="J192" i="9"/>
  <c r="E193" i="9"/>
  <c r="F193" i="9"/>
  <c r="G193" i="9"/>
  <c r="H193" i="9"/>
  <c r="I193" i="9"/>
  <c r="J193" i="9"/>
  <c r="E194" i="9"/>
  <c r="F194" i="9"/>
  <c r="G194" i="9"/>
  <c r="H194" i="9"/>
  <c r="I194" i="9"/>
  <c r="J194" i="9"/>
  <c r="E195" i="9"/>
  <c r="F195" i="9"/>
  <c r="G195" i="9"/>
  <c r="H195" i="9"/>
  <c r="I195" i="9"/>
  <c r="J195" i="9"/>
  <c r="D193" i="9"/>
  <c r="D194" i="9"/>
  <c r="D195" i="9"/>
  <c r="D192" i="9"/>
  <c r="E186" i="9"/>
  <c r="F186" i="9"/>
  <c r="G186" i="9"/>
  <c r="H186" i="9"/>
  <c r="I186" i="9"/>
  <c r="J186" i="9"/>
  <c r="E187" i="9"/>
  <c r="F187" i="9"/>
  <c r="G187" i="9"/>
  <c r="H187" i="9"/>
  <c r="I187" i="9"/>
  <c r="J187" i="9"/>
  <c r="E188" i="9"/>
  <c r="F188" i="9"/>
  <c r="G188" i="9"/>
  <c r="H188" i="9"/>
  <c r="I188" i="9"/>
  <c r="J188" i="9"/>
  <c r="E189" i="9"/>
  <c r="F189" i="9"/>
  <c r="G189" i="9"/>
  <c r="H189" i="9"/>
  <c r="I189" i="9"/>
  <c r="J189" i="9"/>
  <c r="D187" i="9"/>
  <c r="D188" i="9"/>
  <c r="D189" i="9"/>
  <c r="D186" i="9"/>
  <c r="F183" i="9"/>
  <c r="G183" i="9"/>
  <c r="H183" i="9"/>
  <c r="I183" i="9"/>
  <c r="J183" i="9"/>
  <c r="F184" i="9"/>
  <c r="G184" i="9"/>
  <c r="H184" i="9"/>
  <c r="I184" i="9"/>
  <c r="J184" i="9"/>
  <c r="F185" i="9"/>
  <c r="G185" i="9"/>
  <c r="H185" i="9"/>
  <c r="I185" i="9"/>
  <c r="J185" i="9"/>
  <c r="B171" i="9" l="1"/>
  <c r="C171" i="9"/>
  <c r="B155" i="9"/>
  <c r="C155" i="9"/>
  <c r="B157" i="9"/>
  <c r="C157" i="9"/>
  <c r="B135" i="9"/>
  <c r="C135" i="9"/>
  <c r="B137" i="9"/>
  <c r="C137" i="9"/>
  <c r="B138" i="9"/>
  <c r="C138" i="9"/>
  <c r="B139" i="9"/>
  <c r="C139" i="9"/>
  <c r="B101" i="9"/>
  <c r="C101" i="9"/>
  <c r="B103" i="9"/>
  <c r="C103" i="9"/>
  <c r="B104" i="9"/>
  <c r="C104" i="9"/>
  <c r="B105" i="9"/>
  <c r="C105" i="9"/>
  <c r="B106" i="9"/>
  <c r="C106" i="9"/>
  <c r="B89" i="9"/>
  <c r="C89" i="9"/>
  <c r="B74" i="9"/>
  <c r="C74" i="9"/>
  <c r="B76" i="9"/>
  <c r="C76" i="9"/>
  <c r="B77" i="9"/>
  <c r="C77" i="9"/>
  <c r="B171" i="8"/>
  <c r="C171" i="8"/>
  <c r="B155" i="8"/>
  <c r="C155" i="8"/>
  <c r="B157" i="8"/>
  <c r="C157" i="8"/>
  <c r="B158" i="8"/>
  <c r="C158" i="8"/>
  <c r="B135" i="8"/>
  <c r="C135" i="8"/>
  <c r="B137" i="8"/>
  <c r="C137" i="8"/>
  <c r="B101" i="8"/>
  <c r="C101" i="8"/>
  <c r="B103" i="8"/>
  <c r="C103" i="8"/>
  <c r="B104" i="8"/>
  <c r="C104" i="8"/>
  <c r="B105" i="8"/>
  <c r="C105" i="8"/>
  <c r="B89" i="8"/>
  <c r="C89" i="8"/>
  <c r="B91" i="8"/>
  <c r="C91" i="8"/>
  <c r="B92" i="8"/>
  <c r="C92" i="8"/>
  <c r="B93" i="8"/>
  <c r="C93" i="8"/>
  <c r="B94" i="8"/>
  <c r="C94" i="8"/>
  <c r="B74" i="8"/>
  <c r="C74" i="8"/>
  <c r="B76" i="8"/>
  <c r="C76" i="8"/>
  <c r="B77" i="8"/>
  <c r="C77" i="8"/>
  <c r="B78" i="8"/>
  <c r="C78" i="8"/>
  <c r="B79" i="8"/>
  <c r="C79" i="8"/>
  <c r="B80" i="8"/>
  <c r="C80" i="8"/>
  <c r="B171" i="7"/>
  <c r="C171" i="7"/>
  <c r="B154" i="7"/>
  <c r="C154" i="7"/>
  <c r="B155" i="7"/>
  <c r="C155" i="7"/>
  <c r="B157" i="7"/>
  <c r="C157" i="7"/>
  <c r="B158" i="7"/>
  <c r="C158" i="7"/>
  <c r="B159" i="7"/>
  <c r="C159" i="7"/>
  <c r="B135" i="7"/>
  <c r="C135" i="7"/>
  <c r="B137" i="7"/>
  <c r="C137" i="7"/>
  <c r="B138" i="7"/>
  <c r="C138" i="7"/>
  <c r="B139" i="7"/>
  <c r="C139" i="7"/>
  <c r="B140" i="7"/>
  <c r="C140" i="7"/>
  <c r="B101" i="7"/>
  <c r="C101" i="7"/>
  <c r="B103" i="7"/>
  <c r="C103" i="7"/>
  <c r="B104" i="7"/>
  <c r="C104" i="7"/>
  <c r="B89" i="7"/>
  <c r="C89" i="7"/>
  <c r="B91" i="7"/>
  <c r="C91" i="7"/>
  <c r="B92" i="7"/>
  <c r="C92" i="7"/>
  <c r="B93" i="7"/>
  <c r="C93" i="7"/>
  <c r="B74" i="7"/>
  <c r="C74" i="7"/>
  <c r="B76" i="7"/>
  <c r="C76" i="7"/>
  <c r="B77" i="7"/>
  <c r="C77" i="7"/>
  <c r="B78" i="7"/>
  <c r="C78" i="7"/>
  <c r="B171" i="6"/>
  <c r="C171" i="6"/>
  <c r="B155" i="6"/>
  <c r="C155" i="6"/>
  <c r="B157" i="6"/>
  <c r="C157" i="6"/>
  <c r="B158" i="6"/>
  <c r="C158" i="6"/>
  <c r="B159" i="6"/>
  <c r="C159" i="6"/>
  <c r="B160" i="6"/>
  <c r="C160" i="6"/>
  <c r="B161" i="6"/>
  <c r="C161" i="6"/>
  <c r="B135" i="6"/>
  <c r="C135" i="6"/>
  <c r="B137" i="6"/>
  <c r="C137" i="6"/>
  <c r="B138" i="6"/>
  <c r="C138" i="6"/>
  <c r="B139" i="6"/>
  <c r="C139" i="6"/>
  <c r="B140" i="6"/>
  <c r="C140" i="6"/>
  <c r="B141" i="6"/>
  <c r="C141" i="6"/>
  <c r="B142" i="6"/>
  <c r="C142" i="6"/>
  <c r="B143" i="6"/>
  <c r="C143" i="6"/>
  <c r="B100" i="6"/>
  <c r="C100" i="6"/>
  <c r="B101" i="6"/>
  <c r="C101" i="6"/>
  <c r="B103" i="6"/>
  <c r="C103" i="6"/>
  <c r="B104" i="6"/>
  <c r="C104" i="6"/>
  <c r="B89" i="6"/>
  <c r="C89" i="6"/>
  <c r="B91" i="6"/>
  <c r="C91" i="6"/>
  <c r="B74" i="6"/>
  <c r="C74" i="6"/>
  <c r="B76" i="6"/>
  <c r="C76" i="6"/>
  <c r="B77" i="6"/>
  <c r="C77" i="6"/>
  <c r="B78" i="6"/>
  <c r="C78" i="6"/>
  <c r="B79" i="6"/>
  <c r="C79" i="6"/>
  <c r="B80" i="6"/>
  <c r="C80" i="6"/>
  <c r="B81" i="6"/>
  <c r="C81" i="6"/>
  <c r="B82" i="6"/>
  <c r="C82" i="6"/>
  <c r="B171" i="5"/>
  <c r="C171" i="5"/>
  <c r="B155" i="5"/>
  <c r="C155" i="5"/>
  <c r="B157" i="5"/>
  <c r="C157" i="5"/>
  <c r="B158" i="5"/>
  <c r="C158" i="5"/>
  <c r="B159" i="5"/>
  <c r="C159" i="5"/>
  <c r="B135" i="5"/>
  <c r="C135" i="5"/>
  <c r="B137" i="5"/>
  <c r="C137" i="5"/>
  <c r="B138" i="5"/>
  <c r="C138" i="5"/>
  <c r="B101" i="5"/>
  <c r="C101" i="5"/>
  <c r="B103" i="5"/>
  <c r="C103" i="5"/>
  <c r="B89" i="5"/>
  <c r="C89" i="5"/>
  <c r="B91" i="5"/>
  <c r="C91" i="5"/>
  <c r="B92" i="5"/>
  <c r="C92" i="5"/>
  <c r="B74" i="5"/>
  <c r="C74" i="5"/>
  <c r="B76" i="5"/>
  <c r="C76" i="5"/>
  <c r="B77" i="5"/>
  <c r="C77" i="5"/>
  <c r="B101" i="4"/>
  <c r="C101" i="4"/>
  <c r="B103" i="4"/>
  <c r="C103" i="4"/>
  <c r="B171" i="4"/>
  <c r="C171" i="4"/>
  <c r="B155" i="4"/>
  <c r="C155" i="4"/>
  <c r="B135" i="4"/>
  <c r="C135" i="4"/>
  <c r="B137" i="4"/>
  <c r="C137" i="4"/>
  <c r="B89" i="4"/>
  <c r="C89" i="4"/>
  <c r="B74" i="4"/>
  <c r="C74" i="4"/>
  <c r="C56" i="3"/>
  <c r="C32" i="3"/>
  <c r="C9" i="3"/>
  <c r="B12" i="9" l="1"/>
  <c r="C12" i="9"/>
  <c r="B13" i="9"/>
  <c r="C13" i="9"/>
  <c r="B14" i="9"/>
  <c r="C14" i="9"/>
  <c r="B15" i="9"/>
  <c r="C15" i="9"/>
  <c r="B16" i="9"/>
  <c r="C16" i="9"/>
  <c r="B17" i="9"/>
  <c r="C17" i="9"/>
  <c r="B18" i="9"/>
  <c r="C18" i="9"/>
  <c r="B19" i="9"/>
  <c r="C19" i="9"/>
  <c r="B20" i="9"/>
  <c r="C20" i="9"/>
  <c r="B21" i="9"/>
  <c r="C21" i="9"/>
  <c r="B22" i="9"/>
  <c r="C22" i="9"/>
  <c r="B23" i="9"/>
  <c r="C23" i="9"/>
  <c r="B25" i="9"/>
  <c r="C25" i="9"/>
  <c r="B26" i="9"/>
  <c r="C26" i="9"/>
  <c r="B27" i="9"/>
  <c r="C27" i="9"/>
  <c r="B28" i="9"/>
  <c r="C28" i="9"/>
  <c r="B29" i="9"/>
  <c r="C29" i="9"/>
  <c r="B30" i="9"/>
  <c r="C30" i="9"/>
  <c r="B31" i="9"/>
  <c r="C31" i="9"/>
  <c r="B32" i="9"/>
  <c r="C32" i="9"/>
  <c r="B33" i="9"/>
  <c r="C33" i="9"/>
  <c r="B34" i="9"/>
  <c r="C34" i="9"/>
  <c r="B35" i="9"/>
  <c r="C35" i="9"/>
  <c r="B36" i="9"/>
  <c r="C36" i="9"/>
  <c r="B37" i="9"/>
  <c r="C37" i="9"/>
  <c r="B38" i="9"/>
  <c r="C38" i="9"/>
  <c r="B39" i="9"/>
  <c r="C39" i="9"/>
  <c r="B41" i="9"/>
  <c r="C41" i="9"/>
  <c r="B42" i="9"/>
  <c r="C42" i="9"/>
  <c r="B43" i="9"/>
  <c r="C43" i="9"/>
  <c r="B44" i="9"/>
  <c r="C44" i="9"/>
  <c r="B45" i="9"/>
  <c r="C45" i="9"/>
  <c r="B46" i="9"/>
  <c r="C46" i="9"/>
  <c r="B47" i="9"/>
  <c r="C47" i="9"/>
  <c r="B48" i="9"/>
  <c r="C48" i="9"/>
  <c r="B49" i="9"/>
  <c r="C49" i="9"/>
  <c r="B50" i="9"/>
  <c r="C50" i="9"/>
  <c r="B51" i="9"/>
  <c r="C51" i="9"/>
  <c r="B52" i="9"/>
  <c r="C52" i="9"/>
  <c r="B53" i="9"/>
  <c r="C53" i="9"/>
  <c r="B54" i="9"/>
  <c r="C54" i="9"/>
  <c r="B55" i="9"/>
  <c r="C55" i="9"/>
  <c r="B56" i="9"/>
  <c r="C56" i="9"/>
  <c r="B57" i="9"/>
  <c r="C57" i="9"/>
  <c r="B58" i="9"/>
  <c r="C58" i="9"/>
  <c r="B59" i="9"/>
  <c r="C59" i="9"/>
  <c r="B60" i="9"/>
  <c r="C60" i="9"/>
  <c r="B61" i="9"/>
  <c r="C61" i="9"/>
  <c r="B62" i="9"/>
  <c r="C62" i="9"/>
  <c r="B63" i="9"/>
  <c r="C63" i="9"/>
  <c r="B65" i="9"/>
  <c r="C65" i="9"/>
  <c r="B66" i="9"/>
  <c r="C66" i="9"/>
  <c r="B67" i="9"/>
  <c r="C67" i="9"/>
  <c r="B68" i="9"/>
  <c r="C68" i="9"/>
  <c r="B69" i="9"/>
  <c r="C69" i="9"/>
  <c r="B70" i="9"/>
  <c r="C70" i="9"/>
  <c r="B71" i="9"/>
  <c r="C71" i="9"/>
  <c r="B72" i="9"/>
  <c r="C72" i="9"/>
  <c r="B73" i="9"/>
  <c r="C73" i="9"/>
  <c r="B78" i="9"/>
  <c r="C78" i="9"/>
  <c r="B79" i="9"/>
  <c r="C79" i="9"/>
  <c r="B80" i="9"/>
  <c r="C80" i="9"/>
  <c r="B81" i="9"/>
  <c r="C81" i="9"/>
  <c r="B82" i="9"/>
  <c r="C82" i="9"/>
  <c r="B83" i="9"/>
  <c r="C83" i="9"/>
  <c r="B84" i="9"/>
  <c r="C84" i="9"/>
  <c r="B85" i="9"/>
  <c r="C85" i="9"/>
  <c r="B86" i="9"/>
  <c r="C86" i="9"/>
  <c r="B87" i="9"/>
  <c r="C87" i="9"/>
  <c r="B88" i="9"/>
  <c r="C88" i="9"/>
  <c r="B91" i="9"/>
  <c r="C91" i="9"/>
  <c r="B92" i="9"/>
  <c r="C92" i="9"/>
  <c r="B93" i="9"/>
  <c r="C93" i="9"/>
  <c r="B94" i="9"/>
  <c r="C94" i="9"/>
  <c r="B95" i="9"/>
  <c r="C95" i="9"/>
  <c r="B96" i="9"/>
  <c r="C96" i="9"/>
  <c r="B97" i="9"/>
  <c r="C97" i="9"/>
  <c r="B98" i="9"/>
  <c r="C98" i="9"/>
  <c r="B99" i="9"/>
  <c r="C99" i="9"/>
  <c r="B100" i="9"/>
  <c r="C100" i="9"/>
  <c r="B107" i="9"/>
  <c r="C107" i="9"/>
  <c r="B108" i="9"/>
  <c r="C108" i="9"/>
  <c r="B109" i="9"/>
  <c r="C109" i="9"/>
  <c r="B110" i="9"/>
  <c r="C110" i="9"/>
  <c r="B111" i="9"/>
  <c r="C111" i="9"/>
  <c r="B112" i="9"/>
  <c r="C112" i="9"/>
  <c r="B113" i="9"/>
  <c r="C113" i="9"/>
  <c r="B114" i="9"/>
  <c r="C114" i="9"/>
  <c r="B115" i="9"/>
  <c r="C115" i="9"/>
  <c r="B116" i="9"/>
  <c r="C116" i="9"/>
  <c r="B117" i="9"/>
  <c r="C117" i="9"/>
  <c r="B118" i="9"/>
  <c r="C118" i="9"/>
  <c r="B119" i="9"/>
  <c r="C119" i="9"/>
  <c r="B120" i="9"/>
  <c r="C120" i="9"/>
  <c r="B121" i="9"/>
  <c r="C121" i="9"/>
  <c r="B122" i="9"/>
  <c r="C122" i="9"/>
  <c r="B123" i="9"/>
  <c r="C123" i="9"/>
  <c r="B124" i="9"/>
  <c r="C124" i="9"/>
  <c r="B125" i="9"/>
  <c r="C125" i="9"/>
  <c r="B126" i="9"/>
  <c r="C126" i="9"/>
  <c r="B127" i="9"/>
  <c r="C127" i="9"/>
  <c r="B128" i="9"/>
  <c r="C128" i="9"/>
  <c r="B129" i="9"/>
  <c r="C129" i="9"/>
  <c r="B130" i="9"/>
  <c r="C130" i="9"/>
  <c r="B131" i="9"/>
  <c r="C131" i="9"/>
  <c r="B132" i="9"/>
  <c r="C132" i="9"/>
  <c r="B133" i="9"/>
  <c r="C133" i="9"/>
  <c r="B134" i="9"/>
  <c r="C134" i="9"/>
  <c r="B140" i="9"/>
  <c r="C140" i="9"/>
  <c r="B141" i="9"/>
  <c r="C141" i="9"/>
  <c r="B142" i="9"/>
  <c r="C142" i="9"/>
  <c r="B143" i="9"/>
  <c r="C143" i="9"/>
  <c r="B144" i="9"/>
  <c r="C144" i="9"/>
  <c r="B145" i="9"/>
  <c r="C145" i="9"/>
  <c r="B146" i="9"/>
  <c r="C146" i="9"/>
  <c r="B147" i="9"/>
  <c r="C147" i="9"/>
  <c r="B148" i="9"/>
  <c r="C148" i="9"/>
  <c r="B149" i="9"/>
  <c r="C149" i="9"/>
  <c r="B150" i="9"/>
  <c r="C150" i="9"/>
  <c r="B151" i="9"/>
  <c r="C151" i="9"/>
  <c r="B152" i="9"/>
  <c r="C152" i="9"/>
  <c r="B153" i="9"/>
  <c r="C153" i="9"/>
  <c r="B154" i="9"/>
  <c r="C154" i="9"/>
  <c r="B158" i="9"/>
  <c r="C158" i="9"/>
  <c r="B159" i="9"/>
  <c r="C159" i="9"/>
  <c r="B160" i="9"/>
  <c r="C160" i="9"/>
  <c r="B161" i="9"/>
  <c r="C161" i="9"/>
  <c r="B162" i="9"/>
  <c r="C162" i="9"/>
  <c r="B163" i="9"/>
  <c r="C163" i="9"/>
  <c r="B164" i="9"/>
  <c r="C164" i="9"/>
  <c r="B165" i="9"/>
  <c r="C165" i="9"/>
  <c r="B166" i="9"/>
  <c r="C166" i="9"/>
  <c r="B167" i="9"/>
  <c r="C167" i="9"/>
  <c r="B168" i="9"/>
  <c r="C168" i="9"/>
  <c r="B169" i="9"/>
  <c r="C169" i="9"/>
  <c r="B27" i="8"/>
  <c r="C27" i="8"/>
  <c r="B28" i="8"/>
  <c r="C28" i="8"/>
  <c r="B29" i="8"/>
  <c r="C29" i="8"/>
  <c r="B30" i="8"/>
  <c r="C30" i="8"/>
  <c r="B31" i="8"/>
  <c r="C31" i="8"/>
  <c r="B32" i="8"/>
  <c r="C32" i="8"/>
  <c r="B33" i="8"/>
  <c r="C33" i="8"/>
  <c r="B34" i="8"/>
  <c r="C34" i="8"/>
  <c r="B35" i="8"/>
  <c r="C35" i="8"/>
  <c r="B36" i="8"/>
  <c r="C36" i="8"/>
  <c r="B37" i="8"/>
  <c r="C37" i="8"/>
  <c r="B38" i="8"/>
  <c r="C38" i="8"/>
  <c r="B39" i="8"/>
  <c r="C39"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B58" i="8"/>
  <c r="C58" i="8"/>
  <c r="B59" i="8"/>
  <c r="C59" i="8"/>
  <c r="B60" i="8"/>
  <c r="C60" i="8"/>
  <c r="B61" i="8"/>
  <c r="C61" i="8"/>
  <c r="B62" i="8"/>
  <c r="C62" i="8"/>
  <c r="B63" i="8"/>
  <c r="C63" i="8"/>
  <c r="B65" i="8"/>
  <c r="C65" i="8"/>
  <c r="B66" i="8"/>
  <c r="C66" i="8"/>
  <c r="B67" i="8"/>
  <c r="C67" i="8"/>
  <c r="B68" i="8"/>
  <c r="C68" i="8"/>
  <c r="B69" i="8"/>
  <c r="C69" i="8"/>
  <c r="B70" i="8"/>
  <c r="C70" i="8"/>
  <c r="B71" i="8"/>
  <c r="C71" i="8"/>
  <c r="B72" i="8"/>
  <c r="C72" i="8"/>
  <c r="B73" i="8"/>
  <c r="C73" i="8"/>
  <c r="B81" i="8"/>
  <c r="C81" i="8"/>
  <c r="B82" i="8"/>
  <c r="C82" i="8"/>
  <c r="B83" i="8"/>
  <c r="C83" i="8"/>
  <c r="B84" i="8"/>
  <c r="C84" i="8"/>
  <c r="B85" i="8"/>
  <c r="C85" i="8"/>
  <c r="B86" i="8"/>
  <c r="C86" i="8"/>
  <c r="B87" i="8"/>
  <c r="C87" i="8"/>
  <c r="B88" i="8"/>
  <c r="C88" i="8"/>
  <c r="B95" i="8"/>
  <c r="C95" i="8"/>
  <c r="B96" i="8"/>
  <c r="C96" i="8"/>
  <c r="B97" i="8"/>
  <c r="C97" i="8"/>
  <c r="B98" i="8"/>
  <c r="C98" i="8"/>
  <c r="B99" i="8"/>
  <c r="C99" i="8"/>
  <c r="B100" i="8"/>
  <c r="C100" i="8"/>
  <c r="B106" i="8"/>
  <c r="C106" i="8"/>
  <c r="B107" i="8"/>
  <c r="C107" i="8"/>
  <c r="B108" i="8"/>
  <c r="C108" i="8"/>
  <c r="B109" i="8"/>
  <c r="C109" i="8"/>
  <c r="B110" i="8"/>
  <c r="C110" i="8"/>
  <c r="B111" i="8"/>
  <c r="C111" i="8"/>
  <c r="B112" i="8"/>
  <c r="C112" i="8"/>
  <c r="B113" i="8"/>
  <c r="C113" i="8"/>
  <c r="B114" i="8"/>
  <c r="C114" i="8"/>
  <c r="B115" i="8"/>
  <c r="C115" i="8"/>
  <c r="B116" i="8"/>
  <c r="C116" i="8"/>
  <c r="B117" i="8"/>
  <c r="C117" i="8"/>
  <c r="B118" i="8"/>
  <c r="C118" i="8"/>
  <c r="B119" i="8"/>
  <c r="C119" i="8"/>
  <c r="B120" i="8"/>
  <c r="C120" i="8"/>
  <c r="B121" i="8"/>
  <c r="C121" i="8"/>
  <c r="B122" i="8"/>
  <c r="C122" i="8"/>
  <c r="B123" i="8"/>
  <c r="C123" i="8"/>
  <c r="B124" i="8"/>
  <c r="C124" i="8"/>
  <c r="B125" i="8"/>
  <c r="C125" i="8"/>
  <c r="B126" i="8"/>
  <c r="C126" i="8"/>
  <c r="B127" i="8"/>
  <c r="C127" i="8"/>
  <c r="B128" i="8"/>
  <c r="C128" i="8"/>
  <c r="B129" i="8"/>
  <c r="C129" i="8"/>
  <c r="B130" i="8"/>
  <c r="C130" i="8"/>
  <c r="B131" i="8"/>
  <c r="C131" i="8"/>
  <c r="B132" i="8"/>
  <c r="C132" i="8"/>
  <c r="B133" i="8"/>
  <c r="C133" i="8"/>
  <c r="B134" i="8"/>
  <c r="C134" i="8"/>
  <c r="B138" i="8"/>
  <c r="C138" i="8"/>
  <c r="B139" i="8"/>
  <c r="C139" i="8"/>
  <c r="B140" i="8"/>
  <c r="C140" i="8"/>
  <c r="B141" i="8"/>
  <c r="C141" i="8"/>
  <c r="B142" i="8"/>
  <c r="C142" i="8"/>
  <c r="B143" i="8"/>
  <c r="C143" i="8"/>
  <c r="B144" i="8"/>
  <c r="C144" i="8"/>
  <c r="B145" i="8"/>
  <c r="C145" i="8"/>
  <c r="B146" i="8"/>
  <c r="C146" i="8"/>
  <c r="B147" i="8"/>
  <c r="C147" i="8"/>
  <c r="B148" i="8"/>
  <c r="C148" i="8"/>
  <c r="B149" i="8"/>
  <c r="C149" i="8"/>
  <c r="B150" i="8"/>
  <c r="C150" i="8"/>
  <c r="B151" i="8"/>
  <c r="C151" i="8"/>
  <c r="B152" i="8"/>
  <c r="C152" i="8"/>
  <c r="B153" i="8"/>
  <c r="C153" i="8"/>
  <c r="B154" i="8"/>
  <c r="C154" i="8"/>
  <c r="B159" i="8"/>
  <c r="C159" i="8"/>
  <c r="B160" i="8"/>
  <c r="C160" i="8"/>
  <c r="B161" i="8"/>
  <c r="C161" i="8"/>
  <c r="B162" i="8"/>
  <c r="C162" i="8"/>
  <c r="B163" i="8"/>
  <c r="C163" i="8"/>
  <c r="B164" i="8"/>
  <c r="C164" i="8"/>
  <c r="B165" i="8"/>
  <c r="C165" i="8"/>
  <c r="B166" i="8"/>
  <c r="C166" i="8"/>
  <c r="B167" i="8"/>
  <c r="C167" i="8"/>
  <c r="B168" i="8"/>
  <c r="C168" i="8"/>
  <c r="B169" i="8"/>
  <c r="C169" i="8"/>
  <c r="B170" i="8"/>
  <c r="C170" i="8"/>
  <c r="B13" i="8"/>
  <c r="C13" i="8"/>
  <c r="B14" i="8"/>
  <c r="C14" i="8"/>
  <c r="B15" i="8"/>
  <c r="C15" i="8"/>
  <c r="B16" i="8"/>
  <c r="C16" i="8"/>
  <c r="B17" i="8"/>
  <c r="C17" i="8"/>
  <c r="B18" i="8"/>
  <c r="C18" i="8"/>
  <c r="B19" i="8"/>
  <c r="C19" i="8"/>
  <c r="B20" i="8"/>
  <c r="C20" i="8"/>
  <c r="B21" i="8"/>
  <c r="C21" i="8"/>
  <c r="B22" i="8"/>
  <c r="C22" i="8"/>
  <c r="B23" i="8"/>
  <c r="C23" i="8"/>
  <c r="B25" i="8"/>
  <c r="C25" i="8"/>
  <c r="B26" i="8"/>
  <c r="C26" i="8"/>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5" i="7"/>
  <c r="C65" i="7"/>
  <c r="B66" i="7"/>
  <c r="C66" i="7"/>
  <c r="B67" i="7"/>
  <c r="C67" i="7"/>
  <c r="B68" i="7"/>
  <c r="C68" i="7"/>
  <c r="B69" i="7"/>
  <c r="C69" i="7"/>
  <c r="B70" i="7"/>
  <c r="C70" i="7"/>
  <c r="B71" i="7"/>
  <c r="C71" i="7"/>
  <c r="B72" i="7"/>
  <c r="C72" i="7"/>
  <c r="B73" i="7"/>
  <c r="C73" i="7"/>
  <c r="B79" i="7"/>
  <c r="C79" i="7"/>
  <c r="B80" i="7"/>
  <c r="C80" i="7"/>
  <c r="B81" i="7"/>
  <c r="C81" i="7"/>
  <c r="B82" i="7"/>
  <c r="C82" i="7"/>
  <c r="B83" i="7"/>
  <c r="C83" i="7"/>
  <c r="B84" i="7"/>
  <c r="C84" i="7"/>
  <c r="B85" i="7"/>
  <c r="C85" i="7"/>
  <c r="B86" i="7"/>
  <c r="C86" i="7"/>
  <c r="B87" i="7"/>
  <c r="C87" i="7"/>
  <c r="B88" i="7"/>
  <c r="C88" i="7"/>
  <c r="B94" i="7"/>
  <c r="C94" i="7"/>
  <c r="B95" i="7"/>
  <c r="C95" i="7"/>
  <c r="B96" i="7"/>
  <c r="C96" i="7"/>
  <c r="B97" i="7"/>
  <c r="C97" i="7"/>
  <c r="B98" i="7"/>
  <c r="C98" i="7"/>
  <c r="B99" i="7"/>
  <c r="C99" i="7"/>
  <c r="B100" i="7"/>
  <c r="C100"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60" i="7"/>
  <c r="C160" i="7"/>
  <c r="B161" i="7"/>
  <c r="C161" i="7"/>
  <c r="B162" i="7"/>
  <c r="C162" i="7"/>
  <c r="B163" i="7"/>
  <c r="C163" i="7"/>
  <c r="B164" i="7"/>
  <c r="C164" i="7"/>
  <c r="B165" i="7"/>
  <c r="C165" i="7"/>
  <c r="B166" i="7"/>
  <c r="C166" i="7"/>
  <c r="B167" i="7"/>
  <c r="C167" i="7"/>
  <c r="B168" i="7"/>
  <c r="C168" i="7"/>
  <c r="B169" i="7"/>
  <c r="C169" i="7"/>
  <c r="B170" i="7"/>
  <c r="C170" i="7"/>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5" i="6"/>
  <c r="C65" i="6"/>
  <c r="B66" i="6"/>
  <c r="C66" i="6"/>
  <c r="B67" i="6"/>
  <c r="C67" i="6"/>
  <c r="B68" i="6"/>
  <c r="C68" i="6"/>
  <c r="B69" i="6"/>
  <c r="C69" i="6"/>
  <c r="B70" i="6"/>
  <c r="C70" i="6"/>
  <c r="B71" i="6"/>
  <c r="C71" i="6"/>
  <c r="B72" i="6"/>
  <c r="C72" i="6"/>
  <c r="B73" i="6"/>
  <c r="C73" i="6"/>
  <c r="B83" i="6"/>
  <c r="C83" i="6"/>
  <c r="B84" i="6"/>
  <c r="C84" i="6"/>
  <c r="B85" i="6"/>
  <c r="C85" i="6"/>
  <c r="B86" i="6"/>
  <c r="C86" i="6"/>
  <c r="B87" i="6"/>
  <c r="C87" i="6"/>
  <c r="B88" i="6"/>
  <c r="C88" i="6"/>
  <c r="B92" i="6"/>
  <c r="C92" i="6"/>
  <c r="B93" i="6"/>
  <c r="C93" i="6"/>
  <c r="B94" i="6"/>
  <c r="C94" i="6"/>
  <c r="B95" i="6"/>
  <c r="C95" i="6"/>
  <c r="B96" i="6"/>
  <c r="C96" i="6"/>
  <c r="B97" i="6"/>
  <c r="C97" i="6"/>
  <c r="B98" i="6"/>
  <c r="C98" i="6"/>
  <c r="B99" i="6"/>
  <c r="C99" i="6"/>
  <c r="B105" i="6"/>
  <c r="C105" i="6"/>
  <c r="B106" i="6"/>
  <c r="C106" i="6"/>
  <c r="B107" i="6"/>
  <c r="C107" i="6"/>
  <c r="B108" i="6"/>
  <c r="C108" i="6"/>
  <c r="B109" i="6"/>
  <c r="C109" i="6"/>
  <c r="B110" i="6"/>
  <c r="C110" i="6"/>
  <c r="B111" i="6"/>
  <c r="C111" i="6"/>
  <c r="B112" i="6"/>
  <c r="C112" i="6"/>
  <c r="B113" i="6"/>
  <c r="C113" i="6"/>
  <c r="B114" i="6"/>
  <c r="C114" i="6"/>
  <c r="B115" i="6"/>
  <c r="C115" i="6"/>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44" i="6"/>
  <c r="C144" i="6"/>
  <c r="B145" i="6"/>
  <c r="C145" i="6"/>
  <c r="B146" i="6"/>
  <c r="C146" i="6"/>
  <c r="B147" i="6"/>
  <c r="C147" i="6"/>
  <c r="B148" i="6"/>
  <c r="C148" i="6"/>
  <c r="B149" i="6"/>
  <c r="C149" i="6"/>
  <c r="B150" i="6"/>
  <c r="C150" i="6"/>
  <c r="B151" i="6"/>
  <c r="C151" i="6"/>
  <c r="B152" i="6"/>
  <c r="C152" i="6"/>
  <c r="B153" i="6"/>
  <c r="C153" i="6"/>
  <c r="B154" i="6"/>
  <c r="C154" i="6"/>
  <c r="B162" i="6"/>
  <c r="C162" i="6"/>
  <c r="B163" i="6"/>
  <c r="C163" i="6"/>
  <c r="B164" i="6"/>
  <c r="C164" i="6"/>
  <c r="B165" i="6"/>
  <c r="C165" i="6"/>
  <c r="B166" i="6"/>
  <c r="C166" i="6"/>
  <c r="B167" i="6"/>
  <c r="C167" i="6"/>
  <c r="B168" i="6"/>
  <c r="C168" i="6"/>
  <c r="B169" i="6"/>
  <c r="C169" i="6"/>
  <c r="B170" i="6"/>
  <c r="C170" i="6"/>
  <c r="B25" i="5"/>
  <c r="C25" i="5"/>
  <c r="B26" i="5"/>
  <c r="C26" i="5"/>
  <c r="B27" i="5"/>
  <c r="C27" i="5"/>
  <c r="B28" i="5"/>
  <c r="C28" i="5"/>
  <c r="B29" i="5"/>
  <c r="C29" i="5"/>
  <c r="B30" i="5"/>
  <c r="C30" i="5"/>
  <c r="B31" i="5"/>
  <c r="C31" i="5"/>
  <c r="B32" i="5"/>
  <c r="C32" i="5"/>
  <c r="B33" i="5"/>
  <c r="C33" i="5"/>
  <c r="B34" i="5"/>
  <c r="C34" i="5"/>
  <c r="B35" i="5"/>
  <c r="C35" i="5"/>
  <c r="B36" i="5"/>
  <c r="C36" i="5"/>
  <c r="B37" i="5"/>
  <c r="C37" i="5"/>
  <c r="B38" i="5"/>
  <c r="C38" i="5"/>
  <c r="B39" i="5"/>
  <c r="C39" i="5"/>
  <c r="B41" i="5"/>
  <c r="C41" i="5"/>
  <c r="B42" i="5"/>
  <c r="C42" i="5"/>
  <c r="B43" i="5"/>
  <c r="C43" i="5"/>
  <c r="B44" i="5"/>
  <c r="C44" i="5"/>
  <c r="B45" i="5"/>
  <c r="C45" i="5"/>
  <c r="B46" i="5"/>
  <c r="C46" i="5"/>
  <c r="B47" i="5"/>
  <c r="C47" i="5"/>
  <c r="B48" i="5"/>
  <c r="C48" i="5"/>
  <c r="B49" i="5"/>
  <c r="C49" i="5"/>
  <c r="B50" i="5"/>
  <c r="C50" i="5"/>
  <c r="B51" i="5"/>
  <c r="C51" i="5"/>
  <c r="B52" i="5"/>
  <c r="C52" i="5"/>
  <c r="B53" i="5"/>
  <c r="C53" i="5"/>
  <c r="B54" i="5"/>
  <c r="C54" i="5"/>
  <c r="B55" i="5"/>
  <c r="C55" i="5"/>
  <c r="B56" i="5"/>
  <c r="C56" i="5"/>
  <c r="B57" i="5"/>
  <c r="C57" i="5"/>
  <c r="B58" i="5"/>
  <c r="C58" i="5"/>
  <c r="B59" i="5"/>
  <c r="C59" i="5"/>
  <c r="B60" i="5"/>
  <c r="C60" i="5"/>
  <c r="B61" i="5"/>
  <c r="C61" i="5"/>
  <c r="B62" i="5"/>
  <c r="C62" i="5"/>
  <c r="B63" i="5"/>
  <c r="C63" i="5"/>
  <c r="B65" i="5"/>
  <c r="C65" i="5"/>
  <c r="B66" i="5"/>
  <c r="C66" i="5"/>
  <c r="B67" i="5"/>
  <c r="C67" i="5"/>
  <c r="B68" i="5"/>
  <c r="C68" i="5"/>
  <c r="B69" i="5"/>
  <c r="C69" i="5"/>
  <c r="B70" i="5"/>
  <c r="C70" i="5"/>
  <c r="B71" i="5"/>
  <c r="C71" i="5"/>
  <c r="B72" i="5"/>
  <c r="C72" i="5"/>
  <c r="B73" i="5"/>
  <c r="C73" i="5"/>
  <c r="B78" i="5"/>
  <c r="C78" i="5"/>
  <c r="B79" i="5"/>
  <c r="C79" i="5"/>
  <c r="B80" i="5"/>
  <c r="C80" i="5"/>
  <c r="B81" i="5"/>
  <c r="C81" i="5"/>
  <c r="B82" i="5"/>
  <c r="C82" i="5"/>
  <c r="B83" i="5"/>
  <c r="C83" i="5"/>
  <c r="B84" i="5"/>
  <c r="C84" i="5"/>
  <c r="B85" i="5"/>
  <c r="C85" i="5"/>
  <c r="B86" i="5"/>
  <c r="C86" i="5"/>
  <c r="B87" i="5"/>
  <c r="C87" i="5"/>
  <c r="B88" i="5"/>
  <c r="C88" i="5"/>
  <c r="B93" i="5"/>
  <c r="C93" i="5"/>
  <c r="B94" i="5"/>
  <c r="C94" i="5"/>
  <c r="B95" i="5"/>
  <c r="C95" i="5"/>
  <c r="B96" i="5"/>
  <c r="C96" i="5"/>
  <c r="B97" i="5"/>
  <c r="C97" i="5"/>
  <c r="B98" i="5"/>
  <c r="C98" i="5"/>
  <c r="B99" i="5"/>
  <c r="C99" i="5"/>
  <c r="B100" i="5"/>
  <c r="C100" i="5"/>
  <c r="B104" i="5"/>
  <c r="C104" i="5"/>
  <c r="B105" i="5"/>
  <c r="C105" i="5"/>
  <c r="B106" i="5"/>
  <c r="C106" i="5"/>
  <c r="B107" i="5"/>
  <c r="C107" i="5"/>
  <c r="B108" i="5"/>
  <c r="C108" i="5"/>
  <c r="B109" i="5"/>
  <c r="C109" i="5"/>
  <c r="B110" i="5"/>
  <c r="C110" i="5"/>
  <c r="B111" i="5"/>
  <c r="C111" i="5"/>
  <c r="B112" i="5"/>
  <c r="C112" i="5"/>
  <c r="B113" i="5"/>
  <c r="C113" i="5"/>
  <c r="B114" i="5"/>
  <c r="C114" i="5"/>
  <c r="B115" i="5"/>
  <c r="C115" i="5"/>
  <c r="B116" i="5"/>
  <c r="C116" i="5"/>
  <c r="B117" i="5"/>
  <c r="C117" i="5"/>
  <c r="B118" i="5"/>
  <c r="C118" i="5"/>
  <c r="B119" i="5"/>
  <c r="C119" i="5"/>
  <c r="B120" i="5"/>
  <c r="C120" i="5"/>
  <c r="B121" i="5"/>
  <c r="C121" i="5"/>
  <c r="B122" i="5"/>
  <c r="C122" i="5"/>
  <c r="B123" i="5"/>
  <c r="C123" i="5"/>
  <c r="B124" i="5"/>
  <c r="C124" i="5"/>
  <c r="B125" i="5"/>
  <c r="C125" i="5"/>
  <c r="B126" i="5"/>
  <c r="C126" i="5"/>
  <c r="B127" i="5"/>
  <c r="C127" i="5"/>
  <c r="B128" i="5"/>
  <c r="C128" i="5"/>
  <c r="B129" i="5"/>
  <c r="C129" i="5"/>
  <c r="B130" i="5"/>
  <c r="C130" i="5"/>
  <c r="B131" i="5"/>
  <c r="C131" i="5"/>
  <c r="B132" i="5"/>
  <c r="C132" i="5"/>
  <c r="B133" i="5"/>
  <c r="C133" i="5"/>
  <c r="B134" i="5"/>
  <c r="C134" i="5"/>
  <c r="B139" i="5"/>
  <c r="C139" i="5"/>
  <c r="B140" i="5"/>
  <c r="C140" i="5"/>
  <c r="B141" i="5"/>
  <c r="C141" i="5"/>
  <c r="B142" i="5"/>
  <c r="C142" i="5"/>
  <c r="B143" i="5"/>
  <c r="C143" i="5"/>
  <c r="B144" i="5"/>
  <c r="C144" i="5"/>
  <c r="B145" i="5"/>
  <c r="C145" i="5"/>
  <c r="B146" i="5"/>
  <c r="C146" i="5"/>
  <c r="B147" i="5"/>
  <c r="C147" i="5"/>
  <c r="B148" i="5"/>
  <c r="C148" i="5"/>
  <c r="B149" i="5"/>
  <c r="C149" i="5"/>
  <c r="B150" i="5"/>
  <c r="C150" i="5"/>
  <c r="B151" i="5"/>
  <c r="C151" i="5"/>
  <c r="B152" i="5"/>
  <c r="C152" i="5"/>
  <c r="B153" i="5"/>
  <c r="C153" i="5"/>
  <c r="B154" i="5"/>
  <c r="C154" i="5"/>
  <c r="B160" i="5"/>
  <c r="C160" i="5"/>
  <c r="B161" i="5"/>
  <c r="C161" i="5"/>
  <c r="B162" i="5"/>
  <c r="C162" i="5"/>
  <c r="B163" i="5"/>
  <c r="C163" i="5"/>
  <c r="B164" i="5"/>
  <c r="C164" i="5"/>
  <c r="B165" i="5"/>
  <c r="C165" i="5"/>
  <c r="B166" i="5"/>
  <c r="C166" i="5"/>
  <c r="B167" i="5"/>
  <c r="C167" i="5"/>
  <c r="B168" i="5"/>
  <c r="C168" i="5"/>
  <c r="B169" i="5"/>
  <c r="C169" i="5"/>
  <c r="B170" i="5"/>
  <c r="C170" i="5"/>
  <c r="C17" i="3"/>
  <c r="B29" i="4" l="1"/>
  <c r="C29" i="4"/>
  <c r="B30" i="4"/>
  <c r="C30" i="4"/>
  <c r="B31" i="4"/>
  <c r="C31" i="4"/>
  <c r="B32" i="4"/>
  <c r="C32" i="4"/>
  <c r="B33" i="4"/>
  <c r="C33" i="4"/>
  <c r="B34" i="4"/>
  <c r="C34" i="4"/>
  <c r="B35" i="4"/>
  <c r="C35" i="4"/>
  <c r="B36" i="4"/>
  <c r="C36" i="4"/>
  <c r="B37" i="4"/>
  <c r="C37" i="4"/>
  <c r="B38" i="4"/>
  <c r="C38" i="4"/>
  <c r="B39" i="4"/>
  <c r="C39"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5" i="4"/>
  <c r="C65" i="4"/>
  <c r="B66" i="4"/>
  <c r="C66" i="4"/>
  <c r="B67" i="4"/>
  <c r="C67" i="4"/>
  <c r="B68" i="4"/>
  <c r="C68" i="4"/>
  <c r="B69" i="4"/>
  <c r="C69" i="4"/>
  <c r="B70" i="4"/>
  <c r="C70" i="4"/>
  <c r="B71" i="4"/>
  <c r="C71" i="4"/>
  <c r="B72" i="4"/>
  <c r="C72" i="4"/>
  <c r="B73" i="4"/>
  <c r="C73" i="4"/>
  <c r="B76" i="4"/>
  <c r="C76" i="4"/>
  <c r="B77" i="4"/>
  <c r="C77" i="4"/>
  <c r="B78" i="4"/>
  <c r="C78" i="4"/>
  <c r="B79" i="4"/>
  <c r="C79" i="4"/>
  <c r="B80" i="4"/>
  <c r="C80" i="4"/>
  <c r="B81" i="4"/>
  <c r="C81" i="4"/>
  <c r="B82" i="4"/>
  <c r="C82" i="4"/>
  <c r="B83" i="4"/>
  <c r="C83" i="4"/>
  <c r="B84" i="4"/>
  <c r="C84" i="4"/>
  <c r="B85" i="4"/>
  <c r="C85" i="4"/>
  <c r="B86" i="4"/>
  <c r="C86" i="4"/>
  <c r="B87" i="4"/>
  <c r="C87" i="4"/>
  <c r="B88" i="4"/>
  <c r="C88" i="4"/>
  <c r="B91" i="4"/>
  <c r="C91" i="4"/>
  <c r="B92" i="4"/>
  <c r="C92" i="4"/>
  <c r="B93" i="4"/>
  <c r="C93" i="4"/>
  <c r="B94" i="4"/>
  <c r="C94" i="4"/>
  <c r="B95" i="4"/>
  <c r="C95" i="4"/>
  <c r="B96" i="4"/>
  <c r="C96" i="4"/>
  <c r="B97" i="4"/>
  <c r="C97" i="4"/>
  <c r="B98" i="4"/>
  <c r="C98" i="4"/>
  <c r="B99" i="4"/>
  <c r="C99" i="4"/>
  <c r="B100" i="4"/>
  <c r="C100" i="4"/>
  <c r="B104" i="4"/>
  <c r="C104" i="4"/>
  <c r="B105" i="4"/>
  <c r="C105" i="4"/>
  <c r="B106" i="4"/>
  <c r="C106" i="4"/>
  <c r="B107" i="4"/>
  <c r="C107" i="4"/>
  <c r="B108" i="4"/>
  <c r="C108" i="4"/>
  <c r="B109" i="4"/>
  <c r="C109" i="4"/>
  <c r="B110" i="4"/>
  <c r="C110" i="4"/>
  <c r="B111" i="4"/>
  <c r="C111" i="4"/>
  <c r="B112" i="4"/>
  <c r="C112" i="4"/>
  <c r="B113" i="4"/>
  <c r="C113" i="4"/>
  <c r="B114" i="4"/>
  <c r="C114" i="4"/>
  <c r="B115" i="4"/>
  <c r="C115" i="4"/>
  <c r="B116" i="4"/>
  <c r="C116" i="4"/>
  <c r="B117" i="4"/>
  <c r="C117" i="4"/>
  <c r="B118" i="4"/>
  <c r="C118" i="4"/>
  <c r="B119" i="4"/>
  <c r="C119" i="4"/>
  <c r="B120" i="4"/>
  <c r="C120" i="4"/>
  <c r="B121" i="4"/>
  <c r="C121" i="4"/>
  <c r="B122" i="4"/>
  <c r="C122" i="4"/>
  <c r="B123" i="4"/>
  <c r="C123" i="4"/>
  <c r="B124" i="4"/>
  <c r="C124" i="4"/>
  <c r="B125" i="4"/>
  <c r="C125" i="4"/>
  <c r="B126" i="4"/>
  <c r="C126" i="4"/>
  <c r="B127" i="4"/>
  <c r="C127" i="4"/>
  <c r="B128" i="4"/>
  <c r="C128" i="4"/>
  <c r="B129" i="4"/>
  <c r="C129" i="4"/>
  <c r="B130" i="4"/>
  <c r="C130" i="4"/>
  <c r="B131" i="4"/>
  <c r="C131" i="4"/>
  <c r="B132" i="4"/>
  <c r="C132" i="4"/>
  <c r="B133" i="4"/>
  <c r="C133" i="4"/>
  <c r="B134" i="4"/>
  <c r="C134" i="4"/>
  <c r="B138" i="4"/>
  <c r="C138" i="4"/>
  <c r="B139" i="4"/>
  <c r="C139" i="4"/>
  <c r="B140" i="4"/>
  <c r="C140" i="4"/>
  <c r="B141" i="4"/>
  <c r="C141" i="4"/>
  <c r="B142" i="4"/>
  <c r="C142" i="4"/>
  <c r="B143" i="4"/>
  <c r="C143" i="4"/>
  <c r="B144" i="4"/>
  <c r="C144" i="4"/>
  <c r="B145" i="4"/>
  <c r="C145" i="4"/>
  <c r="B146" i="4"/>
  <c r="C146" i="4"/>
  <c r="B147" i="4"/>
  <c r="C147" i="4"/>
  <c r="B148" i="4"/>
  <c r="C148" i="4"/>
  <c r="B149" i="4"/>
  <c r="C149" i="4"/>
  <c r="B150" i="4"/>
  <c r="C150" i="4"/>
  <c r="B151" i="4"/>
  <c r="C151" i="4"/>
  <c r="B152" i="4"/>
  <c r="C152" i="4"/>
  <c r="B153" i="4"/>
  <c r="C153" i="4"/>
  <c r="B154" i="4"/>
  <c r="C154" i="4"/>
  <c r="B157" i="4"/>
  <c r="C157" i="4"/>
  <c r="B158" i="4"/>
  <c r="C158" i="4"/>
  <c r="B159" i="4"/>
  <c r="C159" i="4"/>
  <c r="B160" i="4"/>
  <c r="C160" i="4"/>
  <c r="B161" i="4"/>
  <c r="C161" i="4"/>
  <c r="B162" i="4"/>
  <c r="C162" i="4"/>
  <c r="B163" i="4"/>
  <c r="C163" i="4"/>
  <c r="B164" i="4"/>
  <c r="C164" i="4"/>
  <c r="B165" i="4"/>
  <c r="C165" i="4"/>
  <c r="B166" i="4"/>
  <c r="C166" i="4"/>
  <c r="B167" i="4"/>
  <c r="C167" i="4"/>
  <c r="B168" i="4"/>
  <c r="C168" i="4"/>
  <c r="B169" i="4"/>
  <c r="C169" i="4"/>
  <c r="B170" i="4"/>
  <c r="C170" i="4"/>
  <c r="B25" i="4"/>
  <c r="C25" i="4"/>
  <c r="B26" i="4"/>
  <c r="C26" i="4"/>
  <c r="B27" i="4"/>
  <c r="C27" i="4"/>
  <c r="B28" i="4"/>
  <c r="C28" i="4"/>
  <c r="S71" i="10"/>
  <c r="T71" i="10"/>
  <c r="U71" i="10"/>
  <c r="R71" i="10"/>
  <c r="N71" i="10"/>
  <c r="O71" i="10"/>
  <c r="P71" i="10"/>
  <c r="M71" i="10"/>
  <c r="R70" i="10"/>
  <c r="M70" i="10"/>
  <c r="K70" i="10"/>
  <c r="I70" i="10"/>
  <c r="H70" i="10"/>
  <c r="H65" i="10"/>
  <c r="H66" i="10"/>
  <c r="S59" i="10"/>
  <c r="T59" i="10"/>
  <c r="U59" i="10"/>
  <c r="R59" i="10"/>
  <c r="N59" i="10"/>
  <c r="O59" i="10"/>
  <c r="P59" i="10"/>
  <c r="M59" i="10"/>
  <c r="R58" i="10"/>
  <c r="M58" i="10"/>
  <c r="K58" i="10"/>
  <c r="I58" i="10"/>
  <c r="H58" i="10"/>
  <c r="H53" i="10"/>
  <c r="H54" i="10"/>
  <c r="S47" i="10"/>
  <c r="T47" i="10"/>
  <c r="U47" i="10"/>
  <c r="R47" i="10"/>
  <c r="P47" i="10"/>
  <c r="N47" i="10"/>
  <c r="O47" i="10"/>
  <c r="M47" i="10"/>
  <c r="R46" i="10"/>
  <c r="M46" i="10"/>
  <c r="K46" i="10"/>
  <c r="I46" i="10"/>
  <c r="H46" i="10"/>
  <c r="H41" i="10"/>
  <c r="H42" i="10"/>
  <c r="H29" i="10"/>
  <c r="H30" i="10"/>
  <c r="S35" i="10"/>
  <c r="T35" i="10"/>
  <c r="U35" i="10"/>
  <c r="R35" i="10"/>
  <c r="N35" i="10"/>
  <c r="O35" i="10"/>
  <c r="P35" i="10"/>
  <c r="M35" i="10"/>
  <c r="R34" i="10"/>
  <c r="M34" i="10"/>
  <c r="K34" i="10"/>
  <c r="I34" i="10"/>
  <c r="H34" i="10"/>
  <c r="S23" i="10"/>
  <c r="T23" i="10"/>
  <c r="U23" i="10"/>
  <c r="R23" i="10"/>
  <c r="R22" i="10"/>
  <c r="N23" i="10"/>
  <c r="O23" i="10"/>
  <c r="P23" i="10"/>
  <c r="M23" i="10"/>
  <c r="M22" i="10"/>
  <c r="K22" i="10"/>
  <c r="I22" i="10"/>
  <c r="H22" i="10"/>
  <c r="H17" i="10"/>
  <c r="H18" i="10"/>
  <c r="U11" i="10"/>
  <c r="T11" i="10"/>
  <c r="S11" i="10"/>
  <c r="R11" i="10"/>
  <c r="R10" i="10"/>
  <c r="M10" i="10"/>
  <c r="P11" i="10"/>
  <c r="O11" i="10"/>
  <c r="N11" i="10"/>
  <c r="M11" i="10"/>
  <c r="K10" i="10"/>
  <c r="I10" i="10"/>
  <c r="H10" i="10"/>
  <c r="H6" i="10"/>
  <c r="H5" i="10"/>
  <c r="A223" i="4" l="1"/>
  <c r="A227" i="7" l="1"/>
  <c r="A227" i="8"/>
  <c r="A227" i="9"/>
  <c r="A227" i="5"/>
  <c r="A227" i="6"/>
  <c r="G37" i="10" l="1"/>
  <c r="G49" i="10"/>
  <c r="G61" i="10"/>
  <c r="C245" i="5" l="1"/>
  <c r="G13" i="10"/>
  <c r="C170" i="9"/>
  <c r="B170" i="9"/>
  <c r="C12" i="8"/>
  <c r="B12" i="8"/>
  <c r="C23" i="7"/>
  <c r="B23" i="7"/>
  <c r="C22" i="7"/>
  <c r="B22" i="7"/>
  <c r="C21" i="7"/>
  <c r="B21" i="7"/>
  <c r="C20" i="7"/>
  <c r="B20" i="7"/>
  <c r="C19" i="7"/>
  <c r="B19" i="7"/>
  <c r="C18" i="7"/>
  <c r="B18" i="7"/>
  <c r="C17" i="7"/>
  <c r="B17" i="7"/>
  <c r="C16" i="7"/>
  <c r="B16" i="7"/>
  <c r="C15" i="7"/>
  <c r="B15" i="7"/>
  <c r="C14" i="7"/>
  <c r="B14" i="7"/>
  <c r="C13" i="7"/>
  <c r="B13" i="7"/>
  <c r="C12" i="7"/>
  <c r="B12" i="7"/>
  <c r="C23" i="6"/>
  <c r="B23" i="6"/>
  <c r="C22" i="6"/>
  <c r="B22" i="6"/>
  <c r="C21" i="6"/>
  <c r="B21" i="6"/>
  <c r="C20" i="6"/>
  <c r="B20" i="6"/>
  <c r="C19" i="6"/>
  <c r="B19" i="6"/>
  <c r="C18" i="6"/>
  <c r="B18" i="6"/>
  <c r="C17" i="6"/>
  <c r="B17" i="6"/>
  <c r="C16" i="6"/>
  <c r="B16" i="6"/>
  <c r="C15" i="6"/>
  <c r="B15" i="6"/>
  <c r="C14" i="6"/>
  <c r="B14" i="6"/>
  <c r="C13" i="6"/>
  <c r="B13" i="6"/>
  <c r="C12" i="6"/>
  <c r="B12" i="6"/>
  <c r="C23" i="5"/>
  <c r="B23" i="5"/>
  <c r="C22" i="5"/>
  <c r="B22" i="5"/>
  <c r="C21" i="5"/>
  <c r="B21" i="5"/>
  <c r="C20" i="5"/>
  <c r="B20" i="5"/>
  <c r="C19" i="5"/>
  <c r="B19" i="5"/>
  <c r="C18" i="5"/>
  <c r="B18" i="5"/>
  <c r="C17" i="5"/>
  <c r="B17" i="5"/>
  <c r="C16" i="5"/>
  <c r="B16" i="5"/>
  <c r="C15" i="5"/>
  <c r="B15" i="5"/>
  <c r="C14" i="5"/>
  <c r="B14" i="5"/>
  <c r="C13" i="5"/>
  <c r="B13" i="5"/>
  <c r="C12" i="5"/>
  <c r="B12" i="5"/>
  <c r="C13" i="4"/>
  <c r="C14" i="4"/>
  <c r="C15" i="4"/>
  <c r="C16" i="4"/>
  <c r="C17" i="4"/>
  <c r="C18" i="4"/>
  <c r="C19" i="4"/>
  <c r="C20" i="4"/>
  <c r="C21" i="4"/>
  <c r="C22" i="4"/>
  <c r="C23" i="4"/>
  <c r="C12" i="4"/>
  <c r="B13" i="4"/>
  <c r="B14" i="4"/>
  <c r="B15" i="4"/>
  <c r="B16" i="4"/>
  <c r="B17" i="4"/>
  <c r="B18" i="4"/>
  <c r="B19" i="4"/>
  <c r="B20" i="4"/>
  <c r="B21" i="4"/>
  <c r="B22" i="4"/>
  <c r="B23" i="4"/>
  <c r="B12" i="4"/>
  <c r="C121" i="3"/>
  <c r="C122" i="3"/>
  <c r="C123" i="3"/>
  <c r="C127" i="3"/>
  <c r="C128" i="3"/>
  <c r="C129" i="3"/>
  <c r="C130" i="3"/>
  <c r="C134" i="3"/>
  <c r="C135" i="3"/>
  <c r="C136" i="3"/>
  <c r="C137" i="3"/>
  <c r="C138" i="3"/>
  <c r="C139" i="3"/>
  <c r="C143" i="3"/>
  <c r="C144" i="3"/>
  <c r="C145" i="3"/>
  <c r="C146" i="3"/>
  <c r="C156" i="3"/>
  <c r="C157" i="3"/>
  <c r="C158" i="3"/>
  <c r="C159" i="3"/>
  <c r="C162" i="3"/>
  <c r="C163" i="3"/>
  <c r="C164" i="3"/>
  <c r="C165" i="3"/>
  <c r="C166" i="3"/>
  <c r="C186" i="3"/>
  <c r="C187" i="3"/>
  <c r="C188" i="3"/>
  <c r="C189" i="3"/>
  <c r="C190" i="3"/>
  <c r="C191" i="3"/>
  <c r="C194" i="3"/>
  <c r="C195" i="3"/>
  <c r="C196" i="3"/>
  <c r="C197" i="3"/>
  <c r="C198" i="3"/>
  <c r="C199" i="3"/>
  <c r="C200" i="3"/>
  <c r="C201" i="3"/>
  <c r="C204" i="3"/>
  <c r="C205" i="3"/>
  <c r="C206" i="3"/>
  <c r="C207" i="3"/>
  <c r="C208" i="3"/>
  <c r="C209" i="3"/>
  <c r="C210" i="3"/>
  <c r="C211" i="3"/>
  <c r="C231" i="3"/>
  <c r="C232" i="3"/>
  <c r="C233" i="3"/>
  <c r="C234" i="3"/>
  <c r="C235" i="3"/>
  <c r="C238" i="3"/>
  <c r="C239" i="3"/>
  <c r="C240" i="3"/>
  <c r="C241" i="3"/>
  <c r="C242" i="3"/>
  <c r="C243" i="3"/>
  <c r="C244" i="3"/>
  <c r="C245" i="3"/>
  <c r="C246" i="3"/>
  <c r="C247" i="3"/>
  <c r="C248" i="3"/>
  <c r="C249" i="3"/>
  <c r="C252" i="3"/>
  <c r="C253" i="3"/>
  <c r="C254" i="3"/>
  <c r="C255" i="3"/>
  <c r="C256" i="3"/>
  <c r="C257" i="3"/>
  <c r="C260" i="3"/>
  <c r="C261" i="3"/>
  <c r="C262" i="3"/>
  <c r="C263" i="3"/>
  <c r="C264" i="3"/>
  <c r="C265" i="3"/>
  <c r="C266" i="3"/>
  <c r="C267" i="3"/>
  <c r="C268" i="3"/>
  <c r="C269" i="3"/>
  <c r="C270" i="3"/>
  <c r="C273" i="3"/>
  <c r="C274" i="3"/>
  <c r="C275" i="3"/>
  <c r="C276" i="3"/>
  <c r="C277" i="3"/>
  <c r="C278" i="3"/>
  <c r="C279" i="3"/>
  <c r="C280" i="3"/>
  <c r="C281" i="3"/>
  <c r="C282" i="3"/>
  <c r="C285" i="3"/>
  <c r="C286" i="3"/>
  <c r="C287" i="3"/>
  <c r="C288" i="3"/>
  <c r="C289" i="3"/>
  <c r="C290" i="3"/>
  <c r="C291" i="3"/>
  <c r="C292" i="3"/>
  <c r="C293" i="3"/>
  <c r="C294" i="3"/>
  <c r="C295" i="3"/>
  <c r="C296" i="3"/>
  <c r="C299" i="3"/>
  <c r="C300" i="3"/>
  <c r="C301" i="3"/>
  <c r="C302" i="3"/>
  <c r="C303" i="3"/>
  <c r="C304" i="3"/>
  <c r="C305" i="3"/>
  <c r="C306" i="3"/>
  <c r="C307" i="3"/>
  <c r="C308" i="3"/>
  <c r="C309" i="3"/>
  <c r="C310" i="3"/>
  <c r="C313" i="3"/>
  <c r="C314" i="3"/>
  <c r="C315" i="3"/>
  <c r="C316" i="3"/>
  <c r="C317" i="3"/>
  <c r="C318" i="3"/>
  <c r="C319" i="3"/>
  <c r="C322" i="3"/>
  <c r="C323" i="3"/>
  <c r="C324" i="3"/>
  <c r="C325" i="3"/>
  <c r="C326" i="3"/>
  <c r="C327" i="3"/>
  <c r="C328" i="3"/>
  <c r="C331" i="3"/>
  <c r="C332" i="3"/>
  <c r="C333" i="3"/>
  <c r="C334" i="3"/>
  <c r="C335" i="3"/>
  <c r="C336" i="3"/>
  <c r="C337" i="3"/>
  <c r="C340" i="3"/>
  <c r="C341" i="3"/>
  <c r="C342" i="3"/>
  <c r="C343" i="3"/>
  <c r="C344" i="3"/>
  <c r="C345" i="3"/>
  <c r="C346" i="3"/>
  <c r="C357" i="3"/>
  <c r="C358" i="3"/>
  <c r="C359" i="3"/>
  <c r="C360" i="3"/>
  <c r="C361" i="3"/>
  <c r="C362" i="3"/>
  <c r="C363" i="3"/>
  <c r="C366" i="3"/>
  <c r="C367" i="3"/>
  <c r="C368" i="3"/>
  <c r="C369" i="3"/>
  <c r="C370" i="3"/>
  <c r="C371" i="3"/>
  <c r="C372" i="3"/>
  <c r="C375" i="3"/>
  <c r="C376" i="3"/>
  <c r="C377" i="3"/>
  <c r="C378" i="3"/>
  <c r="C379" i="3"/>
  <c r="C389" i="3"/>
  <c r="C390" i="3"/>
  <c r="C391" i="3"/>
  <c r="C392" i="3"/>
  <c r="C393" i="3"/>
  <c r="C396" i="3"/>
  <c r="C397" i="3"/>
  <c r="C398" i="3"/>
  <c r="C399" i="3"/>
  <c r="C400" i="3"/>
  <c r="C401" i="3"/>
  <c r="C402" i="3"/>
  <c r="C403" i="3"/>
  <c r="C406" i="3"/>
  <c r="C407" i="3"/>
  <c r="C408" i="3"/>
  <c r="C409" i="3"/>
  <c r="C410" i="3"/>
  <c r="C411" i="3"/>
  <c r="C412" i="3"/>
  <c r="C415" i="3"/>
  <c r="C416" i="3"/>
  <c r="C417" i="3"/>
  <c r="C418" i="3"/>
  <c r="C419" i="3"/>
  <c r="C420" i="3"/>
  <c r="C421" i="3"/>
  <c r="C422" i="3"/>
  <c r="C423" i="3"/>
  <c r="C424" i="3"/>
  <c r="C425" i="3"/>
  <c r="C428" i="3"/>
  <c r="C429" i="3"/>
  <c r="C430" i="3"/>
  <c r="C431" i="3"/>
  <c r="C432" i="3"/>
  <c r="C435" i="3"/>
  <c r="C436" i="3"/>
  <c r="C437" i="3"/>
  <c r="C438" i="3"/>
  <c r="C439" i="3"/>
  <c r="C440" i="3"/>
  <c r="C441" i="3"/>
  <c r="C450" i="3"/>
  <c r="C451" i="3"/>
  <c r="C452" i="3"/>
  <c r="C453" i="3"/>
  <c r="C454" i="3"/>
  <c r="C455" i="3"/>
  <c r="C449" i="3"/>
  <c r="C434" i="3"/>
  <c r="C427" i="3"/>
  <c r="C414" i="3"/>
  <c r="C405" i="3"/>
  <c r="C395" i="3"/>
  <c r="C388" i="3"/>
  <c r="C374" i="3"/>
  <c r="C365" i="3"/>
  <c r="C356" i="3"/>
  <c r="C339" i="3"/>
  <c r="C330" i="3"/>
  <c r="C321" i="3"/>
  <c r="C312" i="3"/>
  <c r="C298" i="3"/>
  <c r="C284" i="3"/>
  <c r="C272" i="3"/>
  <c r="C259" i="3"/>
  <c r="C251" i="3"/>
  <c r="C237" i="3"/>
  <c r="C230" i="3"/>
  <c r="C203" i="3"/>
  <c r="C193" i="3"/>
  <c r="C185" i="3"/>
  <c r="C161" i="3"/>
  <c r="C155" i="3"/>
  <c r="C142" i="3"/>
  <c r="C133" i="3"/>
  <c r="C126" i="3"/>
  <c r="C120" i="3"/>
  <c r="C114" i="3"/>
  <c r="C115" i="3"/>
  <c r="C116" i="3"/>
  <c r="C117" i="3"/>
  <c r="C113" i="3"/>
  <c r="C102" i="3"/>
  <c r="C103" i="3"/>
  <c r="C104" i="3"/>
  <c r="C105" i="3"/>
  <c r="C106" i="3"/>
  <c r="C107" i="3"/>
  <c r="C108" i="3"/>
  <c r="C109" i="3"/>
  <c r="C110" i="3"/>
  <c r="C101"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64" i="3"/>
  <c r="C2" i="3"/>
  <c r="C3" i="3"/>
  <c r="C4" i="3"/>
  <c r="C5" i="3"/>
  <c r="C6" i="3"/>
  <c r="C7" i="3"/>
  <c r="C8" i="3"/>
  <c r="C10" i="3"/>
  <c r="C11" i="3"/>
  <c r="C12" i="3"/>
  <c r="C13" i="3"/>
  <c r="C14" i="3"/>
  <c r="C15" i="3"/>
  <c r="C16" i="3"/>
  <c r="C18" i="3"/>
  <c r="C19" i="3"/>
  <c r="C20" i="3"/>
  <c r="C21" i="3"/>
  <c r="C22" i="3"/>
  <c r="C23" i="3"/>
  <c r="C24" i="3"/>
  <c r="C25" i="3"/>
  <c r="C26" i="3"/>
  <c r="C27" i="3"/>
  <c r="C28" i="3"/>
  <c r="C29" i="3"/>
  <c r="C30" i="3"/>
  <c r="C31" i="3"/>
  <c r="C33" i="3"/>
  <c r="C34" i="3"/>
  <c r="C35" i="3"/>
  <c r="C36" i="3"/>
  <c r="C37" i="3"/>
  <c r="C38" i="3"/>
  <c r="C39" i="3"/>
  <c r="C40" i="3"/>
  <c r="C41" i="3"/>
  <c r="C42" i="3"/>
  <c r="C43" i="3"/>
  <c r="C44" i="3"/>
  <c r="C45" i="3"/>
  <c r="C46" i="3"/>
  <c r="C47" i="3"/>
  <c r="C48" i="3"/>
  <c r="C49" i="3"/>
  <c r="C50" i="3"/>
  <c r="C51" i="3"/>
  <c r="C52" i="3"/>
  <c r="C53" i="3"/>
  <c r="C54" i="3"/>
  <c r="C55" i="3"/>
  <c r="C57" i="3"/>
  <c r="C58" i="3"/>
  <c r="C59" i="3"/>
  <c r="C60" i="3"/>
  <c r="C1" i="3"/>
  <c r="P245" i="5" l="1"/>
  <c r="O245" i="5"/>
  <c r="N245" i="5"/>
  <c r="L245" i="5"/>
  <c r="K245" i="5"/>
  <c r="J245" i="5"/>
  <c r="I245" i="5"/>
  <c r="G245" i="5"/>
  <c r="E245" i="5"/>
  <c r="D245" i="5"/>
  <c r="Q245" i="5"/>
  <c r="G25" i="10"/>
  <c r="L246" i="9"/>
  <c r="D184" i="9"/>
  <c r="D247" i="9" s="1"/>
  <c r="D185" i="9"/>
  <c r="D248" i="9" s="1"/>
  <c r="E183" i="9"/>
  <c r="G248" i="6"/>
  <c r="E247" i="6"/>
  <c r="D247" i="6"/>
  <c r="G247" i="6"/>
  <c r="D248" i="6"/>
  <c r="E248" i="6"/>
  <c r="E248" i="7"/>
  <c r="D247" i="7"/>
  <c r="D248" i="7"/>
  <c r="G248" i="7"/>
  <c r="E247" i="7"/>
  <c r="G247" i="7"/>
  <c r="D183" i="9"/>
  <c r="D246" i="9" s="1"/>
  <c r="E184" i="9"/>
  <c r="E247" i="9" s="1"/>
  <c r="G248" i="9"/>
  <c r="G248" i="5"/>
  <c r="E247" i="5"/>
  <c r="G247" i="5"/>
  <c r="E246" i="5"/>
  <c r="D248" i="5"/>
  <c r="D247" i="5"/>
  <c r="D248" i="8"/>
  <c r="E247" i="8"/>
  <c r="E248" i="8"/>
  <c r="D247" i="8"/>
  <c r="G247" i="8"/>
  <c r="G248" i="8"/>
  <c r="E185" i="9"/>
  <c r="E248" i="9" s="1"/>
  <c r="G247" i="9"/>
  <c r="E244" i="4"/>
  <c r="D243" i="4"/>
  <c r="G244" i="4"/>
  <c r="E243" i="4"/>
  <c r="G243" i="4"/>
  <c r="D244" i="4"/>
  <c r="I227" i="9"/>
  <c r="G227" i="9"/>
  <c r="K73" i="10" s="1"/>
  <c r="I227" i="6"/>
  <c r="J227" i="6"/>
  <c r="D227" i="6"/>
  <c r="H37" i="10" s="1"/>
  <c r="K227" i="6"/>
  <c r="E227" i="6"/>
  <c r="I37" i="10" s="1"/>
  <c r="L227" i="6"/>
  <c r="G227" i="6"/>
  <c r="K37" i="10" s="1"/>
  <c r="I223" i="4"/>
  <c r="J223" i="4"/>
  <c r="D223" i="4"/>
  <c r="H13" i="10" s="1"/>
  <c r="K223" i="4"/>
  <c r="E223" i="4"/>
  <c r="I13" i="10" s="1"/>
  <c r="L223" i="4"/>
  <c r="G223" i="4"/>
  <c r="K13" i="10" s="1"/>
  <c r="I227" i="5"/>
  <c r="J227" i="5"/>
  <c r="D227" i="5"/>
  <c r="K227" i="5"/>
  <c r="E227" i="5"/>
  <c r="L227" i="5"/>
  <c r="G227" i="5"/>
  <c r="K227" i="7"/>
  <c r="E227" i="7"/>
  <c r="I49" i="10" s="1"/>
  <c r="L227" i="7"/>
  <c r="G227" i="7"/>
  <c r="K49" i="10" s="1"/>
  <c r="I227" i="7"/>
  <c r="J227" i="7"/>
  <c r="D227" i="7"/>
  <c r="H49" i="10" s="1"/>
  <c r="J227" i="8"/>
  <c r="D227" i="8"/>
  <c r="H61" i="10" s="1"/>
  <c r="E227" i="8"/>
  <c r="I61" i="10" s="1"/>
  <c r="K227" i="8"/>
  <c r="L227" i="8"/>
  <c r="G227" i="8"/>
  <c r="K61" i="10" s="1"/>
  <c r="I227" i="8"/>
  <c r="J227" i="9"/>
  <c r="N73" i="10" s="1"/>
  <c r="E227" i="9"/>
  <c r="I73" i="10" s="1"/>
  <c r="K227" i="9"/>
  <c r="D227" i="9"/>
  <c r="H73" i="10" s="1"/>
  <c r="L227" i="9"/>
  <c r="G73" i="10"/>
  <c r="H25" i="10" l="1"/>
  <c r="I25" i="10"/>
  <c r="K25" i="10"/>
  <c r="C240" i="4"/>
  <c r="I248" i="8"/>
  <c r="N248" i="8"/>
  <c r="J247" i="8"/>
  <c r="O247" i="8"/>
  <c r="L247" i="8"/>
  <c r="Q247" i="8"/>
  <c r="I247" i="8"/>
  <c r="N247" i="8"/>
  <c r="P248" i="5"/>
  <c r="K248" i="5"/>
  <c r="I248" i="5"/>
  <c r="N248" i="5"/>
  <c r="L247" i="9"/>
  <c r="Q247" i="9"/>
  <c r="J248" i="7"/>
  <c r="O248" i="7"/>
  <c r="P247" i="7"/>
  <c r="K247" i="7"/>
  <c r="G246" i="6"/>
  <c r="J248" i="6"/>
  <c r="O248" i="6"/>
  <c r="K248" i="6"/>
  <c r="P248" i="6"/>
  <c r="P247" i="6"/>
  <c r="K247" i="6"/>
  <c r="P247" i="9"/>
  <c r="K247" i="9"/>
  <c r="G246" i="9"/>
  <c r="I248" i="9"/>
  <c r="N248" i="9"/>
  <c r="K247" i="8"/>
  <c r="P247" i="8"/>
  <c r="K246" i="8"/>
  <c r="P246" i="8"/>
  <c r="L246" i="8"/>
  <c r="Q246" i="8"/>
  <c r="N247" i="5"/>
  <c r="I247" i="5"/>
  <c r="E248" i="5"/>
  <c r="L247" i="5"/>
  <c r="Q247" i="5"/>
  <c r="O246" i="5"/>
  <c r="J246" i="5"/>
  <c r="Q248" i="5"/>
  <c r="L248" i="5"/>
  <c r="K246" i="7"/>
  <c r="P246" i="7"/>
  <c r="L246" i="7"/>
  <c r="Q246" i="7"/>
  <c r="G246" i="7"/>
  <c r="J247" i="7"/>
  <c r="O247" i="7"/>
  <c r="K246" i="6"/>
  <c r="P246" i="6"/>
  <c r="Q248" i="9"/>
  <c r="L248" i="9"/>
  <c r="E246" i="9"/>
  <c r="I247" i="9"/>
  <c r="N247" i="9"/>
  <c r="Q246" i="9"/>
  <c r="O248" i="9"/>
  <c r="J248" i="9"/>
  <c r="O246" i="8"/>
  <c r="J246" i="8"/>
  <c r="E246" i="8"/>
  <c r="I246" i="8"/>
  <c r="N246" i="8"/>
  <c r="K248" i="8"/>
  <c r="P248" i="8"/>
  <c r="G246" i="8"/>
  <c r="J248" i="8"/>
  <c r="O248" i="8"/>
  <c r="L246" i="5"/>
  <c r="Q246" i="5"/>
  <c r="N246" i="5"/>
  <c r="I246" i="5"/>
  <c r="D246" i="5"/>
  <c r="E246" i="7"/>
  <c r="I248" i="7"/>
  <c r="N248" i="7"/>
  <c r="O246" i="7"/>
  <c r="J246" i="7"/>
  <c r="Q248" i="7"/>
  <c r="L248" i="7"/>
  <c r="N246" i="6"/>
  <c r="I246" i="6"/>
  <c r="I247" i="6"/>
  <c r="N247" i="6"/>
  <c r="E246" i="6"/>
  <c r="I248" i="6"/>
  <c r="N248" i="6"/>
  <c r="O246" i="6"/>
  <c r="J246" i="6"/>
  <c r="Q248" i="6"/>
  <c r="L248" i="6"/>
  <c r="I246" i="9"/>
  <c r="N246" i="9"/>
  <c r="J247" i="9"/>
  <c r="O247" i="9"/>
  <c r="L248" i="8"/>
  <c r="Q248" i="8"/>
  <c r="D246" i="8"/>
  <c r="G246" i="5"/>
  <c r="J248" i="5"/>
  <c r="O248" i="5"/>
  <c r="K246" i="5"/>
  <c r="P246" i="5"/>
  <c r="O247" i="5"/>
  <c r="J247" i="5"/>
  <c r="P247" i="5"/>
  <c r="K247" i="5"/>
  <c r="K246" i="9"/>
  <c r="P246" i="9"/>
  <c r="I247" i="7"/>
  <c r="N247" i="7"/>
  <c r="L247" i="7"/>
  <c r="Q247" i="7"/>
  <c r="D246" i="7"/>
  <c r="N246" i="7"/>
  <c r="I246" i="7"/>
  <c r="K248" i="7"/>
  <c r="P248" i="7"/>
  <c r="L246" i="6"/>
  <c r="Q246" i="6"/>
  <c r="J247" i="6"/>
  <c r="O247" i="6"/>
  <c r="L247" i="6"/>
  <c r="Q247" i="6"/>
  <c r="D246" i="6"/>
  <c r="O246" i="9"/>
  <c r="J246" i="9"/>
  <c r="K248" i="9"/>
  <c r="P248" i="9"/>
  <c r="G242" i="4"/>
  <c r="J244" i="4"/>
  <c r="O244" i="4"/>
  <c r="L243" i="4"/>
  <c r="Q243" i="4"/>
  <c r="N242" i="4"/>
  <c r="I242" i="4"/>
  <c r="K244" i="4"/>
  <c r="P244" i="4"/>
  <c r="O242" i="4"/>
  <c r="J242" i="4"/>
  <c r="Q244" i="4"/>
  <c r="L244" i="4"/>
  <c r="I243" i="4"/>
  <c r="N243" i="4"/>
  <c r="K242" i="4"/>
  <c r="P242" i="4"/>
  <c r="D242" i="4"/>
  <c r="O243" i="4"/>
  <c r="J243" i="4"/>
  <c r="L242" i="4"/>
  <c r="Q242" i="4"/>
  <c r="E242" i="4"/>
  <c r="I244" i="4"/>
  <c r="N244" i="4"/>
  <c r="P243" i="4"/>
  <c r="K243" i="4"/>
  <c r="N227" i="9"/>
  <c r="R73" i="10" s="1"/>
  <c r="M73" i="10"/>
  <c r="O227" i="9"/>
  <c r="S73" i="10" s="1"/>
  <c r="P61" i="10"/>
  <c r="Q227" i="8"/>
  <c r="U61" i="10" s="1"/>
  <c r="N61" i="10"/>
  <c r="O227" i="8"/>
  <c r="S61" i="10" s="1"/>
  <c r="P13" i="10"/>
  <c r="Q223" i="4"/>
  <c r="U13" i="10" s="1"/>
  <c r="N13" i="10"/>
  <c r="O223" i="4"/>
  <c r="S13" i="10" s="1"/>
  <c r="M37" i="10"/>
  <c r="N227" i="6"/>
  <c r="R37" i="10" s="1"/>
  <c r="M49" i="10"/>
  <c r="N227" i="7"/>
  <c r="R49" i="10" s="1"/>
  <c r="O49" i="10"/>
  <c r="P227" i="7"/>
  <c r="T49" i="10" s="1"/>
  <c r="O25" i="10"/>
  <c r="P227" i="5"/>
  <c r="T25" i="10" s="1"/>
  <c r="P37" i="10"/>
  <c r="Q227" i="6"/>
  <c r="U37" i="10" s="1"/>
  <c r="N37" i="10"/>
  <c r="O227" i="6"/>
  <c r="S37" i="10" s="1"/>
  <c r="M61" i="10"/>
  <c r="N227" i="8"/>
  <c r="R61" i="10" s="1"/>
  <c r="N49" i="10"/>
  <c r="O227" i="7"/>
  <c r="S49" i="10" s="1"/>
  <c r="M25" i="10"/>
  <c r="N227" i="5"/>
  <c r="R25" i="10" s="1"/>
  <c r="O13" i="10"/>
  <c r="P223" i="4"/>
  <c r="T13" i="10" s="1"/>
  <c r="O61" i="10"/>
  <c r="P227" i="8"/>
  <c r="T61" i="10" s="1"/>
  <c r="P49" i="10"/>
  <c r="Q227" i="7"/>
  <c r="U49" i="10" s="1"/>
  <c r="P25" i="10"/>
  <c r="Q227" i="5"/>
  <c r="U25" i="10" s="1"/>
  <c r="N25" i="10"/>
  <c r="O227" i="5"/>
  <c r="S25" i="10" s="1"/>
  <c r="M13" i="10"/>
  <c r="N223" i="4"/>
  <c r="R13" i="10" s="1"/>
  <c r="O37" i="10"/>
  <c r="P227" i="6"/>
  <c r="T37" i="10" s="1"/>
  <c r="Q227" i="9"/>
  <c r="U73" i="10" s="1"/>
  <c r="P73" i="10"/>
  <c r="O73" i="10"/>
  <c r="P227" i="9"/>
  <c r="T73" i="10" s="1"/>
  <c r="K240" i="4" l="1"/>
  <c r="O12" i="10" s="1"/>
  <c r="J240" i="4"/>
  <c r="N12" i="10" s="1"/>
  <c r="I240" i="4"/>
  <c r="M12" i="10" s="1"/>
  <c r="G240" i="4"/>
  <c r="K12" i="10" s="1"/>
  <c r="E240" i="4"/>
  <c r="I12" i="10" s="1"/>
  <c r="D240" i="4"/>
  <c r="H12" i="10" s="1"/>
  <c r="L240" i="4"/>
  <c r="P12" i="10" s="1"/>
  <c r="N240" i="4"/>
  <c r="R12" i="10" s="1"/>
  <c r="Q240" i="4"/>
  <c r="U12" i="10" s="1"/>
  <c r="O240" i="4"/>
  <c r="S12" i="10" s="1"/>
  <c r="P240" i="4"/>
  <c r="T12" i="10" s="1"/>
  <c r="G12" i="10"/>
  <c r="C244" i="8"/>
  <c r="C244" i="7"/>
  <c r="C244" i="9"/>
  <c r="C244" i="5"/>
  <c r="C244" i="6"/>
  <c r="E244" i="8" l="1"/>
  <c r="D244" i="8"/>
  <c r="J244" i="8"/>
  <c r="N60" i="10" s="1"/>
  <c r="Q244" i="8"/>
  <c r="L244" i="8"/>
  <c r="P60" i="10" s="1"/>
  <c r="K244" i="8"/>
  <c r="I244" i="8"/>
  <c r="G244" i="8"/>
  <c r="N244" i="8"/>
  <c r="R60" i="10" s="1"/>
  <c r="O244" i="8"/>
  <c r="S60" i="10" s="1"/>
  <c r="P244" i="8"/>
  <c r="T60" i="10" s="1"/>
  <c r="Q244" i="9"/>
  <c r="U72" i="10" s="1"/>
  <c r="P244" i="9"/>
  <c r="O244" i="9"/>
  <c r="S72" i="10" s="1"/>
  <c r="L244" i="9"/>
  <c r="P72" i="10" s="1"/>
  <c r="K244" i="9"/>
  <c r="O72" i="10" s="1"/>
  <c r="J244" i="9"/>
  <c r="N72" i="10" s="1"/>
  <c r="I244" i="9"/>
  <c r="G244" i="9"/>
  <c r="K72" i="10" s="1"/>
  <c r="E244" i="9"/>
  <c r="D244" i="9"/>
  <c r="N244" i="9"/>
  <c r="R72" i="10" s="1"/>
  <c r="Q244" i="6"/>
  <c r="U36" i="10" s="1"/>
  <c r="P244" i="6"/>
  <c r="T36" i="10" s="1"/>
  <c r="O244" i="6"/>
  <c r="L244" i="6"/>
  <c r="P36" i="10" s="1"/>
  <c r="K244" i="6"/>
  <c r="O36" i="10" s="1"/>
  <c r="J244" i="6"/>
  <c r="N36" i="10" s="1"/>
  <c r="I244" i="6"/>
  <c r="M36" i="10" s="1"/>
  <c r="G244" i="6"/>
  <c r="E244" i="6"/>
  <c r="I36" i="10" s="1"/>
  <c r="D244" i="6"/>
  <c r="H36" i="10" s="1"/>
  <c r="N244" i="6"/>
  <c r="E244" i="5"/>
  <c r="I24" i="10" s="1"/>
  <c r="D244" i="5"/>
  <c r="H24" i="10" s="1"/>
  <c r="J244" i="5"/>
  <c r="N24" i="10" s="1"/>
  <c r="Q244" i="5"/>
  <c r="U24" i="10" s="1"/>
  <c r="P244" i="5"/>
  <c r="T24" i="10" s="1"/>
  <c r="L244" i="5"/>
  <c r="P24" i="10" s="1"/>
  <c r="K244" i="5"/>
  <c r="O24" i="10" s="1"/>
  <c r="I244" i="5"/>
  <c r="M24" i="10" s="1"/>
  <c r="G244" i="5"/>
  <c r="K24" i="10" s="1"/>
  <c r="N244" i="5"/>
  <c r="R24" i="10" s="1"/>
  <c r="O244" i="5"/>
  <c r="S24" i="10" s="1"/>
  <c r="L244" i="7"/>
  <c r="K244" i="7"/>
  <c r="O48" i="10" s="1"/>
  <c r="J244" i="7"/>
  <c r="N48" i="10" s="1"/>
  <c r="I244" i="7"/>
  <c r="M48" i="10" s="1"/>
  <c r="G244" i="7"/>
  <c r="K48" i="10" s="1"/>
  <c r="E244" i="7"/>
  <c r="I48" i="10" s="1"/>
  <c r="D244" i="7"/>
  <c r="H48" i="10" s="1"/>
  <c r="Q244" i="7"/>
  <c r="U48" i="10" s="1"/>
  <c r="P244" i="7"/>
  <c r="T48" i="10" s="1"/>
  <c r="N244" i="7"/>
  <c r="R48" i="10" s="1"/>
  <c r="O244" i="7"/>
  <c r="S48" i="10" s="1"/>
  <c r="G24" i="10"/>
  <c r="P48" i="10"/>
  <c r="M60" i="10"/>
  <c r="G36" i="10"/>
  <c r="S36" i="10"/>
  <c r="I60" i="10"/>
  <c r="G60" i="10"/>
  <c r="K60" i="10"/>
  <c r="U60" i="10"/>
  <c r="O60" i="10"/>
  <c r="G48" i="10"/>
  <c r="H72" i="10"/>
  <c r="T72" i="10"/>
  <c r="M72" i="10"/>
  <c r="H60" i="10"/>
  <c r="G72" i="10"/>
  <c r="R36" i="10"/>
  <c r="I72" i="10"/>
  <c r="K36" i="10"/>
</calcChain>
</file>

<file path=xl/sharedStrings.xml><?xml version="1.0" encoding="utf-8"?>
<sst xmlns="http://schemas.openxmlformats.org/spreadsheetml/2006/main" count="3968" uniqueCount="448">
  <si>
    <t>LAD11NM</t>
  </si>
  <si>
    <t>RUC11</t>
  </si>
  <si>
    <t>CTYNM</t>
  </si>
  <si>
    <t>Broad_RUC11</t>
  </si>
  <si>
    <t>Buckinghamshire</t>
  </si>
  <si>
    <t>Urban with Significant Rural</t>
  </si>
  <si>
    <t>Hartlepool</t>
  </si>
  <si>
    <t>Predominantly Urban</t>
  </si>
  <si>
    <t>Cambridgeshire</t>
  </si>
  <si>
    <t>Predominantly Rural</t>
  </si>
  <si>
    <t>Middlesbrough</t>
  </si>
  <si>
    <t>Cumbria</t>
  </si>
  <si>
    <t>Redcar and Cleveland</t>
  </si>
  <si>
    <t>Derbyshire</t>
  </si>
  <si>
    <t>Stockton-on-Tees</t>
  </si>
  <si>
    <t>Devon</t>
  </si>
  <si>
    <t>Darlington</t>
  </si>
  <si>
    <t>Dorset</t>
  </si>
  <si>
    <t>Halton</t>
  </si>
  <si>
    <t>East Sussex</t>
  </si>
  <si>
    <t>Warrington</t>
  </si>
  <si>
    <t>Essex</t>
  </si>
  <si>
    <t>Blackburn with Darwen</t>
  </si>
  <si>
    <t>Gloucestershire</t>
  </si>
  <si>
    <t>Blackpool</t>
  </si>
  <si>
    <t>Hampshire</t>
  </si>
  <si>
    <t>Kingston upon Hull</t>
  </si>
  <si>
    <t>Hertfordshire</t>
  </si>
  <si>
    <t>East Riding of Yorkshire</t>
  </si>
  <si>
    <t>Kent</t>
  </si>
  <si>
    <t>North East Lincolnshire</t>
  </si>
  <si>
    <t>Lancashire</t>
  </si>
  <si>
    <t>North Lincolnshire</t>
  </si>
  <si>
    <t>Leicestershire</t>
  </si>
  <si>
    <t>York</t>
  </si>
  <si>
    <t>Lincolnshire</t>
  </si>
  <si>
    <t>Derby</t>
  </si>
  <si>
    <t>Norfolk</t>
  </si>
  <si>
    <t>Leicester</t>
  </si>
  <si>
    <t>Northamptonshire</t>
  </si>
  <si>
    <t>Rutland</t>
  </si>
  <si>
    <t>North Yorkshire</t>
  </si>
  <si>
    <t>Nottingham</t>
  </si>
  <si>
    <t>Nottinghamshire</t>
  </si>
  <si>
    <t>Herefordshire</t>
  </si>
  <si>
    <t>Oxfordshire</t>
  </si>
  <si>
    <t>Telford and Wrekin</t>
  </si>
  <si>
    <t>Somerset</t>
  </si>
  <si>
    <t>Stoke-on-Trent</t>
  </si>
  <si>
    <t>Staffordshire</t>
  </si>
  <si>
    <t>Bath and North East Somerset</t>
  </si>
  <si>
    <t>Suffolk</t>
  </si>
  <si>
    <t>Bristol</t>
  </si>
  <si>
    <t>Surrey</t>
  </si>
  <si>
    <t>North Somerset</t>
  </si>
  <si>
    <t>Warwickshire</t>
  </si>
  <si>
    <t>South Gloucestershire</t>
  </si>
  <si>
    <t>West Sussex</t>
  </si>
  <si>
    <t>Plymouth</t>
  </si>
  <si>
    <t>Worcestershire</t>
  </si>
  <si>
    <t>Torbay</t>
  </si>
  <si>
    <t>Poole</t>
  </si>
  <si>
    <t>Swindon</t>
  </si>
  <si>
    <t>Peterborough</t>
  </si>
  <si>
    <t>Luton</t>
  </si>
  <si>
    <t>Southend on Sea</t>
  </si>
  <si>
    <t>Thurrock</t>
  </si>
  <si>
    <t>Medway</t>
  </si>
  <si>
    <t>Bracknell Forest</t>
  </si>
  <si>
    <t>West Berkshire</t>
  </si>
  <si>
    <t>Reading</t>
  </si>
  <si>
    <t>Slough</t>
  </si>
  <si>
    <t>Windsor and Maidenhead</t>
  </si>
  <si>
    <t>Wokingham</t>
  </si>
  <si>
    <t>Milton Keynes</t>
  </si>
  <si>
    <t>Brighton and Hove</t>
  </si>
  <si>
    <t>Portsmouth</t>
  </si>
  <si>
    <t>Southampton</t>
  </si>
  <si>
    <t>Isle of Wight</t>
  </si>
  <si>
    <t>Durham</t>
  </si>
  <si>
    <t>Northumberland</t>
  </si>
  <si>
    <t>Cheshire East</t>
  </si>
  <si>
    <t>Cheshire West and Chester</t>
  </si>
  <si>
    <t>Shropshire</t>
  </si>
  <si>
    <t>Cornwall</t>
  </si>
  <si>
    <t>Isles of Scilly</t>
  </si>
  <si>
    <t>Wiltshire</t>
  </si>
  <si>
    <t>Bedford</t>
  </si>
  <si>
    <t>Central Bedfordshire</t>
  </si>
  <si>
    <t>Aylesbury Vale</t>
  </si>
  <si>
    <t>Chiltern</t>
  </si>
  <si>
    <t>South Bucks</t>
  </si>
  <si>
    <t>Wycombe</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</si>
  <si>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</si>
  <si>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</si>
  <si>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</si>
  <si>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</si>
  <si>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</si>
  <si>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</si>
  <si>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</si>
  <si>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</si>
  <si>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</si>
  <si>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</si>
  <si>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</si>
  <si>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</si>
  <si>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</si>
  <si>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</si>
  <si>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</si>
  <si>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</si>
  <si>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</si>
  <si>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</si>
  <si>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</si>
  <si>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</si>
  <si>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</si>
  <si>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</si>
  <si>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</si>
  <si>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</si>
  <si>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</si>
  <si>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Torridge</t>
  </si>
  <si>
    <t>West Devon</t>
  </si>
  <si>
    <t>Christchurch</t>
  </si>
  <si>
    <t>East Dorset</t>
  </si>
  <si>
    <t>North Dorset</t>
  </si>
  <si>
    <t>Purbeck</t>
  </si>
  <si>
    <t>West Dorset</t>
  </si>
  <si>
    <t>Weymouth and Portland</t>
  </si>
  <si>
    <t>Eastbourne</t>
  </si>
  <si>
    <t>Hastings</t>
  </si>
  <si>
    <t>Lewes</t>
  </si>
  <si>
    <t>Rother</t>
  </si>
  <si>
    <t>Wealden</t>
  </si>
  <si>
    <t>Basildon</t>
  </si>
  <si>
    <t>Braintree</t>
  </si>
  <si>
    <t>Brentwood</t>
  </si>
  <si>
    <t>Castle Point</t>
  </si>
  <si>
    <t>Chelmsford</t>
  </si>
  <si>
    <t>Colchester</t>
  </si>
  <si>
    <t>Epping Forest</t>
  </si>
  <si>
    <t>Harlow</t>
  </si>
  <si>
    <t>Maldon</t>
  </si>
  <si>
    <t>Rochford</t>
  </si>
  <si>
    <t>Tendring</t>
  </si>
  <si>
    <t>Uttlesford</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</si>
  <si>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</si>
  <si>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</si>
  <si>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</si>
  <si>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</si>
  <si>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</si>
  <si>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</si>
  <si>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</si>
  <si>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</si>
  <si>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</si>
  <si>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</si>
  <si>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</si>
  <si>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</si>
  <si>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</si>
  <si>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</si>
  <si>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</si>
  <si>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</si>
  <si>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Winchester</t>
  </si>
  <si>
    <t>Broxbourne</t>
  </si>
  <si>
    <t>Dacorum</t>
  </si>
  <si>
    <t>East Hertfordshire</t>
  </si>
  <si>
    <t>Hertsmere</t>
  </si>
  <si>
    <t>North Hertfordshire</t>
  </si>
  <si>
    <t>St Albans</t>
  </si>
  <si>
    <t>Stevenage</t>
  </si>
  <si>
    <t>Three Rivers</t>
  </si>
  <si>
    <t>Watford</t>
  </si>
  <si>
    <t>Welwyn Hatfield</t>
  </si>
  <si>
    <t>Ashford</t>
  </si>
  <si>
    <t>Canterbury</t>
  </si>
  <si>
    <t>Dartford</t>
  </si>
  <si>
    <t>Dover</t>
  </si>
  <si>
    <t>Gravesham</t>
  </si>
  <si>
    <t>Maidstone</t>
  </si>
  <si>
    <t>Sevenoaks</t>
  </si>
  <si>
    <t>Swale</t>
  </si>
  <si>
    <t>Thanet</t>
  </si>
  <si>
    <t>Tonbridge and Malling</t>
  </si>
  <si>
    <t>Tunbridge Wells</t>
  </si>
  <si>
    <t>Burnley</t>
  </si>
  <si>
    <t>Chorley</t>
  </si>
  <si>
    <t>Fylde</t>
  </si>
  <si>
    <t>Hyndburn</t>
  </si>
  <si>
    <t>Lancaster</t>
  </si>
  <si>
    <t>Pendle</t>
  </si>
  <si>
    <t>Preston</t>
  </si>
  <si>
    <t>Ribble Valley</t>
  </si>
  <si>
    <t>Rossendale</t>
  </si>
  <si>
    <t>South Ribble</t>
  </si>
  <si>
    <t>West Lancashire</t>
  </si>
  <si>
    <t>Wyre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</si>
  <si>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</si>
  <si>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</si>
  <si>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</si>
  <si>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</si>
  <si>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</si>
  <si>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</si>
  <si>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</si>
  <si>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</si>
  <si>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</si>
  <si>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</si>
  <si>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</si>
  <si>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</si>
  <si>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</si>
  <si>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</si>
  <si>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</si>
  <si>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</si>
  <si>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</si>
  <si>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</si>
  <si>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</si>
  <si>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</si>
  <si>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</si>
  <si>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</si>
  <si>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</si>
  <si>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</si>
  <si>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</si>
  <si>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</si>
  <si>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</si>
  <si>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Wellingborough</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</si>
  <si>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</si>
  <si>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</si>
  <si>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</si>
  <si>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</si>
  <si>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</si>
  <si>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</si>
  <si>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</si>
  <si>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</si>
  <si>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</si>
  <si>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</si>
  <si>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</si>
  <si>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</si>
  <si>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</si>
  <si>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</si>
  <si>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</si>
  <si>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</si>
  <si>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</si>
  <si>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Vale of White Horse</t>
  </si>
  <si>
    <t>West Oxfordshire</t>
  </si>
  <si>
    <t>Mendip</t>
  </si>
  <si>
    <t>Sedgemoor</t>
  </si>
  <si>
    <t>South Somerset</t>
  </si>
  <si>
    <t>Taunton Deane</t>
  </si>
  <si>
    <t>West Somerset</t>
  </si>
  <si>
    <t>Cannock Chase</t>
  </si>
  <si>
    <t>East Staffordshire</t>
  </si>
  <si>
    <t>Lichfield</t>
  </si>
  <si>
    <t>Newcastle-under-Lyme</t>
  </si>
  <si>
    <t>South Staffordshire</t>
  </si>
  <si>
    <t>Stafford</t>
  </si>
  <si>
    <t>Staffordshire Moorlands</t>
  </si>
  <si>
    <t>Tamworth</t>
  </si>
  <si>
    <t>Babergh</t>
  </si>
  <si>
    <t>Forest Heath</t>
  </si>
  <si>
    <t>Ipswich</t>
  </si>
  <si>
    <t>Mid Suffolk</t>
  </si>
  <si>
    <t>St Edmundsbury</t>
  </si>
  <si>
    <t>Elmbridge</t>
  </si>
  <si>
    <t>Epsom and Ewell</t>
  </si>
  <si>
    <t>Guildford</t>
  </si>
  <si>
    <t>Mole Valley</t>
  </si>
  <si>
    <t>Reigate and Banstead</t>
  </si>
  <si>
    <t>Runnymede</t>
  </si>
  <si>
    <t>Spelthorne</t>
  </si>
  <si>
    <t>Surrey Heath</t>
  </si>
  <si>
    <t>Tandridge</t>
  </si>
  <si>
    <t>Waverley</t>
  </si>
  <si>
    <t>Woking</t>
  </si>
  <si>
    <t>North Warwickshire</t>
  </si>
  <si>
    <t>Nuneaton and Bedworth</t>
  </si>
  <si>
    <t>Rugby</t>
  </si>
  <si>
    <t>Stratford-on-Avon</t>
  </si>
  <si>
    <t>Warwick</t>
  </si>
  <si>
    <t>Adur</t>
  </si>
  <si>
    <t>Arun</t>
  </si>
  <si>
    <t>Chichester</t>
  </si>
  <si>
    <t>Crawley</t>
  </si>
  <si>
    <t>Horsham</t>
  </si>
  <si>
    <t>Mid Sussex</t>
  </si>
  <si>
    <t>Worthing</t>
  </si>
  <si>
    <t>Bromsgrove</t>
  </si>
  <si>
    <t>Malvern Hills</t>
  </si>
  <si>
    <t>Redditch</t>
  </si>
  <si>
    <t>Worcester</t>
  </si>
  <si>
    <t>Wychavon</t>
  </si>
  <si>
    <t>Wyre Forest</t>
  </si>
  <si>
    <t>Bolton</t>
  </si>
  <si>
    <t>Bury</t>
  </si>
  <si>
    <t>Manchester</t>
  </si>
  <si>
    <t>Oldham</t>
  </si>
  <si>
    <t>Rochdale</t>
  </si>
  <si>
    <t>Salford</t>
  </si>
  <si>
    <t>Stockport</t>
  </si>
  <si>
    <t>Tameside</t>
  </si>
  <si>
    <t>Trafford</t>
  </si>
  <si>
    <t>Wigan</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</si>
  <si>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</si>
  <si>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</si>
  <si>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</si>
  <si>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</si>
  <si>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</si>
  <si>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</si>
  <si>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</si>
  <si>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</si>
  <si>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</si>
  <si>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</si>
  <si>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</si>
  <si>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</si>
  <si>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</si>
  <si>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</si>
  <si>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</si>
  <si>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</si>
  <si>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</si>
  <si>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</si>
  <si>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</si>
  <si>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</si>
  <si>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</si>
  <si>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</si>
  <si>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</si>
  <si>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</si>
  <si>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</si>
  <si>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</si>
  <si>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</si>
  <si>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</si>
  <si>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</si>
  <si>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</si>
  <si>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</si>
  <si>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</si>
  <si>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</si>
  <si>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</si>
  <si>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</si>
  <si>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</si>
  <si>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</si>
  <si>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</si>
  <si>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</si>
  <si>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</si>
  <si>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</si>
  <si>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</si>
  <si>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</si>
  <si>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</si>
  <si>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</si>
  <si>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</si>
  <si>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</si>
  <si>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</si>
  <si>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</si>
  <si>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</si>
  <si>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</si>
  <si>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</si>
  <si>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</si>
  <si>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</si>
  <si>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</si>
  <si>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</si>
  <si>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</si>
  <si>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</si>
  <si>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</si>
  <si>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Folkestone &amp; Hythe</t>
  </si>
  <si>
    <t>LAD16NM</t>
  </si>
  <si>
    <t>CTY16NM</t>
  </si>
  <si>
    <t>Tyne and Wear</t>
  </si>
  <si>
    <t>West Midlands</t>
  </si>
  <si>
    <t>West Yorkshire</t>
  </si>
  <si>
    <t>Inner London</t>
  </si>
  <si>
    <t>Outer London</t>
  </si>
  <si>
    <t>Greater Manchester</t>
  </si>
  <si>
    <t>Merseyside</t>
  </si>
  <si>
    <t>South Yorkshire</t>
  </si>
  <si>
    <t>Phase:</t>
  </si>
  <si>
    <t>All schools</t>
  </si>
  <si>
    <t>Number of open schools</t>
  </si>
  <si>
    <t>Total number not inspected</t>
  </si>
  <si>
    <t>Total number inspected</t>
  </si>
  <si>
    <t>Number of schools</t>
  </si>
  <si>
    <t>Percentage of schools</t>
  </si>
  <si>
    <t>Outstanding</t>
  </si>
  <si>
    <t>Good</t>
  </si>
  <si>
    <t>Requires improvement</t>
  </si>
  <si>
    <t>Inadequate</t>
  </si>
  <si>
    <t>England</t>
  </si>
  <si>
    <t>North East</t>
  </si>
  <si>
    <t>North West</t>
  </si>
  <si>
    <t>Yorkshire and the Humber</t>
  </si>
  <si>
    <t>East Midlands</t>
  </si>
  <si>
    <t>East of England</t>
  </si>
  <si>
    <t>London</t>
  </si>
  <si>
    <t>South East</t>
  </si>
  <si>
    <t>South West</t>
  </si>
  <si>
    <t>Isles Of Scilly</t>
  </si>
  <si>
    <t>Source: Ofsted inspection data</t>
  </si>
  <si>
    <t>1. Percentages are rounded and may not add to 100.</t>
  </si>
  <si>
    <t>Nursery</t>
  </si>
  <si>
    <t>Primary</t>
  </si>
  <si>
    <t>Secondary</t>
  </si>
  <si>
    <t>Special</t>
  </si>
  <si>
    <t>PRU</t>
  </si>
  <si>
    <t>Overall effectiveness of schools inspected</t>
  </si>
  <si>
    <t>Period covered:</t>
  </si>
  <si>
    <t>State-funded schools in England</t>
  </si>
  <si>
    <t>Source: Ofsted</t>
  </si>
  <si>
    <t>Local authority selection:</t>
  </si>
  <si>
    <t>Unitary Authority</t>
  </si>
  <si>
    <t>Shire County</t>
  </si>
  <si>
    <t>Shire District</t>
  </si>
  <si>
    <t>Metropolitan District</t>
  </si>
  <si>
    <t>London Borough</t>
  </si>
  <si>
    <t>Class:</t>
  </si>
  <si>
    <t>Classification:</t>
  </si>
  <si>
    <t>Percentages are rounded and may not add to 100.</t>
  </si>
  <si>
    <t>Region/Local authority</t>
  </si>
  <si>
    <t>North East, Yorkshire and the Humber</t>
  </si>
  <si>
    <t>Bournemouth, Christchurch &amp; Poole</t>
  </si>
  <si>
    <t>Bournemouth, Christchurch and Poole</t>
  </si>
  <si>
    <t>West Suffolk</t>
  </si>
  <si>
    <t>East Suffolk</t>
  </si>
  <si>
    <t>Somerset West and Taunton</t>
  </si>
  <si>
    <t>Overall effectiveness for schools (All schools) inspected by local authority area and region</t>
  </si>
  <si>
    <t>Overall effectiveness for schools (Nursery) inspected by local authority area and region</t>
  </si>
  <si>
    <t>Overall effectiveness for schools (Primary) inspected by local authority area and region</t>
  </si>
  <si>
    <t>Overall effectiveness for schools (Secondary) inspected by local authority area and region</t>
  </si>
  <si>
    <t>Overall effectiveness for schools (Special) inspected by local authority area and region</t>
  </si>
  <si>
    <t>West Northamptonshire</t>
  </si>
  <si>
    <t>1 September 2020 to 31 August 2021</t>
  </si>
  <si>
    <t>As at 31 August 2021</t>
  </si>
  <si>
    <t>Buckinghamshire Council</t>
  </si>
  <si>
    <t>Dorset Council</t>
  </si>
  <si>
    <t>North Northamptonshire</t>
  </si>
  <si>
    <t>Table 5a: Overall effectiveness of all schools at their most recent inspection, by local authority and region, as at 31 August 2021</t>
  </si>
  <si>
    <t>Number of schools not yet inspected</t>
  </si>
  <si>
    <t>Number of schools inspected</t>
  </si>
  <si>
    <t>Outstanding %</t>
  </si>
  <si>
    <t>Good %</t>
  </si>
  <si>
    <t>Requires improvement %</t>
  </si>
  <si>
    <t>Inadequate %</t>
  </si>
  <si>
    <t>Table 5b: Overall effectiveness of nursery schools at their most recent inspection, by local authority and region, as at 31 August 2021</t>
  </si>
  <si>
    <t>Table 5c: Overall effectiveness of primary schools at their most recent inspection, by local authority and region, as at 31 August 2021</t>
  </si>
  <si>
    <t>Table 5d: Overall effectiveness of secondary schools at their most recent inspection, by local authority and region, as at 31 August 2021</t>
  </si>
  <si>
    <t>Table 5e: Overall effectiveness of special schools at their most recent inspection, by local authority and region, as at 31 August 2021</t>
  </si>
  <si>
    <t>Table 5f: Overall effectiveness of alternative provision schools at their most recent inspection, by local authority and region, as at 31 August 2021</t>
  </si>
  <si>
    <t>Predominantly Urban - Shire County</t>
  </si>
  <si>
    <t>Predominantly Urban - Unitary Authority</t>
  </si>
  <si>
    <t>Predominantly Urban - London Borough</t>
  </si>
  <si>
    <t>Predominantly Urban - Met District</t>
  </si>
  <si>
    <t>Predominantly Rural - Shire County</t>
  </si>
  <si>
    <t>Predominantly Rural - Unitary Authority</t>
  </si>
  <si>
    <t>Urban with Significant Rural - Shire County</t>
  </si>
  <si>
    <t>Urban with Significant Rural - Unitary Authority</t>
  </si>
  <si>
    <t>Comparator selection:</t>
  </si>
  <si>
    <t>Overall effectiveness for schools (alternative provision schools) inspected by local authority area and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</si>
</sst>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name val="Tahoma"/>
      <family val="2"/>
    </font>
    <font>
      <b/>
      <sz val="10"/>
      <name val="Tahoma"/>
      <family val="2"/>
    </font>
    <font>
      <sz val="8"/>
      <name val="Tahoma"/>
      <family val="2"/>
    </font>
    <font>
      <b/>
      <sz val="10"/>
      <color theme="1"/>
      <name val="Tahoma"/>
      <family val="2"/>
    </font>
    <font>
      <b/>
      <sz val="11"/>
      <name val="Tahoma"/>
      <family val="2"/>
    </font>
    <font>
      <b/>
      <i/>
      <sz val="11"/>
      <color theme="1"/>
      <name val="Calibri"/>
      <family val="2"/>
      <scheme val="minor"/>
    </font>
    <font>
      <i/>
      <sz val="11"/>
      <color theme="1"/>
      <name val="Calibri"/>
      <family val="2"/>
      <scheme val="minor"/>
    </font>
    <font>
      <b/>
      <sz val="12"/>
      <color theme="1"/>
      <name val="Calibri"/>
      <family val="2"/>
      <scheme val="minor"/>
    </font>
    <font>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6FEEC"/>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9" fontId="11" fillId="0" borderId="0" applyFont="0" applyFill="0" applyBorder="0" applyAlignment="0" applyProtection="0"/>
    <xf numFmtId="0" fontId="2" fillId="0" borderId="0"/>
  </cellStyleXfs>
  <cellXfs count="69">
    <xf numFmtId="0" fontId="0" fillId="0" borderId="0" xfId="0"/>
    <xf numFmtId="0" fontId="0" fillId="0" borderId="1" xfId="0" applyBorder="1" applyAlignment="1" applyProtection="1">
      <alignment vertical="top"/>
    </xf>
    <xf numFmtId="10" fontId="2" fillId="2" borderId="0" xfId="1" applyNumberFormat="1" applyFont="1" applyFill="1" applyAlignment="1" applyProtection="1">
      <alignment horizontal="right" vertical="center" indent="4"/>
    </xf>
    <xf numFmtId="0" fontId="0" fillId="0" borderId="1" xfId="0" applyBorder="1" applyAlignment="1">
      <alignment vertical="top"/>
    </xf>
    <xf numFmtId="3" fontId="3" fillId="2" borderId="0" xfId="1" applyNumberFormat="1" applyFont="1" applyFill="1" applyAlignment="1" applyProtection="1">
      <alignment horizontal="center" vertical="center"/>
      <protection locked="0" hidden="1"/>
    </xf>
    <xf numFmtId="0" fontId="4" fillId="3" borderId="0" xfId="1" applyFont="1" applyFill="1" applyBorder="1" applyAlignment="1" applyProtection="1">
      <alignment vertical="center" wrapText="1"/>
    </xf>
    <xf numFmtId="0" fontId="5" fillId="3" borderId="2" xfId="0" applyFont="1" applyFill="1" applyBorder="1" applyAlignment="1" applyProtection="1">
      <alignment horizontal="center" vertical="center" wrapText="1"/>
    </xf>
    <xf numFmtId="0" fontId="2" fillId="3" borderId="0" xfId="1" applyFill="1" applyBorder="1" applyProtection="1"/>
    <xf numFmtId="0" fontId="5" fillId="3" borderId="3" xfId="0" applyFont="1" applyFill="1" applyBorder="1" applyAlignment="1" applyProtection="1">
      <alignment horizontal="center" vertical="center" wrapText="1"/>
    </xf>
    <xf numFmtId="3" fontId="3" fillId="3" borderId="3" xfId="1" applyNumberFormat="1" applyFont="1" applyFill="1" applyBorder="1" applyAlignment="1" applyProtection="1">
      <alignment horizontal="center" vertical="center" wrapText="1"/>
    </xf>
    <xf numFmtId="0" fontId="0" fillId="3" borderId="2" xfId="0" applyFill="1" applyBorder="1" applyAlignment="1">
      <alignment vertical="top"/>
    </xf>
    <xf numFmtId="3" fontId="3" fillId="3" borderId="2" xfId="1" applyNumberFormat="1" applyFont="1" applyFill="1" applyBorder="1" applyAlignment="1" applyProtection="1">
      <alignment horizontal="center" vertical="center"/>
      <protection locked="0" hidden="1"/>
    </xf>
    <xf numFmtId="0" fontId="0" fillId="0" borderId="2" xfId="0" applyBorder="1" applyAlignment="1">
      <alignment vertical="top"/>
    </xf>
    <xf numFmtId="3" fontId="3" fillId="2" borderId="2" xfId="1" applyNumberFormat="1" applyFont="1" applyFill="1" applyBorder="1" applyAlignment="1" applyProtection="1">
      <alignment horizontal="center" vertical="center"/>
      <protection locked="0" hidden="1"/>
    </xf>
    <xf numFmtId="1" fontId="0" fillId="0" borderId="2" xfId="0" applyNumberFormat="1" applyBorder="1" applyAlignment="1">
      <alignment vertical="top"/>
    </xf>
    <xf numFmtId="0" fontId="0" fillId="0" borderId="2" xfId="0" applyBorder="1"/>
    <xf numFmtId="0" fontId="6" fillId="2" borderId="0" xfId="1" applyFont="1" applyFill="1" applyAlignment="1" applyProtection="1">
      <alignment vertical="center"/>
      <protection locked="0" hidden="1"/>
    </xf>
    <xf numFmtId="0" fontId="2" fillId="2" borderId="0" xfId="1" applyFont="1" applyFill="1" applyAlignment="1" applyProtection="1">
      <alignment vertical="center"/>
      <protection locked="0" hidden="1"/>
    </xf>
    <xf numFmtId="0" fontId="6" fillId="4" borderId="0" xfId="1" applyFont="1" applyFill="1" applyAlignment="1" applyProtection="1">
      <alignment vertical="center"/>
      <protection locked="0" hidden="1"/>
    </xf>
    <xf numFmtId="0" fontId="0" fillId="4" borderId="0" xfId="0" applyFill="1"/>
    <xf numFmtId="0" fontId="8" fillId="4" borderId="0" xfId="0" applyFont="1" applyFill="1" applyAlignment="1">
      <alignment horizontal="center"/>
    </xf>
    <xf numFmtId="0" fontId="1" fillId="4" borderId="0" xfId="0" applyFont="1" applyFill="1"/>
    <xf numFmtId="0" fontId="7" fillId="4" borderId="0" xfId="0" applyFont="1" applyFill="1"/>
    <xf numFmtId="0" fontId="0" fillId="4" borderId="9" xfId="0" applyFill="1" applyBorder="1"/>
    <xf numFmtId="0" fontId="8" fillId="4" borderId="0" xfId="0" applyFont="1" applyFill="1" applyAlignment="1">
      <alignment horizontal="left"/>
    </xf>
    <xf numFmtId="0" fontId="9" fillId="4" borderId="10" xfId="0" applyFont="1" applyFill="1" applyBorder="1"/>
    <xf numFmtId="0" fontId="2" fillId="4" borderId="0" xfId="1" applyFont="1" applyFill="1" applyAlignment="1" applyProtection="1">
      <alignment vertical="center"/>
      <protection locked="0" hidden="1"/>
    </xf>
    <xf numFmtId="0" fontId="4" fillId="4" borderId="0" xfId="1" applyFont="1" applyFill="1" applyBorder="1" applyAlignment="1" applyProtection="1">
      <alignment vertical="center" wrapText="1"/>
    </xf>
    <xf numFmtId="0" fontId="5" fillId="4" borderId="2" xfId="0" applyFont="1" applyFill="1" applyBorder="1" applyAlignment="1" applyProtection="1">
      <alignment horizontal="center" vertical="center" wrapText="1"/>
    </xf>
    <xf numFmtId="0" fontId="2" fillId="4" borderId="0" xfId="1" applyFill="1" applyBorder="1" applyProtection="1"/>
    <xf numFmtId="0" fontId="5" fillId="4" borderId="3" xfId="0" applyFont="1" applyFill="1" applyBorder="1" applyAlignment="1" applyProtection="1">
      <alignment horizontal="center" vertical="center" wrapText="1"/>
    </xf>
    <xf numFmtId="3" fontId="3" fillId="4" borderId="3" xfId="1" applyNumberFormat="1" applyFont="1" applyFill="1" applyBorder="1" applyAlignment="1" applyProtection="1">
      <alignment horizontal="center" vertical="center" wrapText="1"/>
    </xf>
    <xf numFmtId="0" fontId="0" fillId="4" borderId="2" xfId="0" applyFill="1" applyBorder="1" applyAlignment="1">
      <alignment vertical="top"/>
    </xf>
    <xf numFmtId="3" fontId="3" fillId="4" borderId="2" xfId="1" applyNumberFormat="1" applyFont="1" applyFill="1" applyBorder="1" applyAlignment="1" applyProtection="1">
      <alignment horizontal="center" vertical="center"/>
      <protection locked="0" hidden="1"/>
    </xf>
    <xf numFmtId="1" fontId="0" fillId="4" borderId="2" xfId="0" applyNumberFormat="1" applyFill="1" applyBorder="1" applyAlignment="1">
      <alignment vertical="top"/>
    </xf>
    <xf numFmtId="0" fontId="0" fillId="4" borderId="6" xfId="0" applyFill="1" applyBorder="1"/>
    <xf numFmtId="0" fontId="10" fillId="4" borderId="0" xfId="0" applyFont="1" applyFill="1" applyAlignment="1">
      <alignment horizontal="left"/>
    </xf>
    <xf numFmtId="0" fontId="0" fillId="0" borderId="0" xfId="0" applyBorder="1" applyAlignment="1">
      <alignment vertical="top"/>
    </xf>
    <xf numFmtId="0" fontId="0" fillId="3" borderId="3" xfId="0" applyFill="1" applyBorder="1" applyAlignment="1" applyProtection="1">
      <alignment horizontal="center" vertical="top"/>
    </xf>
    <xf numFmtId="0" fontId="0" fillId="3" borderId="8" xfId="0" applyFill="1" applyBorder="1" applyAlignment="1" applyProtection="1">
      <alignment horizontal="center" vertical="top"/>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3" fillId="3" borderId="5"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7" xfId="1" applyFont="1" applyFill="1" applyBorder="1" applyAlignment="1" applyProtection="1">
      <alignment horizontal="center" vertical="center"/>
    </xf>
    <xf numFmtId="3" fontId="2" fillId="3" borderId="3" xfId="1" applyNumberFormat="1" applyFont="1" applyFill="1" applyBorder="1" applyAlignment="1" applyProtection="1">
      <alignment horizontal="center" vertical="center"/>
    </xf>
    <xf numFmtId="3" fontId="2" fillId="3" borderId="8" xfId="1" applyNumberFormat="1" applyFont="1" applyFill="1" applyBorder="1" applyAlignment="1" applyProtection="1">
      <alignment horizontal="center" vertical="center"/>
    </xf>
    <xf numFmtId="0" fontId="0" fillId="3" borderId="4" xfId="0" applyFill="1" applyBorder="1" applyAlignment="1" applyProtection="1">
      <alignment horizontal="center" vertical="top"/>
    </xf>
    <xf numFmtId="0" fontId="5" fillId="3" borderId="2" xfId="0" applyFont="1" applyFill="1" applyBorder="1" applyAlignment="1" applyProtection="1">
      <alignment horizontal="center" vertical="center" wrapText="1"/>
    </xf>
    <xf numFmtId="0" fontId="3" fillId="3" borderId="2" xfId="1" applyFont="1" applyFill="1" applyBorder="1" applyAlignment="1" applyProtection="1">
      <alignment horizontal="center" vertical="center"/>
    </xf>
    <xf numFmtId="3" fontId="2" fillId="3" borderId="4" xfId="1" applyNumberFormat="1" applyFont="1" applyFill="1" applyBorder="1" applyAlignment="1" applyProtection="1">
      <alignment horizontal="center" vertical="center"/>
    </xf>
    <xf numFmtId="0" fontId="0" fillId="4" borderId="3" xfId="0" applyFill="1" applyBorder="1" applyAlignment="1" applyProtection="1">
      <alignment horizontal="center" vertical="top"/>
    </xf>
    <xf numFmtId="0" fontId="0" fillId="4" borderId="4" xfId="0" applyFill="1" applyBorder="1" applyAlignment="1" applyProtection="1">
      <alignment horizontal="center" vertical="top"/>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4" borderId="2" xfId="1" applyFont="1" applyFill="1" applyBorder="1" applyAlignment="1" applyProtection="1">
      <alignment horizontal="center" vertical="center"/>
    </xf>
    <xf numFmtId="3" fontId="2" fillId="4" borderId="3" xfId="1" applyNumberFormat="1" applyFont="1" applyFill="1" applyBorder="1" applyAlignment="1" applyProtection="1">
      <alignment horizontal="center" vertical="center"/>
    </xf>
    <xf numFmtId="3" fontId="2" fillId="4" borderId="4" xfId="1" applyNumberFormat="1" applyFont="1" applyFill="1" applyBorder="1" applyAlignment="1" applyProtection="1">
      <alignment horizontal="center" vertical="center"/>
    </xf>
    <xf numFmtId="0" fontId="0" fillId="4" borderId="8" xfId="0" applyFill="1" applyBorder="1" applyAlignment="1" applyProtection="1">
      <alignment horizontal="center" vertical="top"/>
    </xf>
    <xf numFmtId="0" fontId="5" fillId="4" borderId="8" xfId="0" applyFont="1" applyFill="1" applyBorder="1" applyAlignment="1" applyProtection="1">
      <alignment horizontal="center" vertical="center" wrapText="1"/>
    </xf>
    <xf numFmtId="0" fontId="3" fillId="4" borderId="5" xfId="1" applyFont="1" applyFill="1" applyBorder="1" applyAlignment="1" applyProtection="1">
      <alignment horizontal="center" vertical="center"/>
    </xf>
    <xf numFmtId="0" fontId="3" fillId="4" borderId="6" xfId="1" applyFont="1" applyFill="1" applyBorder="1" applyAlignment="1" applyProtection="1">
      <alignment horizontal="center" vertical="center"/>
    </xf>
    <xf numFmtId="0" fontId="3" fillId="4" borderId="7" xfId="1" applyFont="1" applyFill="1" applyBorder="1" applyAlignment="1" applyProtection="1">
      <alignment horizontal="center" vertical="center"/>
    </xf>
    <xf numFmtId="3" fontId="2" fillId="4" borderId="8" xfId="1" applyNumberFormat="1" applyFont="1" applyFill="1" applyBorder="1" applyAlignment="1" applyProtection="1">
      <alignment horizontal="center" vertical="center"/>
    </xf>
    <xf numFmtId="0" fontId="0" fillId="4" borderId="0" xfId="0" applyFill="1" applyAlignment="1">
      <alignment horizontal="left" vertical="top" wrapText="1"/>
    </xf>
    <xf numFmtId="0" fontId="0" fillId="0" borderId="1" xfId="2" applyNumberFormat="1" applyFont="1" applyBorder="1" applyAlignment="1" applyProtection="1">
      <alignment vertical="top"/>
    </xf>
    <xf numFmtId="0" fontId="2" fillId="2" borderId="0" xfId="1" applyNumberFormat="1" applyFont="1" applyFill="1" applyAlignment="1" applyProtection="1">
      <alignment horizontal="right" vertical="center" indent="4"/>
    </xf>
    <xf numFmtId="0" fontId="0" fillId="0" borderId="1" xfId="0" applyNumberFormat="1" applyBorder="1" applyAlignment="1">
      <alignment vertical="top"/>
    </xf>
    <xf numFmtId="0" fontId="0" fillId="0" borderId="0" xfId="0" applyNumberFormat="1"/>
  </cellXfs>
  <cellStyles count="4">
    <cellStyle name="Normal" xfId="0" builtinId="0"/>
    <cellStyle name="Normal 2 4 2" xfId="3" xr:uid="{5102E054-AB20-4A26-AA81-81F65CE51175}"/>
    <cellStyle name="Normal 21" xfId="1" xr:uid="{00000000-0005-0000-0000-000001000000}"/>
    <cellStyle name="Percent" xfId="2" builtinId="5"/>
  </cellStyles>
  <dxfs count="0"/>
  <tableStyles count="0" defaultTableStyle="TableStyleMedium9" defaultPivotStyle="PivotStyleLight16"/>
  <colors>
    <mruColors>
      <color rgb="FFF6FEEC"/>
      <color rgb="FFFFFFCC"/>
      <color rgb="FFEEE6E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807720</xdr:colOff>
      <xdr:row>17</xdr:row>
      <xdr:rowOff>175260</xdr:rowOff>
    </xdr:from>
    <xdr:to>
      <xdr:col>3</xdr:col>
      <xdr:colOff>1524000</xdr:colOff>
      <xdr:row>25</xdr:row>
      <xdr:rowOff>76200</xdr:rowOff>
    </xdr:to>
    <xdr:sp macro="" textlink="">
      <xdr:nvSpPr>
        <xdr:cNvPr id="2" name="TextBox 1">
          <a:extLst>
            <a:ext uri="{FF2B5EF4-FFF2-40B4-BE49-F238E27FC236}">
              <a16:creationId xmlns:a16="http://schemas.microsoft.com/office/drawing/2014/main" id="{EC3305D1-AFE3-4C33-90C9-B1EFA7E0643A}"/>
            </a:ext>
          </a:extLst>
        </xdr:cNvPr>
        <xdr:cNvSpPr txBox="1"/>
      </xdr:nvSpPr>
      <xdr:spPr>
        <a:xfrm>
          <a:off x="807720" y="3985260"/>
          <a:ext cx="7322820" cy="2004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For every type of school inspected (with the exception of nursery schools), a higher percentage are rated as Outstanding in Predominantly Urban local authority areas compared to those in Predominantly Rural.  The converse is true for schools rated as Inadequate, where there is generally a higher percentage in Predominantly Rural local authority areas than seen in Predominantly Urban.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22"/>
  <sheetViews>
    <sheetView topLeftCell="A174" workbookViewId="0">
      <selection activeCell="C185" sqref="C185"/>
    </sheetView>
  </sheetViews>
  <sheetFormatPr defaultRowHeight="14.4" x14ac:dyDescent="0.3"/>
  <cols>
    <col min="1" max="1" width="35.88671875" customWidth="1"/>
  </cols>
  <sheetData>
    <row r="1" spans="1:11" x14ac:dyDescent="0.3">
      <c r="A1" t="s">
        <v>0</v>
      </c>
      <c r="B1" t="s">
        <v>1</v>
      </c>
      <c r="I1" t="s">
        <v>2</v>
      </c>
      <c r="J1" t="s">
        <v>1</v>
      </c>
      <c r="K1" t="s">
        <v>3</v>
      </c>
    </row>
    <row r="2" spans="1:11" x14ac:dyDescent="0.3">
      <c r="I2" t="s">
        <v>4</v>
      </c>
      <c r="K2" t="s">
        <v>5</v>
      </c>
    </row>
    <row r="3" spans="1:11" x14ac:dyDescent="0.3">
      <c r="A3" t="s">
        <v>274</v>
      </c>
      <c r="B3" t="s">
        <v>274</v>
      </c>
      <c r="C3" t="s">
        <v>7</v>
      </c>
      <c r="I3" t="s">
        <v>8</v>
      </c>
      <c r="K3" t="s">
        <v>9</v>
      </c>
    </row>
    <row r="4" spans="1:11" x14ac:dyDescent="0.3">
      <c r="A4" t="s">
        <v>98</v>
      </c>
      <c r="B4" t="s">
        <v>98</v>
      </c>
      <c r="C4" t="s">
        <v>9</v>
      </c>
      <c r="I4" t="s">
        <v>11</v>
      </c>
      <c r="K4" t="s">
        <v>9</v>
      </c>
    </row>
    <row r="5" spans="1:11" x14ac:dyDescent="0.3">
      <c r="A5" t="s">
        <v>104</v>
      </c>
      <c r="B5" t="s">
        <v>104</v>
      </c>
      <c r="C5" t="s">
        <v>7</v>
      </c>
      <c r="I5" t="s">
        <v>13</v>
      </c>
      <c r="K5" t="s">
        <v>5</v>
      </c>
    </row>
    <row r="6" spans="1:11" x14ac:dyDescent="0.3">
      <c r="A6" t="s">
        <v>275</v>
      </c>
      <c r="B6" t="s">
        <v>275</v>
      </c>
      <c r="C6" t="s">
        <v>7</v>
      </c>
      <c r="I6" t="s">
        <v>15</v>
      </c>
      <c r="K6" t="s">
        <v>9</v>
      </c>
    </row>
    <row r="7" spans="1:11" x14ac:dyDescent="0.3">
      <c r="A7" t="s">
        <v>228</v>
      </c>
      <c r="B7" t="s">
        <v>228</v>
      </c>
      <c r="C7" t="s">
        <v>7</v>
      </c>
      <c r="I7" t="s">
        <v>19</v>
      </c>
      <c r="K7" t="s">
        <v>5</v>
      </c>
    </row>
    <row r="8" spans="1:11" x14ac:dyDescent="0.3">
      <c r="A8" t="s">
        <v>170</v>
      </c>
      <c r="B8" t="s">
        <v>170</v>
      </c>
      <c r="C8" t="s">
        <v>5</v>
      </c>
      <c r="I8" t="s">
        <v>21</v>
      </c>
      <c r="K8" t="s">
        <v>5</v>
      </c>
    </row>
    <row r="9" spans="1:11" x14ac:dyDescent="0.3">
      <c r="A9" t="s">
        <v>89</v>
      </c>
      <c r="B9" t="s">
        <v>89</v>
      </c>
      <c r="C9" t="s">
        <v>9</v>
      </c>
      <c r="I9" t="s">
        <v>23</v>
      </c>
      <c r="K9" t="s">
        <v>5</v>
      </c>
    </row>
    <row r="10" spans="1:11" x14ac:dyDescent="0.3">
      <c r="A10" t="s">
        <v>253</v>
      </c>
      <c r="B10" t="s">
        <v>253</v>
      </c>
      <c r="C10" t="s">
        <v>9</v>
      </c>
      <c r="I10" t="s">
        <v>25</v>
      </c>
      <c r="K10" t="s">
        <v>5</v>
      </c>
    </row>
    <row r="11" spans="1:11" x14ac:dyDescent="0.3">
      <c r="A11" t="s">
        <v>324</v>
      </c>
      <c r="B11" t="s">
        <v>324</v>
      </c>
      <c r="C11" t="s">
        <v>7</v>
      </c>
      <c r="I11" t="s">
        <v>27</v>
      </c>
      <c r="K11" t="s">
        <v>7</v>
      </c>
    </row>
    <row r="12" spans="1:11" x14ac:dyDescent="0.3">
      <c r="A12" t="s">
        <v>325</v>
      </c>
      <c r="B12" t="s">
        <v>325</v>
      </c>
      <c r="C12" t="s">
        <v>7</v>
      </c>
      <c r="I12" t="s">
        <v>29</v>
      </c>
      <c r="K12" t="s">
        <v>5</v>
      </c>
    </row>
    <row r="13" spans="1:11" x14ac:dyDescent="0.3">
      <c r="A13" t="s">
        <v>302</v>
      </c>
      <c r="B13" t="s">
        <v>302</v>
      </c>
      <c r="C13" t="s">
        <v>7</v>
      </c>
      <c r="I13" t="s">
        <v>31</v>
      </c>
      <c r="K13" t="s">
        <v>7</v>
      </c>
    </row>
    <row r="14" spans="1:11" x14ac:dyDescent="0.3">
      <c r="A14" t="s">
        <v>99</v>
      </c>
      <c r="B14" t="s">
        <v>99</v>
      </c>
      <c r="C14" t="s">
        <v>5</v>
      </c>
      <c r="I14" t="s">
        <v>33</v>
      </c>
      <c r="K14" t="s">
        <v>5</v>
      </c>
    </row>
    <row r="15" spans="1:11" x14ac:dyDescent="0.3">
      <c r="A15" t="s">
        <v>131</v>
      </c>
      <c r="B15" t="s">
        <v>131</v>
      </c>
      <c r="C15" t="s">
        <v>7</v>
      </c>
      <c r="I15" t="s">
        <v>35</v>
      </c>
      <c r="K15" t="s">
        <v>9</v>
      </c>
    </row>
    <row r="16" spans="1:11" x14ac:dyDescent="0.3">
      <c r="A16" t="s">
        <v>149</v>
      </c>
      <c r="B16" t="s">
        <v>149</v>
      </c>
      <c r="C16" t="s">
        <v>5</v>
      </c>
      <c r="I16" t="s">
        <v>37</v>
      </c>
      <c r="K16" t="s">
        <v>9</v>
      </c>
    </row>
    <row r="17" spans="1:11" x14ac:dyDescent="0.3">
      <c r="A17" t="s">
        <v>229</v>
      </c>
      <c r="B17" t="s">
        <v>229</v>
      </c>
      <c r="C17" t="s">
        <v>9</v>
      </c>
      <c r="I17" t="s">
        <v>39</v>
      </c>
      <c r="K17" t="s">
        <v>5</v>
      </c>
    </row>
    <row r="18" spans="1:11" x14ac:dyDescent="0.3">
      <c r="A18" t="s">
        <v>50</v>
      </c>
      <c r="B18" t="s">
        <v>50</v>
      </c>
      <c r="C18" t="s">
        <v>5</v>
      </c>
      <c r="I18" t="s">
        <v>41</v>
      </c>
      <c r="K18" t="s">
        <v>9</v>
      </c>
    </row>
    <row r="19" spans="1:11" x14ac:dyDescent="0.3">
      <c r="A19" t="s">
        <v>87</v>
      </c>
      <c r="B19" t="s">
        <v>87</v>
      </c>
      <c r="C19" t="s">
        <v>5</v>
      </c>
      <c r="I19" t="s">
        <v>43</v>
      </c>
      <c r="K19" t="s">
        <v>5</v>
      </c>
    </row>
    <row r="20" spans="1:11" x14ac:dyDescent="0.3">
      <c r="A20" t="s">
        <v>326</v>
      </c>
      <c r="B20" t="s">
        <v>326</v>
      </c>
      <c r="C20" t="s">
        <v>7</v>
      </c>
      <c r="I20" t="s">
        <v>45</v>
      </c>
      <c r="K20" t="s">
        <v>9</v>
      </c>
    </row>
    <row r="21" spans="1:11" x14ac:dyDescent="0.3">
      <c r="A21" t="s">
        <v>311</v>
      </c>
      <c r="B21" t="s">
        <v>311</v>
      </c>
      <c r="C21" t="s">
        <v>7</v>
      </c>
      <c r="I21" t="s">
        <v>47</v>
      </c>
      <c r="K21" t="s">
        <v>9</v>
      </c>
    </row>
    <row r="22" spans="1:11" x14ac:dyDescent="0.3">
      <c r="A22" t="s">
        <v>193</v>
      </c>
      <c r="B22" t="s">
        <v>193</v>
      </c>
      <c r="C22" t="s">
        <v>7</v>
      </c>
      <c r="I22" t="s">
        <v>49</v>
      </c>
      <c r="K22" t="s">
        <v>5</v>
      </c>
    </row>
    <row r="23" spans="1:11" x14ac:dyDescent="0.3">
      <c r="A23" t="s">
        <v>22</v>
      </c>
      <c r="B23" t="s">
        <v>22</v>
      </c>
      <c r="C23" t="s">
        <v>7</v>
      </c>
      <c r="I23" t="s">
        <v>51</v>
      </c>
      <c r="K23" t="s">
        <v>9</v>
      </c>
    </row>
    <row r="24" spans="1:11" x14ac:dyDescent="0.3">
      <c r="A24" t="s">
        <v>24</v>
      </c>
      <c r="B24" t="s">
        <v>24</v>
      </c>
      <c r="C24" t="s">
        <v>7</v>
      </c>
      <c r="I24" t="s">
        <v>53</v>
      </c>
      <c r="K24" t="s">
        <v>7</v>
      </c>
    </row>
    <row r="25" spans="1:11" x14ac:dyDescent="0.3">
      <c r="A25" t="s">
        <v>105</v>
      </c>
      <c r="B25" t="s">
        <v>105</v>
      </c>
      <c r="C25" t="s">
        <v>5</v>
      </c>
      <c r="I25" t="s">
        <v>55</v>
      </c>
      <c r="K25" t="s">
        <v>5</v>
      </c>
    </row>
    <row r="26" spans="1:11" x14ac:dyDescent="0.3">
      <c r="A26" t="s">
        <v>287</v>
      </c>
      <c r="B26" t="s">
        <v>287</v>
      </c>
      <c r="C26" t="s">
        <v>7</v>
      </c>
      <c r="I26" t="s">
        <v>57</v>
      </c>
      <c r="K26" t="s">
        <v>7</v>
      </c>
    </row>
    <row r="27" spans="1:11" x14ac:dyDescent="0.3">
      <c r="A27" t="s">
        <v>200</v>
      </c>
      <c r="B27" t="s">
        <v>200</v>
      </c>
      <c r="C27" t="s">
        <v>5</v>
      </c>
      <c r="I27" t="s">
        <v>59</v>
      </c>
      <c r="K27" t="s">
        <v>5</v>
      </c>
    </row>
    <row r="28" spans="1:11" x14ac:dyDescent="0.3">
      <c r="A28" t="s">
        <v>410</v>
      </c>
      <c r="B28" t="s">
        <v>411</v>
      </c>
      <c r="C28" t="s">
        <v>7</v>
      </c>
    </row>
    <row r="29" spans="1:11" x14ac:dyDescent="0.3">
      <c r="A29" t="s">
        <v>68</v>
      </c>
      <c r="B29" t="s">
        <v>68</v>
      </c>
      <c r="C29" t="s">
        <v>7</v>
      </c>
    </row>
    <row r="30" spans="1:11" x14ac:dyDescent="0.3">
      <c r="A30" t="s">
        <v>318</v>
      </c>
      <c r="B30" t="s">
        <v>318</v>
      </c>
      <c r="C30" t="s">
        <v>7</v>
      </c>
    </row>
    <row r="31" spans="1:11" x14ac:dyDescent="0.3">
      <c r="A31" t="s">
        <v>132</v>
      </c>
      <c r="B31" t="s">
        <v>132</v>
      </c>
      <c r="C31" t="s">
        <v>9</v>
      </c>
    </row>
    <row r="32" spans="1:11" x14ac:dyDescent="0.3">
      <c r="A32" t="s">
        <v>207</v>
      </c>
      <c r="B32" t="s">
        <v>207</v>
      </c>
      <c r="C32" t="s">
        <v>9</v>
      </c>
    </row>
    <row r="33" spans="1:3" x14ac:dyDescent="0.3">
      <c r="A33" t="s">
        <v>327</v>
      </c>
      <c r="B33" t="s">
        <v>327</v>
      </c>
      <c r="C33" t="s">
        <v>7</v>
      </c>
    </row>
    <row r="34" spans="1:3" x14ac:dyDescent="0.3">
      <c r="A34" t="s">
        <v>133</v>
      </c>
      <c r="B34" t="s">
        <v>133</v>
      </c>
      <c r="C34" t="s">
        <v>5</v>
      </c>
    </row>
    <row r="35" spans="1:3" x14ac:dyDescent="0.3">
      <c r="A35" t="s">
        <v>75</v>
      </c>
      <c r="B35" t="s">
        <v>75</v>
      </c>
      <c r="C35" t="s">
        <v>7</v>
      </c>
    </row>
    <row r="36" spans="1:3" x14ac:dyDescent="0.3">
      <c r="A36" t="s">
        <v>52</v>
      </c>
      <c r="B36" t="s">
        <v>52</v>
      </c>
      <c r="C36" t="s">
        <v>7</v>
      </c>
    </row>
    <row r="37" spans="1:3" x14ac:dyDescent="0.3">
      <c r="A37" t="s">
        <v>208</v>
      </c>
      <c r="B37" t="s">
        <v>208</v>
      </c>
      <c r="C37" t="s">
        <v>5</v>
      </c>
    </row>
    <row r="38" spans="1:3" x14ac:dyDescent="0.3">
      <c r="A38" t="s">
        <v>328</v>
      </c>
      <c r="B38" t="s">
        <v>328</v>
      </c>
      <c r="C38" t="s">
        <v>7</v>
      </c>
    </row>
    <row r="39" spans="1:3" x14ac:dyDescent="0.3">
      <c r="A39" t="s">
        <v>281</v>
      </c>
      <c r="B39" t="s">
        <v>281</v>
      </c>
      <c r="C39" t="s">
        <v>7</v>
      </c>
    </row>
    <row r="40" spans="1:3" x14ac:dyDescent="0.3">
      <c r="A40" t="s">
        <v>160</v>
      </c>
      <c r="B40" t="s">
        <v>160</v>
      </c>
      <c r="C40" t="s">
        <v>7</v>
      </c>
    </row>
    <row r="41" spans="1:3" x14ac:dyDescent="0.3">
      <c r="A41" t="s">
        <v>230</v>
      </c>
      <c r="B41" t="s">
        <v>230</v>
      </c>
      <c r="C41" t="s">
        <v>7</v>
      </c>
    </row>
    <row r="42" spans="1:3" x14ac:dyDescent="0.3">
      <c r="A42" t="s">
        <v>423</v>
      </c>
      <c r="C42" t="s">
        <v>5</v>
      </c>
    </row>
    <row r="43" spans="1:3" x14ac:dyDescent="0.3">
      <c r="A43" t="s">
        <v>181</v>
      </c>
      <c r="B43" t="s">
        <v>181</v>
      </c>
      <c r="C43" t="s">
        <v>7</v>
      </c>
    </row>
    <row r="44" spans="1:3" x14ac:dyDescent="0.3">
      <c r="A44" t="s">
        <v>288</v>
      </c>
      <c r="B44" t="s">
        <v>288</v>
      </c>
      <c r="C44" t="s">
        <v>7</v>
      </c>
    </row>
    <row r="45" spans="1:3" x14ac:dyDescent="0.3">
      <c r="A45" t="s">
        <v>319</v>
      </c>
      <c r="B45" t="s">
        <v>319</v>
      </c>
      <c r="C45" t="s">
        <v>7</v>
      </c>
    </row>
    <row r="46" spans="1:3" x14ac:dyDescent="0.3">
      <c r="A46" t="s">
        <v>93</v>
      </c>
      <c r="B46" t="s">
        <v>93</v>
      </c>
      <c r="C46" t="s">
        <v>7</v>
      </c>
    </row>
    <row r="47" spans="1:3" x14ac:dyDescent="0.3">
      <c r="A47" t="s">
        <v>329</v>
      </c>
      <c r="B47" t="s">
        <v>329</v>
      </c>
      <c r="C47" t="s">
        <v>7</v>
      </c>
    </row>
    <row r="48" spans="1:3" x14ac:dyDescent="0.3">
      <c r="A48" t="s">
        <v>245</v>
      </c>
      <c r="B48" t="s">
        <v>245</v>
      </c>
      <c r="C48" t="s">
        <v>5</v>
      </c>
    </row>
    <row r="49" spans="1:3" x14ac:dyDescent="0.3">
      <c r="A49" t="s">
        <v>171</v>
      </c>
      <c r="B49" t="s">
        <v>171</v>
      </c>
      <c r="C49" t="s">
        <v>7</v>
      </c>
    </row>
    <row r="50" spans="1:3" x14ac:dyDescent="0.3">
      <c r="A50" t="s">
        <v>100</v>
      </c>
      <c r="B50" t="s">
        <v>100</v>
      </c>
      <c r="C50" t="s">
        <v>5</v>
      </c>
    </row>
    <row r="51" spans="1:3" x14ac:dyDescent="0.3">
      <c r="A51" t="s">
        <v>134</v>
      </c>
      <c r="B51" t="s">
        <v>134</v>
      </c>
      <c r="C51" t="s">
        <v>7</v>
      </c>
    </row>
    <row r="52" spans="1:3" x14ac:dyDescent="0.3">
      <c r="A52" t="s">
        <v>88</v>
      </c>
      <c r="B52" t="s">
        <v>88</v>
      </c>
      <c r="C52" t="s">
        <v>9</v>
      </c>
    </row>
    <row r="53" spans="1:3" x14ac:dyDescent="0.3">
      <c r="A53" t="s">
        <v>194</v>
      </c>
      <c r="B53" t="s">
        <v>194</v>
      </c>
      <c r="C53" t="s">
        <v>7</v>
      </c>
    </row>
    <row r="54" spans="1:3" x14ac:dyDescent="0.3">
      <c r="A54" t="s">
        <v>135</v>
      </c>
      <c r="B54" t="s">
        <v>135</v>
      </c>
      <c r="C54" t="s">
        <v>7</v>
      </c>
    </row>
    <row r="55" spans="1:3" x14ac:dyDescent="0.3">
      <c r="A55" t="s">
        <v>143</v>
      </c>
      <c r="B55" t="s">
        <v>143</v>
      </c>
      <c r="C55" t="s">
        <v>7</v>
      </c>
    </row>
    <row r="56" spans="1:3" x14ac:dyDescent="0.3">
      <c r="A56" t="s">
        <v>235</v>
      </c>
      <c r="B56" t="s">
        <v>235</v>
      </c>
      <c r="C56" t="s">
        <v>5</v>
      </c>
    </row>
    <row r="57" spans="1:3" x14ac:dyDescent="0.3">
      <c r="A57" t="s">
        <v>81</v>
      </c>
      <c r="B57" t="s">
        <v>81</v>
      </c>
      <c r="C57" t="s">
        <v>5</v>
      </c>
    </row>
    <row r="58" spans="1:3" x14ac:dyDescent="0.3">
      <c r="A58" t="s">
        <v>82</v>
      </c>
      <c r="B58" t="s">
        <v>82</v>
      </c>
      <c r="C58" t="s">
        <v>5</v>
      </c>
    </row>
    <row r="59" spans="1:3" x14ac:dyDescent="0.3">
      <c r="A59" t="s">
        <v>106</v>
      </c>
      <c r="B59" t="s">
        <v>106</v>
      </c>
      <c r="C59" t="s">
        <v>7</v>
      </c>
    </row>
    <row r="60" spans="1:3" x14ac:dyDescent="0.3">
      <c r="A60" t="s">
        <v>276</v>
      </c>
      <c r="B60" t="s">
        <v>276</v>
      </c>
      <c r="C60" t="s">
        <v>9</v>
      </c>
    </row>
    <row r="61" spans="1:3" x14ac:dyDescent="0.3">
      <c r="A61" t="s">
        <v>90</v>
      </c>
      <c r="B61" t="s">
        <v>90</v>
      </c>
      <c r="C61" t="s">
        <v>5</v>
      </c>
    </row>
    <row r="62" spans="1:3" x14ac:dyDescent="0.3">
      <c r="A62" t="s">
        <v>182</v>
      </c>
      <c r="B62" t="s">
        <v>182</v>
      </c>
      <c r="C62" t="s">
        <v>5</v>
      </c>
    </row>
    <row r="63" spans="1:3" x14ac:dyDescent="0.3">
      <c r="A63" t="s">
        <v>323</v>
      </c>
      <c r="B63" t="s">
        <v>323</v>
      </c>
      <c r="C63" t="s">
        <v>7</v>
      </c>
    </row>
    <row r="64" spans="1:3" x14ac:dyDescent="0.3">
      <c r="A64" t="s">
        <v>136</v>
      </c>
      <c r="B64" t="s">
        <v>136</v>
      </c>
      <c r="C64" t="s">
        <v>5</v>
      </c>
    </row>
    <row r="65" spans="1:3" x14ac:dyDescent="0.3">
      <c r="A65" t="s">
        <v>101</v>
      </c>
      <c r="B65" t="s">
        <v>101</v>
      </c>
      <c r="C65" t="s">
        <v>9</v>
      </c>
    </row>
    <row r="66" spans="1:3" x14ac:dyDescent="0.3">
      <c r="A66" t="s">
        <v>214</v>
      </c>
      <c r="B66" t="s">
        <v>214</v>
      </c>
      <c r="C66" t="s">
        <v>7</v>
      </c>
    </row>
    <row r="67" spans="1:3" x14ac:dyDescent="0.3">
      <c r="A67" t="s">
        <v>84</v>
      </c>
      <c r="B67" t="s">
        <v>84</v>
      </c>
      <c r="C67" t="s">
        <v>9</v>
      </c>
    </row>
    <row r="68" spans="1:3" x14ac:dyDescent="0.3">
      <c r="A68" t="s">
        <v>144</v>
      </c>
      <c r="B68" t="s">
        <v>144</v>
      </c>
      <c r="C68" t="s">
        <v>9</v>
      </c>
    </row>
    <row r="69" spans="1:3" x14ac:dyDescent="0.3">
      <c r="A69" t="s">
        <v>79</v>
      </c>
      <c r="B69" t="s">
        <v>79</v>
      </c>
      <c r="C69" t="s">
        <v>9</v>
      </c>
    </row>
    <row r="70" spans="1:3" x14ac:dyDescent="0.3">
      <c r="A70" t="s">
        <v>312</v>
      </c>
      <c r="B70" t="s">
        <v>312</v>
      </c>
      <c r="C70" t="s">
        <v>7</v>
      </c>
    </row>
    <row r="71" spans="1:3" x14ac:dyDescent="0.3">
      <c r="A71" t="s">
        <v>221</v>
      </c>
      <c r="B71" t="s">
        <v>221</v>
      </c>
      <c r="C71" t="s">
        <v>9</v>
      </c>
    </row>
    <row r="72" spans="1:3" x14ac:dyDescent="0.3">
      <c r="A72" t="s">
        <v>277</v>
      </c>
      <c r="B72" t="s">
        <v>277</v>
      </c>
      <c r="C72" t="s">
        <v>7</v>
      </c>
    </row>
    <row r="73" spans="1:3" x14ac:dyDescent="0.3">
      <c r="A73" t="s">
        <v>330</v>
      </c>
      <c r="B73" t="s">
        <v>330</v>
      </c>
      <c r="C73" t="s">
        <v>7</v>
      </c>
    </row>
    <row r="74" spans="1:3" x14ac:dyDescent="0.3">
      <c r="A74" t="s">
        <v>161</v>
      </c>
      <c r="B74" t="s">
        <v>161</v>
      </c>
      <c r="C74" t="s">
        <v>5</v>
      </c>
    </row>
    <row r="75" spans="1:3" x14ac:dyDescent="0.3">
      <c r="A75" t="s">
        <v>16</v>
      </c>
      <c r="B75" t="s">
        <v>16</v>
      </c>
      <c r="C75" t="s">
        <v>7</v>
      </c>
    </row>
    <row r="76" spans="1:3" x14ac:dyDescent="0.3">
      <c r="A76" t="s">
        <v>172</v>
      </c>
      <c r="B76" t="s">
        <v>172</v>
      </c>
      <c r="C76" t="s">
        <v>7</v>
      </c>
    </row>
    <row r="77" spans="1:3" x14ac:dyDescent="0.3">
      <c r="A77" t="s">
        <v>215</v>
      </c>
      <c r="B77" t="s">
        <v>215</v>
      </c>
      <c r="C77" t="s">
        <v>9</v>
      </c>
    </row>
    <row r="78" spans="1:3" x14ac:dyDescent="0.3">
      <c r="A78" t="s">
        <v>36</v>
      </c>
      <c r="B78" t="s">
        <v>36</v>
      </c>
      <c r="C78" t="s">
        <v>7</v>
      </c>
    </row>
    <row r="79" spans="1:3" x14ac:dyDescent="0.3">
      <c r="A79" t="s">
        <v>107</v>
      </c>
      <c r="B79" t="s">
        <v>107</v>
      </c>
      <c r="C79" t="s">
        <v>9</v>
      </c>
    </row>
    <row r="80" spans="1:3" x14ac:dyDescent="0.3">
      <c r="A80" t="s">
        <v>303</v>
      </c>
      <c r="B80" t="s">
        <v>303</v>
      </c>
      <c r="C80" t="s">
        <v>7</v>
      </c>
    </row>
    <row r="81" spans="1:3" x14ac:dyDescent="0.3">
      <c r="A81" t="s">
        <v>424</v>
      </c>
      <c r="B81" t="s">
        <v>17</v>
      </c>
      <c r="C81" t="s">
        <v>9</v>
      </c>
    </row>
    <row r="82" spans="1:3" x14ac:dyDescent="0.3">
      <c r="A82" t="s">
        <v>173</v>
      </c>
      <c r="B82" t="s">
        <v>173</v>
      </c>
      <c r="C82" t="s">
        <v>5</v>
      </c>
    </row>
    <row r="83" spans="1:3" x14ac:dyDescent="0.3">
      <c r="A83" t="s">
        <v>313</v>
      </c>
      <c r="B83" t="s">
        <v>313</v>
      </c>
      <c r="C83" t="s">
        <v>7</v>
      </c>
    </row>
    <row r="84" spans="1:3" x14ac:dyDescent="0.3">
      <c r="A84" t="s">
        <v>331</v>
      </c>
      <c r="B84" t="s">
        <v>331</v>
      </c>
      <c r="C84" t="s">
        <v>7</v>
      </c>
    </row>
    <row r="85" spans="1:3" x14ac:dyDescent="0.3">
      <c r="A85" t="s">
        <v>94</v>
      </c>
      <c r="B85" t="s">
        <v>94</v>
      </c>
      <c r="C85" t="s">
        <v>9</v>
      </c>
    </row>
    <row r="86" spans="1:3" x14ac:dyDescent="0.3">
      <c r="A86" t="s">
        <v>112</v>
      </c>
      <c r="B86" t="s">
        <v>112</v>
      </c>
      <c r="C86" t="s">
        <v>9</v>
      </c>
    </row>
    <row r="87" spans="1:3" x14ac:dyDescent="0.3">
      <c r="A87" t="s">
        <v>150</v>
      </c>
      <c r="B87" t="s">
        <v>150</v>
      </c>
      <c r="C87" t="s">
        <v>9</v>
      </c>
    </row>
    <row r="88" spans="1:3" x14ac:dyDescent="0.3">
      <c r="A88" t="s">
        <v>162</v>
      </c>
      <c r="B88" t="s">
        <v>162</v>
      </c>
      <c r="C88" t="s">
        <v>5</v>
      </c>
    </row>
    <row r="89" spans="1:3" x14ac:dyDescent="0.3">
      <c r="A89" t="s">
        <v>201</v>
      </c>
      <c r="B89" t="s">
        <v>201</v>
      </c>
      <c r="C89" t="s">
        <v>9</v>
      </c>
    </row>
    <row r="90" spans="1:3" x14ac:dyDescent="0.3">
      <c r="A90" t="s">
        <v>216</v>
      </c>
      <c r="B90" t="s">
        <v>216</v>
      </c>
      <c r="C90" t="s">
        <v>9</v>
      </c>
    </row>
    <row r="91" spans="1:3" x14ac:dyDescent="0.3">
      <c r="A91" t="s">
        <v>28</v>
      </c>
      <c r="B91" t="s">
        <v>28</v>
      </c>
      <c r="C91" t="s">
        <v>9</v>
      </c>
    </row>
    <row r="92" spans="1:3" x14ac:dyDescent="0.3">
      <c r="A92" t="s">
        <v>246</v>
      </c>
      <c r="B92" t="s">
        <v>246</v>
      </c>
      <c r="C92" t="s">
        <v>5</v>
      </c>
    </row>
    <row r="93" spans="1:3" x14ac:dyDescent="0.3">
      <c r="A93" t="s">
        <v>126</v>
      </c>
      <c r="B93" t="s">
        <v>126</v>
      </c>
      <c r="C93" t="s">
        <v>7</v>
      </c>
    </row>
    <row r="94" spans="1:3" x14ac:dyDescent="0.3">
      <c r="A94" t="s">
        <v>151</v>
      </c>
      <c r="B94" t="s">
        <v>151</v>
      </c>
      <c r="C94" t="s">
        <v>7</v>
      </c>
    </row>
    <row r="95" spans="1:3" x14ac:dyDescent="0.3">
      <c r="A95" t="s">
        <v>102</v>
      </c>
      <c r="B95" t="s">
        <v>102</v>
      </c>
      <c r="C95" t="s">
        <v>9</v>
      </c>
    </row>
    <row r="96" spans="1:3" x14ac:dyDescent="0.3">
      <c r="A96" t="s">
        <v>258</v>
      </c>
      <c r="B96" t="s">
        <v>258</v>
      </c>
      <c r="C96" t="s">
        <v>7</v>
      </c>
    </row>
    <row r="97" spans="1:3" x14ac:dyDescent="0.3">
      <c r="A97" t="s">
        <v>332</v>
      </c>
      <c r="B97" t="s">
        <v>332</v>
      </c>
      <c r="C97" t="s">
        <v>7</v>
      </c>
    </row>
    <row r="98" spans="1:3" x14ac:dyDescent="0.3">
      <c r="A98" t="s">
        <v>137</v>
      </c>
      <c r="B98" t="s">
        <v>137</v>
      </c>
      <c r="C98" t="s">
        <v>5</v>
      </c>
    </row>
    <row r="99" spans="1:3" x14ac:dyDescent="0.3">
      <c r="A99" t="s">
        <v>259</v>
      </c>
      <c r="B99" t="s">
        <v>259</v>
      </c>
      <c r="C99" t="s">
        <v>7</v>
      </c>
    </row>
    <row r="100" spans="1:3" x14ac:dyDescent="0.3">
      <c r="A100" t="s">
        <v>108</v>
      </c>
      <c r="B100" t="s">
        <v>108</v>
      </c>
      <c r="C100" t="s">
        <v>7</v>
      </c>
    </row>
    <row r="101" spans="1:3" x14ac:dyDescent="0.3">
      <c r="A101" t="s">
        <v>113</v>
      </c>
      <c r="B101" t="s">
        <v>113</v>
      </c>
      <c r="C101" t="s">
        <v>7</v>
      </c>
    </row>
    <row r="102" spans="1:3" x14ac:dyDescent="0.3">
      <c r="A102" t="s">
        <v>152</v>
      </c>
      <c r="B102" t="s">
        <v>152</v>
      </c>
      <c r="C102" t="s">
        <v>7</v>
      </c>
    </row>
    <row r="103" spans="1:3" x14ac:dyDescent="0.3">
      <c r="A103" t="s">
        <v>95</v>
      </c>
      <c r="B103" t="s">
        <v>95</v>
      </c>
      <c r="C103" t="s">
        <v>9</v>
      </c>
    </row>
    <row r="104" spans="1:3" x14ac:dyDescent="0.3">
      <c r="A104" t="s">
        <v>145</v>
      </c>
      <c r="B104" t="s">
        <v>145</v>
      </c>
      <c r="C104" t="s">
        <v>9</v>
      </c>
    </row>
    <row r="105" spans="1:3" x14ac:dyDescent="0.3">
      <c r="A105" t="s">
        <v>183</v>
      </c>
      <c r="B105" t="s">
        <v>183</v>
      </c>
      <c r="C105" t="s">
        <v>7</v>
      </c>
    </row>
    <row r="106" spans="1:3" x14ac:dyDescent="0.3">
      <c r="A106" t="s">
        <v>306</v>
      </c>
      <c r="B106" t="s">
        <v>306</v>
      </c>
      <c r="C106" t="s">
        <v>7</v>
      </c>
    </row>
    <row r="107" spans="1:3" x14ac:dyDescent="0.3">
      <c r="A107" t="s">
        <v>231</v>
      </c>
      <c r="B107" t="s">
        <v>231</v>
      </c>
      <c r="C107" t="s">
        <v>7</v>
      </c>
    </row>
    <row r="108" spans="1:3" x14ac:dyDescent="0.3">
      <c r="A108" t="s">
        <v>146</v>
      </c>
      <c r="B108" t="s">
        <v>146</v>
      </c>
      <c r="C108" t="s">
        <v>7</v>
      </c>
    </row>
    <row r="109" spans="1:3" x14ac:dyDescent="0.3">
      <c r="A109" t="s">
        <v>153</v>
      </c>
      <c r="B109" t="s">
        <v>153</v>
      </c>
      <c r="C109" t="s">
        <v>7</v>
      </c>
    </row>
    <row r="110" spans="1:3" x14ac:dyDescent="0.3">
      <c r="A110" t="s">
        <v>174</v>
      </c>
      <c r="B110" t="s">
        <v>174</v>
      </c>
      <c r="C110" t="s">
        <v>7</v>
      </c>
    </row>
    <row r="111" spans="1:3" x14ac:dyDescent="0.3">
      <c r="A111" t="s">
        <v>209</v>
      </c>
      <c r="B111" t="s">
        <v>209</v>
      </c>
      <c r="C111" t="s">
        <v>5</v>
      </c>
    </row>
    <row r="112" spans="1:3" x14ac:dyDescent="0.3">
      <c r="A112" t="s">
        <v>333</v>
      </c>
      <c r="B112" t="s">
        <v>333</v>
      </c>
      <c r="C112" t="s">
        <v>7</v>
      </c>
    </row>
    <row r="113" spans="1:3" x14ac:dyDescent="0.3">
      <c r="A113" t="s">
        <v>260</v>
      </c>
      <c r="B113" t="s">
        <v>260</v>
      </c>
      <c r="C113" t="s">
        <v>7</v>
      </c>
    </row>
    <row r="114" spans="1:3" x14ac:dyDescent="0.3">
      <c r="A114" t="s">
        <v>334</v>
      </c>
      <c r="B114" t="s">
        <v>334</v>
      </c>
      <c r="C114" t="s">
        <v>7</v>
      </c>
    </row>
    <row r="115" spans="1:3" x14ac:dyDescent="0.3">
      <c r="A115" t="s">
        <v>18</v>
      </c>
      <c r="B115" t="s">
        <v>18</v>
      </c>
      <c r="C115" t="s">
        <v>7</v>
      </c>
    </row>
    <row r="116" spans="1:3" x14ac:dyDescent="0.3">
      <c r="A116" t="s">
        <v>222</v>
      </c>
      <c r="B116" t="s">
        <v>222</v>
      </c>
      <c r="C116" t="s">
        <v>9</v>
      </c>
    </row>
    <row r="117" spans="1:3" x14ac:dyDescent="0.3">
      <c r="A117" t="s">
        <v>335</v>
      </c>
      <c r="B117" t="s">
        <v>335</v>
      </c>
      <c r="C117" t="s">
        <v>7</v>
      </c>
    </row>
    <row r="118" spans="1:3" x14ac:dyDescent="0.3">
      <c r="A118" t="s">
        <v>195</v>
      </c>
      <c r="B118" t="s">
        <v>195</v>
      </c>
      <c r="C118" t="s">
        <v>9</v>
      </c>
    </row>
    <row r="119" spans="1:3" x14ac:dyDescent="0.3">
      <c r="A119" t="s">
        <v>336</v>
      </c>
      <c r="B119" t="s">
        <v>336</v>
      </c>
      <c r="C119" t="s">
        <v>7</v>
      </c>
    </row>
    <row r="120" spans="1:3" x14ac:dyDescent="0.3">
      <c r="A120" t="s">
        <v>138</v>
      </c>
      <c r="B120" t="s">
        <v>138</v>
      </c>
      <c r="C120" t="s">
        <v>7</v>
      </c>
    </row>
    <row r="121" spans="1:3" x14ac:dyDescent="0.3">
      <c r="A121" t="s">
        <v>223</v>
      </c>
      <c r="B121" t="s">
        <v>223</v>
      </c>
      <c r="C121" t="s">
        <v>5</v>
      </c>
    </row>
    <row r="122" spans="1:3" x14ac:dyDescent="0.3">
      <c r="A122" t="s">
        <v>337</v>
      </c>
      <c r="B122" t="s">
        <v>337</v>
      </c>
      <c r="C122" t="s">
        <v>7</v>
      </c>
    </row>
    <row r="123" spans="1:3" x14ac:dyDescent="0.3">
      <c r="A123" t="s">
        <v>154</v>
      </c>
      <c r="B123" t="s">
        <v>154</v>
      </c>
      <c r="C123" t="s">
        <v>5</v>
      </c>
    </row>
    <row r="124" spans="1:3" x14ac:dyDescent="0.3">
      <c r="A124" t="s">
        <v>6</v>
      </c>
      <c r="B124" t="s">
        <v>6</v>
      </c>
      <c r="C124" t="s">
        <v>7</v>
      </c>
    </row>
    <row r="125" spans="1:3" x14ac:dyDescent="0.3">
      <c r="A125" t="s">
        <v>127</v>
      </c>
      <c r="B125" t="s">
        <v>127</v>
      </c>
      <c r="C125" t="s">
        <v>7</v>
      </c>
    </row>
    <row r="126" spans="1:3" x14ac:dyDescent="0.3">
      <c r="A126" t="s">
        <v>155</v>
      </c>
      <c r="B126" t="s">
        <v>155</v>
      </c>
      <c r="C126" t="s">
        <v>7</v>
      </c>
    </row>
    <row r="127" spans="1:3" x14ac:dyDescent="0.3">
      <c r="A127" t="s">
        <v>338</v>
      </c>
      <c r="B127" t="s">
        <v>338</v>
      </c>
      <c r="C127" t="s">
        <v>7</v>
      </c>
    </row>
    <row r="128" spans="1:3" x14ac:dyDescent="0.3">
      <c r="A128" t="s">
        <v>44</v>
      </c>
      <c r="B128" t="s">
        <v>44</v>
      </c>
      <c r="C128" t="s">
        <v>9</v>
      </c>
    </row>
    <row r="129" spans="1:3" x14ac:dyDescent="0.3">
      <c r="A129" t="s">
        <v>163</v>
      </c>
      <c r="B129" t="s">
        <v>163</v>
      </c>
      <c r="C129" t="s">
        <v>7</v>
      </c>
    </row>
    <row r="130" spans="1:3" x14ac:dyDescent="0.3">
      <c r="A130" t="s">
        <v>109</v>
      </c>
      <c r="B130" t="s">
        <v>109</v>
      </c>
      <c r="C130" t="s">
        <v>9</v>
      </c>
    </row>
    <row r="131" spans="1:3" x14ac:dyDescent="0.3">
      <c r="A131" t="s">
        <v>339</v>
      </c>
      <c r="B131" t="s">
        <v>339</v>
      </c>
      <c r="C131" t="s">
        <v>7</v>
      </c>
    </row>
    <row r="132" spans="1:3" x14ac:dyDescent="0.3">
      <c r="A132" t="s">
        <v>196</v>
      </c>
      <c r="B132" t="s">
        <v>196</v>
      </c>
      <c r="C132" t="s">
        <v>9</v>
      </c>
    </row>
    <row r="133" spans="1:3" x14ac:dyDescent="0.3">
      <c r="A133" t="s">
        <v>278</v>
      </c>
      <c r="B133" t="s">
        <v>278</v>
      </c>
      <c r="C133" t="s">
        <v>9</v>
      </c>
    </row>
    <row r="134" spans="1:3" x14ac:dyDescent="0.3">
      <c r="A134" t="s">
        <v>340</v>
      </c>
      <c r="B134" t="s">
        <v>340</v>
      </c>
      <c r="C134" t="s">
        <v>7</v>
      </c>
    </row>
    <row r="135" spans="1:3" x14ac:dyDescent="0.3">
      <c r="A135" t="s">
        <v>96</v>
      </c>
      <c r="B135" t="s">
        <v>96</v>
      </c>
      <c r="C135" t="s">
        <v>9</v>
      </c>
    </row>
    <row r="136" spans="1:3" x14ac:dyDescent="0.3">
      <c r="A136" t="s">
        <v>184</v>
      </c>
      <c r="B136" t="s">
        <v>184</v>
      </c>
      <c r="C136" t="s">
        <v>7</v>
      </c>
    </row>
    <row r="137" spans="1:3" x14ac:dyDescent="0.3">
      <c r="A137" t="s">
        <v>255</v>
      </c>
      <c r="B137" t="s">
        <v>255</v>
      </c>
      <c r="C137" t="s">
        <v>7</v>
      </c>
    </row>
    <row r="138" spans="1:3" x14ac:dyDescent="0.3">
      <c r="A138" t="s">
        <v>78</v>
      </c>
      <c r="B138" t="s">
        <v>78</v>
      </c>
      <c r="C138" t="s">
        <v>9</v>
      </c>
    </row>
    <row r="139" spans="1:3" x14ac:dyDescent="0.3">
      <c r="A139" t="s">
        <v>85</v>
      </c>
      <c r="B139" t="s">
        <v>85</v>
      </c>
      <c r="C139" t="s">
        <v>9</v>
      </c>
    </row>
    <row r="140" spans="1:3" x14ac:dyDescent="0.3">
      <c r="A140" t="s">
        <v>341</v>
      </c>
      <c r="B140" t="s">
        <v>341</v>
      </c>
      <c r="C140" t="s">
        <v>7</v>
      </c>
    </row>
    <row r="141" spans="1:3" x14ac:dyDescent="0.3">
      <c r="A141" t="s">
        <v>342</v>
      </c>
      <c r="B141" t="s">
        <v>342</v>
      </c>
      <c r="C141" t="s">
        <v>7</v>
      </c>
    </row>
    <row r="142" spans="1:3" x14ac:dyDescent="0.3">
      <c r="A142" t="s">
        <v>217</v>
      </c>
      <c r="B142" t="s">
        <v>217</v>
      </c>
      <c r="C142" t="s">
        <v>7</v>
      </c>
    </row>
    <row r="143" spans="1:3" x14ac:dyDescent="0.3">
      <c r="A143" t="s">
        <v>210</v>
      </c>
      <c r="B143" t="s">
        <v>210</v>
      </c>
      <c r="C143" t="s">
        <v>9</v>
      </c>
    </row>
    <row r="144" spans="1:3" x14ac:dyDescent="0.3">
      <c r="A144" t="s">
        <v>26</v>
      </c>
      <c r="B144" t="s">
        <v>26</v>
      </c>
      <c r="C144" t="s">
        <v>7</v>
      </c>
    </row>
    <row r="145" spans="1:3" x14ac:dyDescent="0.3">
      <c r="A145" t="s">
        <v>343</v>
      </c>
      <c r="B145" t="s">
        <v>343</v>
      </c>
      <c r="C145" t="s">
        <v>7</v>
      </c>
    </row>
    <row r="146" spans="1:3" x14ac:dyDescent="0.3">
      <c r="A146" t="s">
        <v>320</v>
      </c>
      <c r="B146" t="s">
        <v>320</v>
      </c>
      <c r="C146" t="s">
        <v>7</v>
      </c>
    </row>
    <row r="147" spans="1:3" x14ac:dyDescent="0.3">
      <c r="A147" t="s">
        <v>297</v>
      </c>
      <c r="B147" t="s">
        <v>297</v>
      </c>
      <c r="C147" t="s">
        <v>7</v>
      </c>
    </row>
    <row r="148" spans="1:3" x14ac:dyDescent="0.3">
      <c r="A148" t="s">
        <v>344</v>
      </c>
      <c r="B148" t="s">
        <v>344</v>
      </c>
      <c r="C148" t="s">
        <v>7</v>
      </c>
    </row>
    <row r="149" spans="1:3" x14ac:dyDescent="0.3">
      <c r="A149" t="s">
        <v>185</v>
      </c>
      <c r="B149" t="s">
        <v>185</v>
      </c>
      <c r="C149" t="s">
        <v>5</v>
      </c>
    </row>
    <row r="150" spans="1:3" x14ac:dyDescent="0.3">
      <c r="A150" t="s">
        <v>321</v>
      </c>
      <c r="B150" t="s">
        <v>321</v>
      </c>
      <c r="C150" t="s">
        <v>7</v>
      </c>
    </row>
    <row r="151" spans="1:3" x14ac:dyDescent="0.3">
      <c r="A151" t="s">
        <v>38</v>
      </c>
      <c r="B151" t="s">
        <v>38</v>
      </c>
      <c r="C151" t="s">
        <v>7</v>
      </c>
    </row>
    <row r="152" spans="1:3" x14ac:dyDescent="0.3">
      <c r="A152" t="s">
        <v>128</v>
      </c>
      <c r="B152" t="s">
        <v>128</v>
      </c>
      <c r="C152" t="s">
        <v>5</v>
      </c>
    </row>
    <row r="153" spans="1:3" x14ac:dyDescent="0.3">
      <c r="A153" t="s">
        <v>345</v>
      </c>
      <c r="B153" t="s">
        <v>345</v>
      </c>
      <c r="C153" t="s">
        <v>7</v>
      </c>
    </row>
    <row r="154" spans="1:3" x14ac:dyDescent="0.3">
      <c r="A154" t="s">
        <v>247</v>
      </c>
      <c r="B154" t="s">
        <v>247</v>
      </c>
      <c r="C154" t="s">
        <v>5</v>
      </c>
    </row>
    <row r="155" spans="1:3" x14ac:dyDescent="0.3">
      <c r="A155" t="s">
        <v>202</v>
      </c>
      <c r="B155" t="s">
        <v>202</v>
      </c>
      <c r="C155" t="s">
        <v>7</v>
      </c>
    </row>
    <row r="156" spans="1:3" x14ac:dyDescent="0.3">
      <c r="A156" t="s">
        <v>298</v>
      </c>
      <c r="B156" t="s">
        <v>298</v>
      </c>
      <c r="C156" t="s">
        <v>7</v>
      </c>
    </row>
    <row r="157" spans="1:3" x14ac:dyDescent="0.3">
      <c r="A157" t="s">
        <v>64</v>
      </c>
      <c r="B157" t="s">
        <v>64</v>
      </c>
      <c r="C157" t="s">
        <v>7</v>
      </c>
    </row>
    <row r="158" spans="1:3" x14ac:dyDescent="0.3">
      <c r="A158" t="s">
        <v>175</v>
      </c>
      <c r="B158" t="s">
        <v>175</v>
      </c>
      <c r="C158" t="s">
        <v>5</v>
      </c>
    </row>
    <row r="159" spans="1:3" x14ac:dyDescent="0.3">
      <c r="A159" t="s">
        <v>139</v>
      </c>
      <c r="B159" t="s">
        <v>139</v>
      </c>
      <c r="C159" t="s">
        <v>9</v>
      </c>
    </row>
    <row r="160" spans="1:3" x14ac:dyDescent="0.3">
      <c r="A160" t="s">
        <v>282</v>
      </c>
      <c r="B160" t="s">
        <v>282</v>
      </c>
      <c r="C160" t="s">
        <v>9</v>
      </c>
    </row>
    <row r="161" spans="1:3" x14ac:dyDescent="0.3">
      <c r="A161" t="s">
        <v>289</v>
      </c>
      <c r="B161" t="s">
        <v>289</v>
      </c>
      <c r="C161" t="s">
        <v>7</v>
      </c>
    </row>
    <row r="162" spans="1:3" x14ac:dyDescent="0.3">
      <c r="A162" t="s">
        <v>232</v>
      </c>
      <c r="B162" t="s">
        <v>232</v>
      </c>
      <c r="C162" t="s">
        <v>7</v>
      </c>
    </row>
    <row r="163" spans="1:3" x14ac:dyDescent="0.3">
      <c r="A163" t="s">
        <v>67</v>
      </c>
      <c r="B163" t="s">
        <v>67</v>
      </c>
      <c r="C163" t="s">
        <v>7</v>
      </c>
    </row>
    <row r="164" spans="1:3" x14ac:dyDescent="0.3">
      <c r="A164" t="s">
        <v>197</v>
      </c>
      <c r="B164" t="s">
        <v>197</v>
      </c>
      <c r="C164" t="s">
        <v>9</v>
      </c>
    </row>
    <row r="165" spans="1:3" x14ac:dyDescent="0.3">
      <c r="A165" t="s">
        <v>240</v>
      </c>
      <c r="B165" t="s">
        <v>240</v>
      </c>
      <c r="C165" t="s">
        <v>9</v>
      </c>
    </row>
    <row r="166" spans="1:3" x14ac:dyDescent="0.3">
      <c r="A166" t="s">
        <v>346</v>
      </c>
      <c r="B166" t="s">
        <v>346</v>
      </c>
      <c r="C166" t="s">
        <v>7</v>
      </c>
    </row>
    <row r="167" spans="1:3" x14ac:dyDescent="0.3">
      <c r="A167" t="s">
        <v>114</v>
      </c>
      <c r="B167" t="s">
        <v>114</v>
      </c>
      <c r="C167" t="s">
        <v>9</v>
      </c>
    </row>
    <row r="168" spans="1:3" x14ac:dyDescent="0.3">
      <c r="A168" t="s">
        <v>256</v>
      </c>
      <c r="B168" t="s">
        <v>256</v>
      </c>
      <c r="C168" t="s">
        <v>9</v>
      </c>
    </row>
    <row r="169" spans="1:3" x14ac:dyDescent="0.3">
      <c r="A169" t="s">
        <v>279</v>
      </c>
      <c r="B169" t="s">
        <v>279</v>
      </c>
      <c r="C169" t="s">
        <v>7</v>
      </c>
    </row>
    <row r="170" spans="1:3" x14ac:dyDescent="0.3">
      <c r="A170" t="s">
        <v>10</v>
      </c>
      <c r="B170" t="s">
        <v>10</v>
      </c>
      <c r="C170" t="s">
        <v>7</v>
      </c>
    </row>
    <row r="171" spans="1:3" x14ac:dyDescent="0.3">
      <c r="A171" t="s">
        <v>74</v>
      </c>
      <c r="B171" t="s">
        <v>74</v>
      </c>
      <c r="C171" t="s">
        <v>7</v>
      </c>
    </row>
    <row r="172" spans="1:3" x14ac:dyDescent="0.3">
      <c r="A172" t="s">
        <v>261</v>
      </c>
      <c r="B172" t="s">
        <v>261</v>
      </c>
      <c r="C172" t="s">
        <v>5</v>
      </c>
    </row>
    <row r="173" spans="1:3" x14ac:dyDescent="0.3">
      <c r="A173" t="s">
        <v>156</v>
      </c>
      <c r="B173" t="s">
        <v>156</v>
      </c>
      <c r="C173" t="s">
        <v>5</v>
      </c>
    </row>
    <row r="174" spans="1:3" x14ac:dyDescent="0.3">
      <c r="A174" t="s">
        <v>233</v>
      </c>
      <c r="B174" t="s">
        <v>233</v>
      </c>
      <c r="C174" t="s">
        <v>9</v>
      </c>
    </row>
    <row r="175" spans="1:3" x14ac:dyDescent="0.3">
      <c r="A175" t="s">
        <v>307</v>
      </c>
      <c r="B175" t="s">
        <v>307</v>
      </c>
      <c r="C175" t="s">
        <v>7</v>
      </c>
    </row>
    <row r="176" spans="1:3" x14ac:dyDescent="0.3">
      <c r="A176" t="s">
        <v>248</v>
      </c>
      <c r="B176" t="s">
        <v>248</v>
      </c>
      <c r="C176" t="s">
        <v>7</v>
      </c>
    </row>
    <row r="177" spans="1:3" x14ac:dyDescent="0.3">
      <c r="A177" t="s">
        <v>347</v>
      </c>
      <c r="B177" t="s">
        <v>347</v>
      </c>
      <c r="C177" t="s">
        <v>7</v>
      </c>
    </row>
    <row r="178" spans="1:3" x14ac:dyDescent="0.3">
      <c r="A178" t="s">
        <v>115</v>
      </c>
      <c r="B178" t="s">
        <v>115</v>
      </c>
      <c r="C178" t="s">
        <v>9</v>
      </c>
    </row>
    <row r="179" spans="1:3" x14ac:dyDescent="0.3">
      <c r="A179" t="s">
        <v>110</v>
      </c>
      <c r="B179" t="s">
        <v>110</v>
      </c>
      <c r="C179" t="s">
        <v>7</v>
      </c>
    </row>
    <row r="180" spans="1:3" x14ac:dyDescent="0.3">
      <c r="A180" t="s">
        <v>30</v>
      </c>
      <c r="B180" t="s">
        <v>30</v>
      </c>
      <c r="C180" t="s">
        <v>7</v>
      </c>
    </row>
    <row r="181" spans="1:3" x14ac:dyDescent="0.3">
      <c r="A181" t="s">
        <v>164</v>
      </c>
      <c r="B181" t="s">
        <v>164</v>
      </c>
      <c r="C181" t="s">
        <v>5</v>
      </c>
    </row>
    <row r="182" spans="1:3" x14ac:dyDescent="0.3">
      <c r="A182" t="s">
        <v>203</v>
      </c>
      <c r="B182" t="s">
        <v>203</v>
      </c>
      <c r="C182" t="s">
        <v>9</v>
      </c>
    </row>
    <row r="183" spans="1:3" x14ac:dyDescent="0.3">
      <c r="A183" t="s">
        <v>32</v>
      </c>
      <c r="B183" t="s">
        <v>32</v>
      </c>
      <c r="C183" t="s">
        <v>5</v>
      </c>
    </row>
    <row r="184" spans="1:3" x14ac:dyDescent="0.3">
      <c r="A184" t="s">
        <v>211</v>
      </c>
      <c r="B184" t="s">
        <v>211</v>
      </c>
      <c r="C184" t="s">
        <v>9</v>
      </c>
    </row>
    <row r="185" spans="1:3" x14ac:dyDescent="0.3">
      <c r="A185" t="s">
        <v>425</v>
      </c>
      <c r="C185" t="s">
        <v>5</v>
      </c>
    </row>
    <row r="186" spans="1:3" x14ac:dyDescent="0.3">
      <c r="A186" t="s">
        <v>54</v>
      </c>
      <c r="B186" t="s">
        <v>54</v>
      </c>
      <c r="C186" t="s">
        <v>5</v>
      </c>
    </row>
    <row r="187" spans="1:3" x14ac:dyDescent="0.3">
      <c r="A187" t="s">
        <v>308</v>
      </c>
      <c r="B187" t="s">
        <v>308</v>
      </c>
      <c r="C187" t="s">
        <v>7</v>
      </c>
    </row>
    <row r="188" spans="1:3" x14ac:dyDescent="0.3">
      <c r="A188" t="s">
        <v>269</v>
      </c>
      <c r="B188" t="s">
        <v>269</v>
      </c>
      <c r="C188" t="s">
        <v>9</v>
      </c>
    </row>
    <row r="189" spans="1:3" x14ac:dyDescent="0.3">
      <c r="A189" t="s">
        <v>198</v>
      </c>
      <c r="B189" t="s">
        <v>198</v>
      </c>
      <c r="C189" t="s">
        <v>9</v>
      </c>
    </row>
    <row r="190" spans="1:3" x14ac:dyDescent="0.3">
      <c r="A190" t="s">
        <v>218</v>
      </c>
      <c r="B190" t="s">
        <v>218</v>
      </c>
      <c r="C190" t="s">
        <v>7</v>
      </c>
    </row>
    <row r="191" spans="1:3" x14ac:dyDescent="0.3">
      <c r="A191" t="s">
        <v>80</v>
      </c>
      <c r="B191" t="s">
        <v>80</v>
      </c>
      <c r="C191" t="s">
        <v>9</v>
      </c>
    </row>
    <row r="192" spans="1:3" x14ac:dyDescent="0.3">
      <c r="A192" t="s">
        <v>212</v>
      </c>
      <c r="B192" t="s">
        <v>212</v>
      </c>
      <c r="C192" t="s">
        <v>7</v>
      </c>
    </row>
    <row r="193" spans="1:3" x14ac:dyDescent="0.3">
      <c r="A193" t="s">
        <v>42</v>
      </c>
      <c r="B193" t="s">
        <v>42</v>
      </c>
      <c r="C193" t="s">
        <v>7</v>
      </c>
    </row>
    <row r="194" spans="1:3" x14ac:dyDescent="0.3">
      <c r="A194" t="s">
        <v>270</v>
      </c>
      <c r="B194" t="s">
        <v>270</v>
      </c>
      <c r="C194" t="s">
        <v>7</v>
      </c>
    </row>
    <row r="195" spans="1:3" x14ac:dyDescent="0.3">
      <c r="A195" t="s">
        <v>199</v>
      </c>
      <c r="B195" t="s">
        <v>199</v>
      </c>
      <c r="C195" t="s">
        <v>7</v>
      </c>
    </row>
    <row r="196" spans="1:3" x14ac:dyDescent="0.3">
      <c r="A196" t="s">
        <v>290</v>
      </c>
      <c r="B196" t="s">
        <v>290</v>
      </c>
      <c r="C196" t="s">
        <v>7</v>
      </c>
    </row>
    <row r="197" spans="1:3" x14ac:dyDescent="0.3">
      <c r="A197" t="s">
        <v>236</v>
      </c>
      <c r="B197" t="s">
        <v>236</v>
      </c>
      <c r="C197" t="s">
        <v>7</v>
      </c>
    </row>
    <row r="198" spans="1:3" x14ac:dyDescent="0.3">
      <c r="A198" t="s">
        <v>186</v>
      </c>
      <c r="B198" t="s">
        <v>186</v>
      </c>
      <c r="C198" t="s">
        <v>7</v>
      </c>
    </row>
    <row r="199" spans="1:3" x14ac:dyDescent="0.3">
      <c r="A199" t="s">
        <v>63</v>
      </c>
      <c r="B199" t="s">
        <v>63</v>
      </c>
      <c r="C199" t="s">
        <v>7</v>
      </c>
    </row>
    <row r="200" spans="1:3" x14ac:dyDescent="0.3">
      <c r="A200" t="s">
        <v>58</v>
      </c>
      <c r="B200" t="s">
        <v>58</v>
      </c>
      <c r="C200" t="s">
        <v>7</v>
      </c>
    </row>
    <row r="201" spans="1:3" x14ac:dyDescent="0.3">
      <c r="A201" t="s">
        <v>76</v>
      </c>
      <c r="B201" t="s">
        <v>76</v>
      </c>
      <c r="C201" t="s">
        <v>7</v>
      </c>
    </row>
    <row r="202" spans="1:3" x14ac:dyDescent="0.3">
      <c r="A202" t="s">
        <v>187</v>
      </c>
      <c r="B202" t="s">
        <v>187</v>
      </c>
      <c r="C202" t="s">
        <v>7</v>
      </c>
    </row>
    <row r="203" spans="1:3" x14ac:dyDescent="0.3">
      <c r="A203" t="s">
        <v>70</v>
      </c>
      <c r="B203" t="s">
        <v>70</v>
      </c>
      <c r="C203" t="s">
        <v>7</v>
      </c>
    </row>
    <row r="204" spans="1:3" x14ac:dyDescent="0.3">
      <c r="A204" t="s">
        <v>348</v>
      </c>
      <c r="B204" t="s">
        <v>348</v>
      </c>
      <c r="C204" t="s">
        <v>7</v>
      </c>
    </row>
    <row r="205" spans="1:3" x14ac:dyDescent="0.3">
      <c r="A205" t="s">
        <v>12</v>
      </c>
      <c r="B205" t="s">
        <v>12</v>
      </c>
      <c r="C205" t="s">
        <v>5</v>
      </c>
    </row>
    <row r="206" spans="1:3" x14ac:dyDescent="0.3">
      <c r="A206" t="s">
        <v>283</v>
      </c>
      <c r="B206" t="s">
        <v>283</v>
      </c>
      <c r="C206" t="s">
        <v>7</v>
      </c>
    </row>
    <row r="207" spans="1:3" x14ac:dyDescent="0.3">
      <c r="A207" t="s">
        <v>262</v>
      </c>
      <c r="B207" t="s">
        <v>262</v>
      </c>
      <c r="C207" t="s">
        <v>7</v>
      </c>
    </row>
    <row r="208" spans="1:3" x14ac:dyDescent="0.3">
      <c r="A208" t="s">
        <v>188</v>
      </c>
      <c r="B208" t="s">
        <v>188</v>
      </c>
      <c r="C208" t="s">
        <v>9</v>
      </c>
    </row>
    <row r="209" spans="1:3" x14ac:dyDescent="0.3">
      <c r="A209" t="s">
        <v>349</v>
      </c>
      <c r="B209" t="s">
        <v>349</v>
      </c>
      <c r="C209" t="s">
        <v>7</v>
      </c>
    </row>
    <row r="210" spans="1:3" x14ac:dyDescent="0.3">
      <c r="A210" t="s">
        <v>224</v>
      </c>
      <c r="B210" t="s">
        <v>224</v>
      </c>
      <c r="C210" t="s">
        <v>9</v>
      </c>
    </row>
    <row r="211" spans="1:3" x14ac:dyDescent="0.3">
      <c r="A211" t="s">
        <v>291</v>
      </c>
      <c r="B211" t="s">
        <v>291</v>
      </c>
      <c r="C211" t="s">
        <v>7</v>
      </c>
    </row>
    <row r="212" spans="1:3" x14ac:dyDescent="0.3">
      <c r="A212" t="s">
        <v>140</v>
      </c>
      <c r="B212" t="s">
        <v>140</v>
      </c>
      <c r="C212" t="s">
        <v>7</v>
      </c>
    </row>
    <row r="213" spans="1:3" x14ac:dyDescent="0.3">
      <c r="A213" t="s">
        <v>189</v>
      </c>
      <c r="B213" t="s">
        <v>189</v>
      </c>
      <c r="C213" t="s">
        <v>7</v>
      </c>
    </row>
    <row r="214" spans="1:3" x14ac:dyDescent="0.3">
      <c r="A214" t="s">
        <v>129</v>
      </c>
      <c r="B214" t="s">
        <v>129</v>
      </c>
      <c r="C214" t="s">
        <v>9</v>
      </c>
    </row>
    <row r="215" spans="1:3" x14ac:dyDescent="0.3">
      <c r="A215" t="s">
        <v>304</v>
      </c>
      <c r="B215" t="s">
        <v>304</v>
      </c>
      <c r="C215" t="s">
        <v>7</v>
      </c>
    </row>
    <row r="216" spans="1:3" x14ac:dyDescent="0.3">
      <c r="A216" t="s">
        <v>271</v>
      </c>
      <c r="B216" t="s">
        <v>271</v>
      </c>
      <c r="C216" t="s">
        <v>7</v>
      </c>
    </row>
    <row r="217" spans="1:3" x14ac:dyDescent="0.3">
      <c r="A217" t="s">
        <v>263</v>
      </c>
      <c r="B217" t="s">
        <v>263</v>
      </c>
      <c r="C217" t="s">
        <v>7</v>
      </c>
    </row>
    <row r="218" spans="1:3" x14ac:dyDescent="0.3">
      <c r="A218" t="s">
        <v>234</v>
      </c>
      <c r="B218" t="s">
        <v>234</v>
      </c>
      <c r="C218" t="s">
        <v>9</v>
      </c>
    </row>
    <row r="219" spans="1:3" x14ac:dyDescent="0.3">
      <c r="A219" t="s">
        <v>157</v>
      </c>
      <c r="B219" t="s">
        <v>157</v>
      </c>
      <c r="C219" t="s">
        <v>7</v>
      </c>
    </row>
    <row r="220" spans="1:3" x14ac:dyDescent="0.3">
      <c r="A220" t="s">
        <v>40</v>
      </c>
      <c r="B220" t="s">
        <v>40</v>
      </c>
      <c r="C220" t="s">
        <v>9</v>
      </c>
    </row>
    <row r="221" spans="1:3" x14ac:dyDescent="0.3">
      <c r="A221" t="s">
        <v>225</v>
      </c>
      <c r="B221" t="s">
        <v>225</v>
      </c>
      <c r="C221" t="s">
        <v>9</v>
      </c>
    </row>
    <row r="222" spans="1:3" x14ac:dyDescent="0.3">
      <c r="A222" t="s">
        <v>292</v>
      </c>
      <c r="B222" t="s">
        <v>292</v>
      </c>
      <c r="C222" t="s">
        <v>7</v>
      </c>
    </row>
    <row r="223" spans="1:3" x14ac:dyDescent="0.3">
      <c r="A223" t="s">
        <v>314</v>
      </c>
      <c r="B223" t="s">
        <v>314</v>
      </c>
      <c r="C223" t="s">
        <v>7</v>
      </c>
    </row>
    <row r="224" spans="1:3" x14ac:dyDescent="0.3">
      <c r="A224" t="s">
        <v>226</v>
      </c>
      <c r="B224" t="s">
        <v>226</v>
      </c>
      <c r="C224" t="s">
        <v>5</v>
      </c>
    </row>
    <row r="225" spans="1:3" x14ac:dyDescent="0.3">
      <c r="A225" t="s">
        <v>241</v>
      </c>
      <c r="B225" t="s">
        <v>241</v>
      </c>
      <c r="C225" t="s">
        <v>9</v>
      </c>
    </row>
    <row r="226" spans="1:3" x14ac:dyDescent="0.3">
      <c r="A226" t="s">
        <v>300</v>
      </c>
      <c r="B226" t="s">
        <v>300</v>
      </c>
      <c r="C226" t="s">
        <v>7</v>
      </c>
    </row>
    <row r="227" spans="1:3" x14ac:dyDescent="0.3">
      <c r="A227" t="s">
        <v>227</v>
      </c>
      <c r="B227" t="s">
        <v>227</v>
      </c>
      <c r="C227" t="s">
        <v>9</v>
      </c>
    </row>
    <row r="228" spans="1:3" x14ac:dyDescent="0.3">
      <c r="A228" t="s">
        <v>176</v>
      </c>
      <c r="B228" t="s">
        <v>176</v>
      </c>
      <c r="C228" t="s">
        <v>9</v>
      </c>
    </row>
    <row r="229" spans="1:3" x14ac:dyDescent="0.3">
      <c r="A229" t="s">
        <v>305</v>
      </c>
      <c r="B229" t="s">
        <v>305</v>
      </c>
      <c r="C229" t="s">
        <v>7</v>
      </c>
    </row>
    <row r="230" spans="1:3" x14ac:dyDescent="0.3">
      <c r="A230" t="s">
        <v>356</v>
      </c>
      <c r="B230" t="s">
        <v>356</v>
      </c>
      <c r="C230" t="s">
        <v>5</v>
      </c>
    </row>
    <row r="231" spans="1:3" x14ac:dyDescent="0.3">
      <c r="A231" t="s">
        <v>83</v>
      </c>
      <c r="B231" t="s">
        <v>83</v>
      </c>
      <c r="C231" t="s">
        <v>9</v>
      </c>
    </row>
    <row r="232" spans="1:3" x14ac:dyDescent="0.3">
      <c r="A232" t="s">
        <v>71</v>
      </c>
      <c r="B232" t="s">
        <v>71</v>
      </c>
      <c r="C232" t="s">
        <v>7</v>
      </c>
    </row>
    <row r="233" spans="1:3" x14ac:dyDescent="0.3">
      <c r="A233" t="s">
        <v>315</v>
      </c>
      <c r="B233" t="s">
        <v>315</v>
      </c>
      <c r="C233" t="s">
        <v>7</v>
      </c>
    </row>
    <row r="234" spans="1:3" x14ac:dyDescent="0.3">
      <c r="A234" t="s">
        <v>91</v>
      </c>
      <c r="B234" t="s">
        <v>91</v>
      </c>
      <c r="C234" t="s">
        <v>5</v>
      </c>
    </row>
    <row r="235" spans="1:3" x14ac:dyDescent="0.3">
      <c r="A235" t="s">
        <v>97</v>
      </c>
      <c r="B235" t="s">
        <v>97</v>
      </c>
      <c r="C235" t="s">
        <v>9</v>
      </c>
    </row>
    <row r="236" spans="1:3" x14ac:dyDescent="0.3">
      <c r="A236" t="s">
        <v>111</v>
      </c>
      <c r="B236" t="s">
        <v>111</v>
      </c>
      <c r="C236" t="s">
        <v>5</v>
      </c>
    </row>
    <row r="237" spans="1:3" x14ac:dyDescent="0.3">
      <c r="A237" t="s">
        <v>56</v>
      </c>
      <c r="B237" t="s">
        <v>56</v>
      </c>
      <c r="C237" t="s">
        <v>7</v>
      </c>
    </row>
    <row r="238" spans="1:3" x14ac:dyDescent="0.3">
      <c r="A238" t="s">
        <v>116</v>
      </c>
      <c r="B238" t="s">
        <v>116</v>
      </c>
      <c r="C238" t="s">
        <v>9</v>
      </c>
    </row>
    <row r="239" spans="1:3" x14ac:dyDescent="0.3">
      <c r="A239" t="s">
        <v>204</v>
      </c>
      <c r="B239" t="s">
        <v>204</v>
      </c>
      <c r="C239" t="s">
        <v>9</v>
      </c>
    </row>
    <row r="240" spans="1:3" x14ac:dyDescent="0.3">
      <c r="A240" t="s">
        <v>205</v>
      </c>
      <c r="B240" t="s">
        <v>205</v>
      </c>
      <c r="C240" t="s">
        <v>9</v>
      </c>
    </row>
    <row r="241" spans="1:3" x14ac:dyDescent="0.3">
      <c r="A241" t="s">
        <v>103</v>
      </c>
      <c r="B241" t="s">
        <v>103</v>
      </c>
      <c r="C241" t="s">
        <v>9</v>
      </c>
    </row>
    <row r="242" spans="1:3" x14ac:dyDescent="0.3">
      <c r="A242" t="s">
        <v>213</v>
      </c>
      <c r="B242" t="s">
        <v>213</v>
      </c>
      <c r="C242" t="s">
        <v>9</v>
      </c>
    </row>
    <row r="243" spans="1:3" x14ac:dyDescent="0.3">
      <c r="A243" t="s">
        <v>219</v>
      </c>
      <c r="B243" t="s">
        <v>219</v>
      </c>
      <c r="C243" t="s">
        <v>9</v>
      </c>
    </row>
    <row r="244" spans="1:3" x14ac:dyDescent="0.3">
      <c r="A244" t="s">
        <v>237</v>
      </c>
      <c r="B244" t="s">
        <v>237</v>
      </c>
      <c r="C244" t="s">
        <v>9</v>
      </c>
    </row>
    <row r="245" spans="1:3" x14ac:dyDescent="0.3">
      <c r="A245" t="s">
        <v>190</v>
      </c>
      <c r="B245" t="s">
        <v>190</v>
      </c>
      <c r="C245" t="s">
        <v>7</v>
      </c>
    </row>
    <row r="246" spans="1:3" x14ac:dyDescent="0.3">
      <c r="A246" t="s">
        <v>242</v>
      </c>
      <c r="B246" t="s">
        <v>242</v>
      </c>
      <c r="C246" t="s">
        <v>9</v>
      </c>
    </row>
    <row r="247" spans="1:3" x14ac:dyDescent="0.3">
      <c r="A247" t="s">
        <v>249</v>
      </c>
      <c r="B247" t="s">
        <v>249</v>
      </c>
      <c r="C247" t="s">
        <v>5</v>
      </c>
    </row>
    <row r="248" spans="1:3" x14ac:dyDescent="0.3">
      <c r="A248" t="s">
        <v>309</v>
      </c>
      <c r="B248" t="s">
        <v>309</v>
      </c>
      <c r="C248" t="s">
        <v>7</v>
      </c>
    </row>
    <row r="249" spans="1:3" x14ac:dyDescent="0.3">
      <c r="A249" t="s">
        <v>77</v>
      </c>
      <c r="B249" t="s">
        <v>77</v>
      </c>
      <c r="C249" t="s">
        <v>7</v>
      </c>
    </row>
    <row r="250" spans="1:3" x14ac:dyDescent="0.3">
      <c r="A250" t="s">
        <v>65</v>
      </c>
      <c r="B250" t="s">
        <v>65</v>
      </c>
      <c r="C250" t="s">
        <v>7</v>
      </c>
    </row>
    <row r="251" spans="1:3" x14ac:dyDescent="0.3">
      <c r="A251" t="s">
        <v>350</v>
      </c>
      <c r="B251" t="s">
        <v>350</v>
      </c>
      <c r="C251" t="s">
        <v>7</v>
      </c>
    </row>
    <row r="252" spans="1:3" x14ac:dyDescent="0.3">
      <c r="A252" t="s">
        <v>264</v>
      </c>
      <c r="B252" t="s">
        <v>264</v>
      </c>
      <c r="C252" t="s">
        <v>7</v>
      </c>
    </row>
    <row r="253" spans="1:3" x14ac:dyDescent="0.3">
      <c r="A253" t="s">
        <v>165</v>
      </c>
      <c r="B253" t="s">
        <v>165</v>
      </c>
      <c r="C253" t="s">
        <v>7</v>
      </c>
    </row>
    <row r="254" spans="1:3" x14ac:dyDescent="0.3">
      <c r="A254" t="s">
        <v>412</v>
      </c>
      <c r="B254" t="s">
        <v>412</v>
      </c>
      <c r="C254" t="s">
        <v>9</v>
      </c>
    </row>
    <row r="255" spans="1:3" x14ac:dyDescent="0.3">
      <c r="A255" t="s">
        <v>299</v>
      </c>
      <c r="B255" t="s">
        <v>299</v>
      </c>
      <c r="C255" t="s">
        <v>7</v>
      </c>
    </row>
    <row r="256" spans="1:3" x14ac:dyDescent="0.3">
      <c r="A256" t="s">
        <v>250</v>
      </c>
      <c r="B256" t="s">
        <v>250</v>
      </c>
      <c r="C256" t="s">
        <v>5</v>
      </c>
    </row>
    <row r="257" spans="1:3" x14ac:dyDescent="0.3">
      <c r="A257" t="s">
        <v>251</v>
      </c>
      <c r="B257" t="s">
        <v>251</v>
      </c>
      <c r="C257" t="s">
        <v>9</v>
      </c>
    </row>
    <row r="258" spans="1:3" x14ac:dyDescent="0.3">
      <c r="A258" t="s">
        <v>166</v>
      </c>
      <c r="B258" t="s">
        <v>166</v>
      </c>
      <c r="C258" t="s">
        <v>7</v>
      </c>
    </row>
    <row r="259" spans="1:3" x14ac:dyDescent="0.3">
      <c r="A259" t="s">
        <v>293</v>
      </c>
      <c r="B259" t="s">
        <v>293</v>
      </c>
      <c r="C259" t="s">
        <v>7</v>
      </c>
    </row>
    <row r="260" spans="1:3" x14ac:dyDescent="0.3">
      <c r="A260" t="s">
        <v>14</v>
      </c>
      <c r="B260" t="s">
        <v>14</v>
      </c>
      <c r="C260" t="s">
        <v>7</v>
      </c>
    </row>
    <row r="261" spans="1:3" x14ac:dyDescent="0.3">
      <c r="A261" t="s">
        <v>48</v>
      </c>
      <c r="B261" t="s">
        <v>48</v>
      </c>
      <c r="C261" t="s">
        <v>7</v>
      </c>
    </row>
    <row r="262" spans="1:3" x14ac:dyDescent="0.3">
      <c r="A262" t="s">
        <v>272</v>
      </c>
      <c r="B262" t="s">
        <v>272</v>
      </c>
      <c r="C262" t="s">
        <v>9</v>
      </c>
    </row>
    <row r="263" spans="1:3" x14ac:dyDescent="0.3">
      <c r="A263" t="s">
        <v>147</v>
      </c>
      <c r="B263" t="s">
        <v>147</v>
      </c>
      <c r="C263" t="s">
        <v>5</v>
      </c>
    </row>
    <row r="264" spans="1:3" x14ac:dyDescent="0.3">
      <c r="A264" t="s">
        <v>413</v>
      </c>
      <c r="B264" t="s">
        <v>413</v>
      </c>
      <c r="C264" t="s">
        <v>9</v>
      </c>
    </row>
    <row r="265" spans="1:3" x14ac:dyDescent="0.3">
      <c r="A265" t="s">
        <v>310</v>
      </c>
      <c r="B265" t="s">
        <v>310</v>
      </c>
      <c r="C265" t="s">
        <v>7</v>
      </c>
    </row>
    <row r="266" spans="1:3" x14ac:dyDescent="0.3">
      <c r="A266" t="s">
        <v>265</v>
      </c>
      <c r="B266" t="s">
        <v>265</v>
      </c>
      <c r="C266" t="s">
        <v>7</v>
      </c>
    </row>
    <row r="267" spans="1:3" x14ac:dyDescent="0.3">
      <c r="A267" t="s">
        <v>351</v>
      </c>
      <c r="B267" t="s">
        <v>351</v>
      </c>
      <c r="C267" t="s">
        <v>7</v>
      </c>
    </row>
    <row r="268" spans="1:3" x14ac:dyDescent="0.3">
      <c r="A268" t="s">
        <v>177</v>
      </c>
      <c r="B268" t="s">
        <v>177</v>
      </c>
      <c r="C268" t="s">
        <v>9</v>
      </c>
    </row>
    <row r="269" spans="1:3" x14ac:dyDescent="0.3">
      <c r="A269" t="s">
        <v>62</v>
      </c>
      <c r="B269" t="s">
        <v>62</v>
      </c>
      <c r="C269" t="s">
        <v>7</v>
      </c>
    </row>
    <row r="270" spans="1:3" x14ac:dyDescent="0.3">
      <c r="A270" t="s">
        <v>294</v>
      </c>
      <c r="B270" t="s">
        <v>294</v>
      </c>
      <c r="C270" t="s">
        <v>7</v>
      </c>
    </row>
    <row r="271" spans="1:3" x14ac:dyDescent="0.3">
      <c r="A271" t="s">
        <v>252</v>
      </c>
      <c r="B271" t="s">
        <v>252</v>
      </c>
      <c r="C271" t="s">
        <v>7</v>
      </c>
    </row>
    <row r="272" spans="1:3" x14ac:dyDescent="0.3">
      <c r="A272" t="s">
        <v>266</v>
      </c>
      <c r="B272" t="s">
        <v>266</v>
      </c>
      <c r="C272" t="s">
        <v>5</v>
      </c>
    </row>
    <row r="273" spans="1:3" x14ac:dyDescent="0.3">
      <c r="A273" t="s">
        <v>117</v>
      </c>
      <c r="B273" t="s">
        <v>117</v>
      </c>
      <c r="C273" t="s">
        <v>9</v>
      </c>
    </row>
    <row r="274" spans="1:3" x14ac:dyDescent="0.3">
      <c r="A274" t="s">
        <v>46</v>
      </c>
      <c r="B274" t="s">
        <v>46</v>
      </c>
      <c r="C274" t="s">
        <v>7</v>
      </c>
    </row>
    <row r="275" spans="1:3" x14ac:dyDescent="0.3">
      <c r="A275" t="s">
        <v>141</v>
      </c>
      <c r="B275" t="s">
        <v>141</v>
      </c>
      <c r="C275" t="s">
        <v>9</v>
      </c>
    </row>
    <row r="276" spans="1:3" x14ac:dyDescent="0.3">
      <c r="A276" t="s">
        <v>158</v>
      </c>
      <c r="B276" t="s">
        <v>158</v>
      </c>
      <c r="C276" t="s">
        <v>5</v>
      </c>
    </row>
    <row r="277" spans="1:3" x14ac:dyDescent="0.3">
      <c r="A277" t="s">
        <v>148</v>
      </c>
      <c r="B277" t="s">
        <v>148</v>
      </c>
      <c r="C277" t="s">
        <v>9</v>
      </c>
    </row>
    <row r="278" spans="1:3" x14ac:dyDescent="0.3">
      <c r="A278" t="s">
        <v>178</v>
      </c>
      <c r="B278" t="s">
        <v>178</v>
      </c>
      <c r="C278" t="s">
        <v>7</v>
      </c>
    </row>
    <row r="279" spans="1:3" x14ac:dyDescent="0.3">
      <c r="A279" t="s">
        <v>167</v>
      </c>
      <c r="B279" t="s">
        <v>167</v>
      </c>
      <c r="C279" t="s">
        <v>7</v>
      </c>
    </row>
    <row r="280" spans="1:3" x14ac:dyDescent="0.3">
      <c r="A280" t="s">
        <v>66</v>
      </c>
      <c r="B280" t="s">
        <v>66</v>
      </c>
      <c r="C280" t="s">
        <v>7</v>
      </c>
    </row>
    <row r="281" spans="1:3" x14ac:dyDescent="0.3">
      <c r="A281" t="s">
        <v>179</v>
      </c>
      <c r="B281" t="s">
        <v>179</v>
      </c>
      <c r="C281" t="s">
        <v>5</v>
      </c>
    </row>
    <row r="282" spans="1:3" x14ac:dyDescent="0.3">
      <c r="A282" t="s">
        <v>60</v>
      </c>
      <c r="B282" t="s">
        <v>60</v>
      </c>
      <c r="C282" t="s">
        <v>7</v>
      </c>
    </row>
    <row r="283" spans="1:3" x14ac:dyDescent="0.3">
      <c r="A283" t="s">
        <v>118</v>
      </c>
      <c r="B283" t="s">
        <v>118</v>
      </c>
      <c r="C283" t="s">
        <v>9</v>
      </c>
    </row>
    <row r="284" spans="1:3" x14ac:dyDescent="0.3">
      <c r="A284" t="s">
        <v>352</v>
      </c>
      <c r="B284" t="s">
        <v>352</v>
      </c>
      <c r="C284" t="s">
        <v>7</v>
      </c>
    </row>
    <row r="285" spans="1:3" x14ac:dyDescent="0.3">
      <c r="A285" t="s">
        <v>295</v>
      </c>
      <c r="B285" t="s">
        <v>295</v>
      </c>
      <c r="C285" t="s">
        <v>7</v>
      </c>
    </row>
    <row r="286" spans="1:3" x14ac:dyDescent="0.3">
      <c r="A286" t="s">
        <v>180</v>
      </c>
      <c r="B286" t="s">
        <v>180</v>
      </c>
      <c r="C286" t="s">
        <v>5</v>
      </c>
    </row>
    <row r="287" spans="1:3" x14ac:dyDescent="0.3">
      <c r="A287" t="s">
        <v>142</v>
      </c>
      <c r="B287" t="s">
        <v>142</v>
      </c>
      <c r="C287" t="s">
        <v>9</v>
      </c>
    </row>
    <row r="288" spans="1:3" x14ac:dyDescent="0.3">
      <c r="A288" t="s">
        <v>238</v>
      </c>
      <c r="B288" t="s">
        <v>238</v>
      </c>
      <c r="C288" t="s">
        <v>9</v>
      </c>
    </row>
    <row r="289" spans="1:3" x14ac:dyDescent="0.3">
      <c r="A289" t="s">
        <v>322</v>
      </c>
      <c r="B289" t="s">
        <v>322</v>
      </c>
      <c r="C289" t="s">
        <v>7</v>
      </c>
    </row>
    <row r="290" spans="1:3" x14ac:dyDescent="0.3">
      <c r="A290" t="s">
        <v>316</v>
      </c>
      <c r="B290" t="s">
        <v>316</v>
      </c>
      <c r="C290" t="s">
        <v>7</v>
      </c>
    </row>
    <row r="291" spans="1:3" x14ac:dyDescent="0.3">
      <c r="A291" t="s">
        <v>353</v>
      </c>
      <c r="B291" t="s">
        <v>353</v>
      </c>
      <c r="C291" t="s">
        <v>7</v>
      </c>
    </row>
    <row r="292" spans="1:3" x14ac:dyDescent="0.3">
      <c r="A292" t="s">
        <v>354</v>
      </c>
      <c r="B292" t="s">
        <v>354</v>
      </c>
      <c r="C292" t="s">
        <v>7</v>
      </c>
    </row>
    <row r="293" spans="1:3" x14ac:dyDescent="0.3">
      <c r="A293" t="s">
        <v>20</v>
      </c>
      <c r="B293" t="s">
        <v>20</v>
      </c>
      <c r="C293" t="s">
        <v>7</v>
      </c>
    </row>
    <row r="294" spans="1:3" x14ac:dyDescent="0.3">
      <c r="A294" t="s">
        <v>273</v>
      </c>
      <c r="B294" t="s">
        <v>273</v>
      </c>
      <c r="C294" t="s">
        <v>7</v>
      </c>
    </row>
    <row r="295" spans="1:3" x14ac:dyDescent="0.3">
      <c r="A295" t="s">
        <v>168</v>
      </c>
      <c r="B295" t="s">
        <v>168</v>
      </c>
      <c r="C295" t="s">
        <v>7</v>
      </c>
    </row>
    <row r="296" spans="1:3" x14ac:dyDescent="0.3">
      <c r="A296" t="s">
        <v>267</v>
      </c>
      <c r="B296" t="s">
        <v>267</v>
      </c>
      <c r="C296" t="s">
        <v>9</v>
      </c>
    </row>
    <row r="297" spans="1:3" x14ac:dyDescent="0.3">
      <c r="A297" t="s">
        <v>130</v>
      </c>
      <c r="B297" t="s">
        <v>130</v>
      </c>
      <c r="C297" t="s">
        <v>9</v>
      </c>
    </row>
    <row r="298" spans="1:3" x14ac:dyDescent="0.3">
      <c r="A298" t="s">
        <v>220</v>
      </c>
      <c r="B298" t="s">
        <v>220</v>
      </c>
      <c r="C298" t="s">
        <v>5</v>
      </c>
    </row>
    <row r="299" spans="1:3" x14ac:dyDescent="0.3">
      <c r="A299" t="s">
        <v>169</v>
      </c>
      <c r="B299" t="s">
        <v>169</v>
      </c>
      <c r="C299" t="s">
        <v>7</v>
      </c>
    </row>
    <row r="300" spans="1:3" x14ac:dyDescent="0.3">
      <c r="A300" t="s">
        <v>69</v>
      </c>
      <c r="B300" t="s">
        <v>69</v>
      </c>
      <c r="C300" t="s">
        <v>5</v>
      </c>
    </row>
    <row r="301" spans="1:3" x14ac:dyDescent="0.3">
      <c r="A301" t="s">
        <v>119</v>
      </c>
      <c r="B301" t="s">
        <v>119</v>
      </c>
      <c r="C301" t="s">
        <v>9</v>
      </c>
    </row>
    <row r="302" spans="1:3" x14ac:dyDescent="0.3">
      <c r="A302" t="s">
        <v>191</v>
      </c>
      <c r="B302" t="s">
        <v>191</v>
      </c>
      <c r="C302" t="s">
        <v>5</v>
      </c>
    </row>
    <row r="303" spans="1:3" x14ac:dyDescent="0.3">
      <c r="A303" t="s">
        <v>206</v>
      </c>
      <c r="B303" t="s">
        <v>206</v>
      </c>
      <c r="C303" t="s">
        <v>9</v>
      </c>
    </row>
    <row r="304" spans="1:3" x14ac:dyDescent="0.3">
      <c r="A304" t="s">
        <v>420</v>
      </c>
      <c r="C304" t="s">
        <v>5</v>
      </c>
    </row>
    <row r="305" spans="1:3" x14ac:dyDescent="0.3">
      <c r="A305" t="s">
        <v>239</v>
      </c>
      <c r="B305" t="s">
        <v>239</v>
      </c>
      <c r="C305" t="s">
        <v>9</v>
      </c>
    </row>
    <row r="306" spans="1:3" x14ac:dyDescent="0.3">
      <c r="A306" t="s">
        <v>414</v>
      </c>
      <c r="B306" t="s">
        <v>414</v>
      </c>
      <c r="C306" t="s">
        <v>9</v>
      </c>
    </row>
    <row r="307" spans="1:3" x14ac:dyDescent="0.3">
      <c r="A307" t="s">
        <v>355</v>
      </c>
      <c r="B307" t="s">
        <v>355</v>
      </c>
      <c r="C307" t="s">
        <v>7</v>
      </c>
    </row>
    <row r="308" spans="1:3" x14ac:dyDescent="0.3">
      <c r="A308" t="s">
        <v>296</v>
      </c>
      <c r="B308" t="s">
        <v>296</v>
      </c>
      <c r="C308" t="s">
        <v>7</v>
      </c>
    </row>
    <row r="309" spans="1:3" x14ac:dyDescent="0.3">
      <c r="A309" t="s">
        <v>86</v>
      </c>
      <c r="B309" t="s">
        <v>86</v>
      </c>
      <c r="C309" t="s">
        <v>9</v>
      </c>
    </row>
    <row r="310" spans="1:3" x14ac:dyDescent="0.3">
      <c r="A310" t="s">
        <v>159</v>
      </c>
      <c r="B310" t="s">
        <v>159</v>
      </c>
      <c r="C310" t="s">
        <v>9</v>
      </c>
    </row>
    <row r="311" spans="1:3" x14ac:dyDescent="0.3">
      <c r="A311" t="s">
        <v>72</v>
      </c>
      <c r="B311" t="s">
        <v>72</v>
      </c>
      <c r="C311" t="s">
        <v>7</v>
      </c>
    </row>
    <row r="312" spans="1:3" x14ac:dyDescent="0.3">
      <c r="A312" t="s">
        <v>301</v>
      </c>
      <c r="B312" t="s">
        <v>301</v>
      </c>
      <c r="C312" t="s">
        <v>7</v>
      </c>
    </row>
    <row r="313" spans="1:3" x14ac:dyDescent="0.3">
      <c r="A313" t="s">
        <v>268</v>
      </c>
      <c r="B313" t="s">
        <v>268</v>
      </c>
      <c r="C313" t="s">
        <v>7</v>
      </c>
    </row>
    <row r="314" spans="1:3" x14ac:dyDescent="0.3">
      <c r="A314" t="s">
        <v>73</v>
      </c>
      <c r="B314" t="s">
        <v>73</v>
      </c>
      <c r="C314" t="s">
        <v>7</v>
      </c>
    </row>
    <row r="315" spans="1:3" x14ac:dyDescent="0.3">
      <c r="A315" t="s">
        <v>317</v>
      </c>
      <c r="B315" t="s">
        <v>317</v>
      </c>
      <c r="C315" t="s">
        <v>7</v>
      </c>
    </row>
    <row r="316" spans="1:3" x14ac:dyDescent="0.3">
      <c r="A316" t="s">
        <v>284</v>
      </c>
      <c r="B316" t="s">
        <v>284</v>
      </c>
      <c r="C316" t="s">
        <v>7</v>
      </c>
    </row>
    <row r="317" spans="1:3" x14ac:dyDescent="0.3">
      <c r="A317" t="s">
        <v>280</v>
      </c>
      <c r="B317" t="s">
        <v>280</v>
      </c>
      <c r="C317" t="s">
        <v>7</v>
      </c>
    </row>
    <row r="318" spans="1:3" x14ac:dyDescent="0.3">
      <c r="A318" t="s">
        <v>285</v>
      </c>
      <c r="B318" t="s">
        <v>285</v>
      </c>
      <c r="C318" t="s">
        <v>9</v>
      </c>
    </row>
    <row r="319" spans="1:3" x14ac:dyDescent="0.3">
      <c r="A319" t="s">
        <v>92</v>
      </c>
      <c r="B319" t="s">
        <v>92</v>
      </c>
      <c r="C319" t="s">
        <v>5</v>
      </c>
    </row>
    <row r="320" spans="1:3" x14ac:dyDescent="0.3">
      <c r="A320" t="s">
        <v>192</v>
      </c>
      <c r="B320" t="s">
        <v>192</v>
      </c>
      <c r="C320" t="s">
        <v>9</v>
      </c>
    </row>
    <row r="321" spans="1:3" x14ac:dyDescent="0.3">
      <c r="A321" t="s">
        <v>286</v>
      </c>
      <c r="B321" t="s">
        <v>286</v>
      </c>
      <c r="C321" t="s">
        <v>5</v>
      </c>
    </row>
    <row r="322" spans="1:3" x14ac:dyDescent="0.3">
      <c r="A322" t="s">
        <v>34</v>
      </c>
      <c r="B322" t="s">
        <v>34</v>
      </c>
      <c r="C322" t="s">
        <v>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95"/>
  <sheetViews>
    <sheetView tabSelected="1" workbookViewId="0">
      <selection activeCell="B5" sqref="B5"/>
    </sheetView>
  </sheetViews>
  <sheetFormatPr defaultColWidth="9.109375" defaultRowHeight="14.4" x14ac:dyDescent="0.3"/>
  <cols>
    <col min="1" max="1" width="39.33203125" style="19" bestFit="1" customWidth="1"/>
    <col min="2" max="2" width="23.33203125" style="19" customWidth="1"/>
    <col min="3" max="3" width="33.6640625" style="19" customWidth="1"/>
    <col min="4" max="4" width="33.109375" style="19" bestFit="1" customWidth="1"/>
    <col min="5" max="6" width="9.109375" style="19"/>
    <col min="7" max="7" width="26" style="19" bestFit="1" customWidth="1"/>
    <col min="8" max="9" width="13.6640625" style="19" customWidth="1"/>
    <col min="10" max="10" width="4.33203125" style="19" customWidth="1"/>
    <col min="11" max="11" width="13.6640625" style="19" customWidth="1"/>
    <col min="12" max="12" width="4.33203125" style="19" customWidth="1"/>
    <col min="13" max="16" width="13.6640625" style="19" customWidth="1"/>
    <col min="17" max="17" width="4.33203125" style="19" customWidth="1"/>
    <col min="18" max="21" width="13.6640625" style="19" customWidth="1"/>
    <col min="22" max="16384" width="9.109375" style="19"/>
  </cols>
  <sheetData>
    <row r="1" spans="1:21" x14ac:dyDescent="0.3">
      <c r="A1" s="18" t="s">
        <v>395</v>
      </c>
      <c r="C1" s="20" t="s">
        <v>396</v>
      </c>
      <c r="D1" s="36" t="s">
        <v>421</v>
      </c>
    </row>
    <row r="2" spans="1:21" x14ac:dyDescent="0.3">
      <c r="A2" s="21" t="s">
        <v>397</v>
      </c>
    </row>
    <row r="3" spans="1:21" x14ac:dyDescent="0.3">
      <c r="A3" s="22" t="s">
        <v>398</v>
      </c>
      <c r="G3" s="23"/>
      <c r="H3" s="23"/>
      <c r="I3" s="23"/>
      <c r="J3" s="23"/>
      <c r="K3" s="23"/>
      <c r="L3" s="23"/>
      <c r="M3" s="23"/>
      <c r="N3" s="23"/>
      <c r="O3" s="23"/>
      <c r="P3" s="23"/>
      <c r="Q3" s="23"/>
      <c r="R3" s="23"/>
      <c r="S3" s="23"/>
      <c r="T3" s="23"/>
      <c r="U3" s="23"/>
    </row>
    <row r="4" spans="1:21" ht="15" thickBot="1" x14ac:dyDescent="0.35"/>
    <row r="5" spans="1:21" ht="16.2" thickBot="1" x14ac:dyDescent="0.35">
      <c r="A5" s="24" t="s">
        <v>399</v>
      </c>
      <c r="B5" s="25" t="s">
        <v>378</v>
      </c>
      <c r="C5" s="20" t="str">
        <f>IFERROR(IF(B7="Shire District","Education services provided by:",""),"")</f>
        <v/>
      </c>
      <c r="D5" s="19" t="str">
        <f>IFERROR(IF(B7="Shire District",VLOOKUP(B5,class!A156:C455,3,FALSE),""),"")</f>
        <v/>
      </c>
      <c r="H5" s="18" t="str">
        <f>'all schools'!D233</f>
        <v>Overall effectiveness for schools (All schools) inspected by local authority area and region</v>
      </c>
    </row>
    <row r="6" spans="1:21" x14ac:dyDescent="0.3">
      <c r="A6" s="24"/>
      <c r="H6" s="26" t="str">
        <f>'all schools'!D234</f>
        <v>As at 31 August 2021</v>
      </c>
    </row>
    <row r="7" spans="1:21" x14ac:dyDescent="0.3">
      <c r="A7" s="24" t="s">
        <v>405</v>
      </c>
      <c r="B7" s="19" t="str">
        <f>IFERROR(VLOOKUP(B5,class!A1:B455,2,FALSE),"")</f>
        <v/>
      </c>
      <c r="D7" s="19" t="str">
        <f>IFERROR(IF(B7="Shire District","Shire County",""),"")</f>
        <v/>
      </c>
    </row>
    <row r="8" spans="1:21" x14ac:dyDescent="0.3">
      <c r="A8" s="24"/>
    </row>
    <row r="9" spans="1:21" x14ac:dyDescent="0.3">
      <c r="A9" s="24" t="s">
        <v>406</v>
      </c>
      <c r="B9" s="19" t="str">
        <f>IFERROR(IFERROR(VLOOKUP(B5,classification!A3:C331,3,FALSE),VLOOKUP(B5,classification!I2:K27,3,FALSE)),"")</f>
        <v/>
      </c>
      <c r="D9" s="19" t="str">
        <f>IFERROR(IF(B7="Shire District",VLOOKUP(D5,classification!I2:K27,3,FALSE),""),"")</f>
        <v/>
      </c>
    </row>
    <row r="10" spans="1:21" ht="39.6" x14ac:dyDescent="0.3">
      <c r="G10" s="27"/>
      <c r="H10" s="28" t="str">
        <f>'all schools'!D238</f>
        <v>Number of open schools</v>
      </c>
      <c r="I10" s="28" t="str">
        <f>'all schools'!E238</f>
        <v>Total number not inspected</v>
      </c>
      <c r="J10" s="51"/>
      <c r="K10" s="28" t="str">
        <f>'all schools'!G238</f>
        <v>Total number inspected</v>
      </c>
      <c r="L10" s="54"/>
      <c r="M10" s="60" t="str">
        <f>'all schools'!I238</f>
        <v>Number of schools</v>
      </c>
      <c r="N10" s="61"/>
      <c r="O10" s="61"/>
      <c r="P10" s="62"/>
      <c r="Q10" s="56"/>
      <c r="R10" s="60" t="str">
        <f>'all schools'!N238</f>
        <v>Percentage of schools</v>
      </c>
      <c r="S10" s="61"/>
      <c r="T10" s="61"/>
      <c r="U10" s="62"/>
    </row>
    <row r="11" spans="1:21" ht="40.200000000000003" thickBot="1" x14ac:dyDescent="0.35">
      <c r="G11" s="29"/>
      <c r="H11" s="30"/>
      <c r="I11" s="30"/>
      <c r="J11" s="58"/>
      <c r="K11" s="30"/>
      <c r="L11" s="59"/>
      <c r="M11" s="31" t="str">
        <f>'all schools'!I239</f>
        <v>Outstanding</v>
      </c>
      <c r="N11" s="31" t="str">
        <f>'all schools'!J239</f>
        <v>Good</v>
      </c>
      <c r="O11" s="31" t="str">
        <f>'all schools'!K239</f>
        <v>Requires improvement</v>
      </c>
      <c r="P11" s="31" t="str">
        <f>'all schools'!L239</f>
        <v>Inadequate</v>
      </c>
      <c r="Q11" s="63"/>
      <c r="R11" s="31" t="str">
        <f>'all schools'!N239</f>
        <v>Outstanding</v>
      </c>
      <c r="S11" s="31" t="str">
        <f>'all schools'!O239</f>
        <v>Good</v>
      </c>
      <c r="T11" s="31" t="str">
        <f>'all schools'!P239</f>
        <v>Requires improvement</v>
      </c>
      <c r="U11" s="31" t="str">
        <f>'all schools'!Q239</f>
        <v>Inadequate</v>
      </c>
    </row>
    <row r="12" spans="1:21" ht="16.2" thickBot="1" x14ac:dyDescent="0.35">
      <c r="A12" s="24" t="s">
        <v>446</v>
      </c>
      <c r="B12" s="25" t="s">
        <v>9</v>
      </c>
      <c r="C12" s="20" t="str">
        <f>IFERROR(IF(B14="Shire District","Education services provided by:",""),"")</f>
        <v/>
      </c>
      <c r="D12" s="19" t="str">
        <f>IFERROR(IF(B14="Shire District",VLOOKUP(B12,class!A156:C462,3,FALSE),""),"")</f>
        <v/>
      </c>
      <c r="G12" s="32" t="str">
        <f>'all schools'!C240</f>
        <v>England</v>
      </c>
      <c r="H12" s="32">
        <f>'all schools'!D240</f>
        <v>21984</v>
      </c>
      <c r="I12" s="32">
        <f>'all schools'!E240</f>
        <v>260</v>
      </c>
      <c r="J12" s="32"/>
      <c r="K12" s="32">
        <f>'all schools'!G240</f>
        <v>21724</v>
      </c>
      <c r="L12" s="33"/>
      <c r="M12" s="32">
        <f>'all schools'!I240</f>
        <v>4138</v>
      </c>
      <c r="N12" s="32">
        <f>'all schools'!J240</f>
        <v>14641</v>
      </c>
      <c r="O12" s="32">
        <f>'all schools'!K240</f>
        <v>2188</v>
      </c>
      <c r="P12" s="32">
        <f>'all schools'!L240</f>
        <v>757</v>
      </c>
      <c r="Q12" s="32"/>
      <c r="R12" s="34">
        <f>'all schools'!N240</f>
        <v>19.048057447983798</v>
      </c>
      <c r="S12" s="34">
        <f>'all schools'!O240</f>
        <v>67.395507273062051</v>
      </c>
      <c r="T12" s="34">
        <f>'all schools'!P240</f>
        <v>10.071809979745904</v>
      </c>
      <c r="U12" s="34">
        <f>'all schools'!Q240</f>
        <v>3.4846252992082491</v>
      </c>
    </row>
    <row r="13" spans="1:21" x14ac:dyDescent="0.3">
      <c r="A13" s="24"/>
      <c r="G13" s="32" t="str">
        <f>'all schools'!C241</f>
        <v>Predominantly Rural</v>
      </c>
      <c r="H13" s="32">
        <f>'all schools'!D241</f>
        <v>4708</v>
      </c>
      <c r="I13" s="32">
        <f>'all schools'!E241</f>
        <v>55</v>
      </c>
      <c r="J13" s="32"/>
      <c r="K13" s="32">
        <f>'all schools'!G241</f>
        <v>4653</v>
      </c>
      <c r="L13" s="33"/>
      <c r="M13" s="32">
        <f>'all schools'!I241</f>
        <v>642</v>
      </c>
      <c r="N13" s="32">
        <f>'all schools'!J241</f>
        <v>3275</v>
      </c>
      <c r="O13" s="32">
        <f>'all schools'!K241</f>
        <v>534</v>
      </c>
      <c r="P13" s="32">
        <f>'all schools'!L241</f>
        <v>202</v>
      </c>
      <c r="Q13" s="32"/>
      <c r="R13" s="34">
        <f>'all schools'!N241</f>
        <v>13.797549967762734</v>
      </c>
      <c r="S13" s="34">
        <f>'all schools'!O241</f>
        <v>70.384698044272511</v>
      </c>
      <c r="T13" s="34">
        <f>'all schools'!P241</f>
        <v>11.476466795615732</v>
      </c>
      <c r="U13" s="34">
        <f>'all schools'!Q241</f>
        <v>4.3412851923490221</v>
      </c>
    </row>
    <row r="14" spans="1:21" x14ac:dyDescent="0.3">
      <c r="A14" s="24" t="s">
        <v>405</v>
      </c>
      <c r="B14" s="19" t="str">
        <f>IFERROR(VLOOKUP(B12,class!A1:B462,2,FALSE),"")</f>
        <v/>
      </c>
      <c r="D14" s="19" t="str">
        <f>IFERROR(IF(B14="Shire District","Shire County",""),"")</f>
        <v/>
      </c>
      <c r="G14" s="35"/>
      <c r="H14" s="35"/>
      <c r="I14" s="35"/>
      <c r="J14" s="35"/>
      <c r="K14" s="35"/>
      <c r="L14" s="35"/>
      <c r="M14" s="35"/>
      <c r="N14" s="35"/>
      <c r="O14" s="35"/>
      <c r="P14" s="35"/>
      <c r="Q14" s="35"/>
      <c r="R14" s="35"/>
      <c r="S14" s="35"/>
      <c r="T14" s="35"/>
      <c r="U14" s="35"/>
    </row>
    <row r="15" spans="1:21" x14ac:dyDescent="0.3">
      <c r="A15" s="24"/>
    </row>
    <row r="16" spans="1:21" x14ac:dyDescent="0.3">
      <c r="A16" s="24" t="s">
        <v>406</v>
      </c>
      <c r="B16" s="19" t="str">
        <f>IFERROR(IFERROR(VLOOKUP(B12,classification!A3:C338,3,FALSE),VLOOKUP(B12,classification!I2:K34,3,FALSE)),"")</f>
        <v/>
      </c>
      <c r="D16" s="19" t="str">
        <f>IFERROR(IF(B14="Shire District",VLOOKUP(D12,classification!I2:K34,3,FALSE),""),"")</f>
        <v/>
      </c>
    </row>
    <row r="17" spans="7:21" x14ac:dyDescent="0.3">
      <c r="H17" s="18" t="str">
        <f>nursery!D237</f>
        <v>Overall effectiveness for schools (Nursery) inspected by local authority area and region</v>
      </c>
    </row>
    <row r="18" spans="7:21" x14ac:dyDescent="0.3">
      <c r="H18" s="26" t="str">
        <f>nursery!D238</f>
        <v>As at 31 August 2021</v>
      </c>
    </row>
    <row r="22" spans="7:21" ht="39.6" x14ac:dyDescent="0.3">
      <c r="G22" s="27"/>
      <c r="H22" s="28" t="str">
        <f>nursery!D242</f>
        <v>Number of open schools</v>
      </c>
      <c r="I22" s="28" t="str">
        <f>nursery!E242</f>
        <v>Total number not inspected</v>
      </c>
      <c r="J22" s="51"/>
      <c r="K22" s="28" t="str">
        <f>nursery!G242</f>
        <v>Total number inspected</v>
      </c>
      <c r="L22" s="53"/>
      <c r="M22" s="55" t="str">
        <f>nursery!I242</f>
        <v>Number of schools</v>
      </c>
      <c r="N22" s="55"/>
      <c r="O22" s="55"/>
      <c r="P22" s="55"/>
      <c r="Q22" s="56"/>
      <c r="R22" s="55" t="str">
        <f>nursery!N242</f>
        <v>Percentage of schools</v>
      </c>
      <c r="S22" s="55"/>
      <c r="T22" s="55"/>
      <c r="U22" s="55"/>
    </row>
    <row r="23" spans="7:21" ht="39.6" x14ac:dyDescent="0.3">
      <c r="G23" s="29"/>
      <c r="H23" s="30"/>
      <c r="I23" s="30"/>
      <c r="J23" s="52"/>
      <c r="K23" s="30"/>
      <c r="L23" s="54"/>
      <c r="M23" s="31" t="str">
        <f>nursery!I243</f>
        <v>Outstanding</v>
      </c>
      <c r="N23" s="31" t="str">
        <f>nursery!J243</f>
        <v>Good</v>
      </c>
      <c r="O23" s="31" t="str">
        <f>nursery!K243</f>
        <v>Requires improvement</v>
      </c>
      <c r="P23" s="31" t="str">
        <f>nursery!L243</f>
        <v>Inadequate</v>
      </c>
      <c r="Q23" s="57"/>
      <c r="R23" s="31" t="str">
        <f>nursery!N243</f>
        <v>Outstanding</v>
      </c>
      <c r="S23" s="31" t="str">
        <f>nursery!O243</f>
        <v>Good</v>
      </c>
      <c r="T23" s="31" t="str">
        <f>nursery!P243</f>
        <v>Requires improvement</v>
      </c>
      <c r="U23" s="31" t="str">
        <f>nursery!Q243</f>
        <v>Inadequate</v>
      </c>
    </row>
    <row r="24" spans="7:21" x14ac:dyDescent="0.3">
      <c r="G24" s="32" t="str">
        <f>nursery!C244</f>
        <v>England</v>
      </c>
      <c r="H24" s="32">
        <f>nursery!D244</f>
        <v>388</v>
      </c>
      <c r="I24" s="32">
        <f>nursery!E244</f>
        <v>0</v>
      </c>
      <c r="J24" s="32"/>
      <c r="K24" s="32">
        <f>nursery!G244</f>
        <v>388</v>
      </c>
      <c r="L24" s="33"/>
      <c r="M24" s="32">
        <f>nursery!I244</f>
        <v>245</v>
      </c>
      <c r="N24" s="32">
        <f>nursery!J244</f>
        <v>137</v>
      </c>
      <c r="O24" s="32">
        <f>nursery!K244</f>
        <v>6</v>
      </c>
      <c r="P24" s="32">
        <f>nursery!L244</f>
        <v>0</v>
      </c>
      <c r="Q24" s="32"/>
      <c r="R24" s="34">
        <f>nursery!N244</f>
        <v>63.144329896907216</v>
      </c>
      <c r="S24" s="34">
        <f>nursery!O244</f>
        <v>35.309278350515463</v>
      </c>
      <c r="T24" s="34">
        <f>nursery!P244</f>
        <v>1.5463917525773196</v>
      </c>
      <c r="U24" s="34">
        <f>nursery!Q244</f>
        <v>0</v>
      </c>
    </row>
    <row r="25" spans="7:21" x14ac:dyDescent="0.3">
      <c r="G25" s="32" t="str">
        <f>nursery!C245</f>
        <v>Predominantly Rural</v>
      </c>
      <c r="H25" s="32">
        <f>nursery!D245</f>
        <v>52</v>
      </c>
      <c r="I25" s="32">
        <f>nursery!E245</f>
        <v>0</v>
      </c>
      <c r="J25" s="32"/>
      <c r="K25" s="32">
        <f>nursery!G245</f>
        <v>52</v>
      </c>
      <c r="L25" s="33"/>
      <c r="M25" s="32">
        <f>nursery!I245</f>
        <v>35</v>
      </c>
      <c r="N25" s="32">
        <f>nursery!J245</f>
        <v>16</v>
      </c>
      <c r="O25" s="32">
        <f>nursery!K245</f>
        <v>1</v>
      </c>
      <c r="P25" s="32">
        <f>nursery!L245</f>
        <v>0</v>
      </c>
      <c r="Q25" s="32"/>
      <c r="R25" s="34">
        <f>nursery!N245</f>
        <v>67.307692307692307</v>
      </c>
      <c r="S25" s="34">
        <f>nursery!O245</f>
        <v>30.76923076923077</v>
      </c>
      <c r="T25" s="34">
        <f>nursery!P245</f>
        <v>1.9230769230769231</v>
      </c>
      <c r="U25" s="34">
        <f>nursery!Q245</f>
        <v>0</v>
      </c>
    </row>
    <row r="26" spans="7:21" x14ac:dyDescent="0.3">
      <c r="G26" s="35"/>
      <c r="H26" s="35"/>
      <c r="I26" s="35"/>
      <c r="J26" s="35"/>
      <c r="K26" s="35"/>
      <c r="L26" s="35"/>
      <c r="M26" s="35"/>
      <c r="N26" s="35"/>
      <c r="O26" s="35"/>
      <c r="P26" s="35"/>
      <c r="Q26" s="35"/>
      <c r="R26" s="35"/>
      <c r="S26" s="35"/>
      <c r="T26" s="35"/>
      <c r="U26" s="35"/>
    </row>
    <row r="29" spans="7:21" x14ac:dyDescent="0.3">
      <c r="H29" s="18" t="str">
        <f>primary!D237</f>
        <v>Overall effectiveness for schools (Primary) inspected by local authority area and region</v>
      </c>
    </row>
    <row r="30" spans="7:21" x14ac:dyDescent="0.3">
      <c r="H30" s="26" t="str">
        <f>primary!D238</f>
        <v>As at 31 August 2021</v>
      </c>
    </row>
    <row r="34" spans="7:21" ht="39.6" x14ac:dyDescent="0.3">
      <c r="G34" s="27"/>
      <c r="H34" s="28" t="str">
        <f>primary!D242</f>
        <v>Number of open schools</v>
      </c>
      <c r="I34" s="28" t="str">
        <f>primary!E242</f>
        <v>Total number not inspected</v>
      </c>
      <c r="J34" s="51"/>
      <c r="K34" s="28" t="str">
        <f>primary!G242</f>
        <v>Total number inspected</v>
      </c>
      <c r="L34" s="53"/>
      <c r="M34" s="55" t="str">
        <f>primary!I242</f>
        <v>Number of schools</v>
      </c>
      <c r="N34" s="55"/>
      <c r="O34" s="55"/>
      <c r="P34" s="55"/>
      <c r="Q34" s="56"/>
      <c r="R34" s="55" t="str">
        <f>primary!N242</f>
        <v>Percentage of schools</v>
      </c>
      <c r="S34" s="55"/>
      <c r="T34" s="55"/>
      <c r="U34" s="55"/>
    </row>
    <row r="35" spans="7:21" ht="39.6" x14ac:dyDescent="0.3">
      <c r="G35" s="29"/>
      <c r="H35" s="30"/>
      <c r="I35" s="30"/>
      <c r="J35" s="52"/>
      <c r="K35" s="30"/>
      <c r="L35" s="54"/>
      <c r="M35" s="31" t="str">
        <f>primary!I243</f>
        <v>Outstanding</v>
      </c>
      <c r="N35" s="31" t="str">
        <f>primary!J243</f>
        <v>Good</v>
      </c>
      <c r="O35" s="31" t="str">
        <f>primary!K243</f>
        <v>Requires improvement</v>
      </c>
      <c r="P35" s="31" t="str">
        <f>primary!L243</f>
        <v>Inadequate</v>
      </c>
      <c r="Q35" s="57"/>
      <c r="R35" s="31" t="str">
        <f>primary!N243</f>
        <v>Outstanding</v>
      </c>
      <c r="S35" s="31" t="str">
        <f>primary!O243</f>
        <v>Good</v>
      </c>
      <c r="T35" s="31" t="str">
        <f>primary!P243</f>
        <v>Requires improvement</v>
      </c>
      <c r="U35" s="31" t="str">
        <f>primary!Q243</f>
        <v>Inadequate</v>
      </c>
    </row>
    <row r="36" spans="7:21" x14ac:dyDescent="0.3">
      <c r="G36" s="32" t="str">
        <f>primary!C244</f>
        <v>England</v>
      </c>
      <c r="H36" s="32">
        <f>primary!D244</f>
        <v>16790</v>
      </c>
      <c r="I36" s="32">
        <f>primary!E244</f>
        <v>123</v>
      </c>
      <c r="J36" s="32"/>
      <c r="K36" s="32">
        <f>primary!G244</f>
        <v>16667</v>
      </c>
      <c r="L36" s="33"/>
      <c r="M36" s="32">
        <f>primary!I244</f>
        <v>2764</v>
      </c>
      <c r="N36" s="32">
        <f>primary!J244</f>
        <v>11886</v>
      </c>
      <c r="O36" s="32">
        <f>primary!K244</f>
        <v>1556</v>
      </c>
      <c r="P36" s="32">
        <f>primary!L244</f>
        <v>461</v>
      </c>
      <c r="Q36" s="32"/>
      <c r="R36" s="34">
        <f>primary!N244</f>
        <v>16.583668326633468</v>
      </c>
      <c r="S36" s="34">
        <f>primary!O244</f>
        <v>71.314573708525828</v>
      </c>
      <c r="T36" s="34">
        <f>primary!P244</f>
        <v>9.3358132837343248</v>
      </c>
      <c r="U36" s="34">
        <f>primary!Q244</f>
        <v>2.7659446811063777</v>
      </c>
    </row>
    <row r="37" spans="7:21" x14ac:dyDescent="0.3">
      <c r="G37" s="32" t="str">
        <f>primary!C245</f>
        <v>Predominantly Rural</v>
      </c>
      <c r="H37" s="32">
        <f>primary!D245</f>
        <v>3804</v>
      </c>
      <c r="I37" s="32">
        <f>primary!E245</f>
        <v>33</v>
      </c>
      <c r="J37" s="32"/>
      <c r="K37" s="32">
        <f>primary!G245</f>
        <v>3771</v>
      </c>
      <c r="L37" s="33"/>
      <c r="M37" s="32">
        <f>primary!I245</f>
        <v>463</v>
      </c>
      <c r="N37" s="32">
        <f>primary!J245</f>
        <v>2764</v>
      </c>
      <c r="O37" s="32">
        <f>primary!K245</f>
        <v>413</v>
      </c>
      <c r="P37" s="32">
        <f>primary!L245</f>
        <v>131</v>
      </c>
      <c r="Q37" s="32"/>
      <c r="R37" s="34">
        <f>primary!N245</f>
        <v>12.277910368602493</v>
      </c>
      <c r="S37" s="34">
        <f>primary!O245</f>
        <v>73.296207902413158</v>
      </c>
      <c r="T37" s="34">
        <f>primary!P245</f>
        <v>10.952002121453196</v>
      </c>
      <c r="U37" s="34">
        <f>primary!Q245</f>
        <v>3.4738796075311589</v>
      </c>
    </row>
    <row r="38" spans="7:21" x14ac:dyDescent="0.3">
      <c r="G38" s="35"/>
      <c r="H38" s="35"/>
      <c r="I38" s="35"/>
      <c r="J38" s="35"/>
      <c r="K38" s="35"/>
      <c r="L38" s="35"/>
      <c r="M38" s="35"/>
      <c r="N38" s="35"/>
      <c r="O38" s="35"/>
      <c r="P38" s="35"/>
      <c r="Q38" s="35"/>
      <c r="R38" s="35"/>
      <c r="S38" s="35"/>
      <c r="T38" s="35"/>
      <c r="U38" s="35"/>
    </row>
    <row r="41" spans="7:21" x14ac:dyDescent="0.3">
      <c r="H41" s="18" t="str">
        <f>secondary!D237</f>
        <v>Overall effectiveness for schools (Secondary) inspected by local authority area and region</v>
      </c>
    </row>
    <row r="42" spans="7:21" x14ac:dyDescent="0.3">
      <c r="H42" s="26" t="str">
        <f>secondary!D238</f>
        <v>As at 31 August 2021</v>
      </c>
    </row>
    <row r="46" spans="7:21" ht="39.6" x14ac:dyDescent="0.3">
      <c r="G46" s="27"/>
      <c r="H46" s="28" t="str">
        <f>secondary!D242</f>
        <v>Number of open schools</v>
      </c>
      <c r="I46" s="28" t="str">
        <f>secondary!E242</f>
        <v>Total number not inspected</v>
      </c>
      <c r="J46" s="51"/>
      <c r="K46" s="28" t="str">
        <f>secondary!G242</f>
        <v>Total number inspected</v>
      </c>
      <c r="L46" s="53"/>
      <c r="M46" s="55" t="str">
        <f>secondary!I242</f>
        <v>Number of schools</v>
      </c>
      <c r="N46" s="55"/>
      <c r="O46" s="55"/>
      <c r="P46" s="55"/>
      <c r="Q46" s="56"/>
      <c r="R46" s="55" t="str">
        <f>secondary!N242</f>
        <v>Percentage of schools</v>
      </c>
      <c r="S46" s="55"/>
      <c r="T46" s="55"/>
      <c r="U46" s="55"/>
    </row>
    <row r="47" spans="7:21" ht="39.6" x14ac:dyDescent="0.3">
      <c r="G47" s="29"/>
      <c r="H47" s="30"/>
      <c r="I47" s="30"/>
      <c r="J47" s="52"/>
      <c r="K47" s="30"/>
      <c r="L47" s="54"/>
      <c r="M47" s="31" t="str">
        <f>secondary!I243</f>
        <v>Outstanding</v>
      </c>
      <c r="N47" s="31" t="str">
        <f>secondary!J243</f>
        <v>Good</v>
      </c>
      <c r="O47" s="31" t="str">
        <f>secondary!K243</f>
        <v>Requires improvement</v>
      </c>
      <c r="P47" s="31" t="str">
        <f>secondary!L243</f>
        <v>Inadequate</v>
      </c>
      <c r="Q47" s="57"/>
      <c r="R47" s="31" t="str">
        <f>secondary!N243</f>
        <v>Outstanding</v>
      </c>
      <c r="S47" s="31" t="str">
        <f>secondary!O243</f>
        <v>Good</v>
      </c>
      <c r="T47" s="31" t="str">
        <f>secondary!P243</f>
        <v>Requires improvement</v>
      </c>
      <c r="U47" s="31" t="str">
        <f>secondary!Q243</f>
        <v>Inadequate</v>
      </c>
    </row>
    <row r="48" spans="7:21" x14ac:dyDescent="0.3">
      <c r="G48" s="32" t="str">
        <f>secondary!C244</f>
        <v>England</v>
      </c>
      <c r="H48" s="32">
        <f>secondary!D244</f>
        <v>3398</v>
      </c>
      <c r="I48" s="32">
        <f>secondary!E244</f>
        <v>83</v>
      </c>
      <c r="J48" s="32"/>
      <c r="K48" s="32">
        <f>secondary!G244</f>
        <v>3315</v>
      </c>
      <c r="L48" s="33"/>
      <c r="M48" s="32">
        <f>secondary!I244</f>
        <v>678</v>
      </c>
      <c r="N48" s="32">
        <f>secondary!J244</f>
        <v>1864</v>
      </c>
      <c r="O48" s="32">
        <f>secondary!K244</f>
        <v>543</v>
      </c>
      <c r="P48" s="32">
        <f>secondary!L244</f>
        <v>230</v>
      </c>
      <c r="Q48" s="32"/>
      <c r="R48" s="34">
        <f>secondary!N244</f>
        <v>20.452488687782804</v>
      </c>
      <c r="S48" s="34">
        <f>secondary!O244</f>
        <v>56.229260935143287</v>
      </c>
      <c r="T48" s="34">
        <f>secondary!P244</f>
        <v>16.380090497737555</v>
      </c>
      <c r="U48" s="34">
        <f>secondary!Q244</f>
        <v>6.9381598793363501</v>
      </c>
    </row>
    <row r="49" spans="7:21" x14ac:dyDescent="0.3">
      <c r="G49" s="32" t="str">
        <f>secondary!C245</f>
        <v>Predominantly Rural</v>
      </c>
      <c r="H49" s="32">
        <f>secondary!D245</f>
        <v>633</v>
      </c>
      <c r="I49" s="32">
        <f>secondary!E245</f>
        <v>7</v>
      </c>
      <c r="J49" s="32"/>
      <c r="K49" s="32">
        <f>secondary!G245</f>
        <v>626</v>
      </c>
      <c r="L49" s="33"/>
      <c r="M49" s="32">
        <f>secondary!I245</f>
        <v>89</v>
      </c>
      <c r="N49" s="32">
        <f>secondary!J245</f>
        <v>380</v>
      </c>
      <c r="O49" s="32">
        <f>secondary!K245</f>
        <v>107</v>
      </c>
      <c r="P49" s="32">
        <f>secondary!L245</f>
        <v>50</v>
      </c>
      <c r="Q49" s="32"/>
      <c r="R49" s="34">
        <f>secondary!N245</f>
        <v>14.217252396166135</v>
      </c>
      <c r="S49" s="34">
        <f>secondary!O245</f>
        <v>60.70287539936102</v>
      </c>
      <c r="T49" s="34">
        <f>secondary!P245</f>
        <v>17.092651757188499</v>
      </c>
      <c r="U49" s="34">
        <f>secondary!Q245</f>
        <v>7.9872204472843453</v>
      </c>
    </row>
    <row r="50" spans="7:21" x14ac:dyDescent="0.3">
      <c r="G50" s="35"/>
      <c r="H50" s="35"/>
      <c r="I50" s="35"/>
      <c r="J50" s="35"/>
      <c r="K50" s="35"/>
      <c r="L50" s="35"/>
      <c r="M50" s="35"/>
      <c r="N50" s="35"/>
      <c r="O50" s="35"/>
      <c r="P50" s="35"/>
      <c r="Q50" s="35"/>
      <c r="R50" s="35"/>
      <c r="S50" s="35"/>
      <c r="T50" s="35"/>
      <c r="U50" s="35"/>
    </row>
    <row r="53" spans="7:21" x14ac:dyDescent="0.3">
      <c r="H53" s="18" t="str">
        <f>special!D237</f>
        <v>Overall effectiveness for schools (Special) inspected by local authority area and region</v>
      </c>
    </row>
    <row r="54" spans="7:21" x14ac:dyDescent="0.3">
      <c r="H54" s="26" t="str">
        <f>special!D238</f>
        <v>As at 31 August 2021</v>
      </c>
    </row>
    <row r="58" spans="7:21" ht="39.6" x14ac:dyDescent="0.3">
      <c r="G58" s="27"/>
      <c r="H58" s="28" t="str">
        <f>special!D242</f>
        <v>Number of open schools</v>
      </c>
      <c r="I58" s="28" t="str">
        <f>special!E242</f>
        <v>Total number not inspected</v>
      </c>
      <c r="J58" s="51"/>
      <c r="K58" s="28" t="str">
        <f>special!G242</f>
        <v>Total number inspected</v>
      </c>
      <c r="L58" s="53"/>
      <c r="M58" s="55" t="str">
        <f>special!I242</f>
        <v>Number of schools</v>
      </c>
      <c r="N58" s="55"/>
      <c r="O58" s="55"/>
      <c r="P58" s="55"/>
      <c r="Q58" s="56"/>
      <c r="R58" s="55" t="str">
        <f>special!N242</f>
        <v>Percentage of schools</v>
      </c>
      <c r="S58" s="55"/>
      <c r="T58" s="55"/>
      <c r="U58" s="55"/>
    </row>
    <row r="59" spans="7:21" ht="39.6" x14ac:dyDescent="0.3">
      <c r="G59" s="29"/>
      <c r="H59" s="30"/>
      <c r="I59" s="30"/>
      <c r="J59" s="52"/>
      <c r="K59" s="30"/>
      <c r="L59" s="54"/>
      <c r="M59" s="31" t="str">
        <f>special!I243</f>
        <v>Outstanding</v>
      </c>
      <c r="N59" s="31" t="str">
        <f>special!J243</f>
        <v>Good</v>
      </c>
      <c r="O59" s="31" t="str">
        <f>special!K243</f>
        <v>Requires improvement</v>
      </c>
      <c r="P59" s="31" t="str">
        <f>special!L243</f>
        <v>Inadequate</v>
      </c>
      <c r="Q59" s="57"/>
      <c r="R59" s="31" t="str">
        <f>special!N243</f>
        <v>Outstanding</v>
      </c>
      <c r="S59" s="31" t="str">
        <f>special!O243</f>
        <v>Good</v>
      </c>
      <c r="T59" s="31" t="str">
        <f>special!P243</f>
        <v>Requires improvement</v>
      </c>
      <c r="U59" s="31" t="str">
        <f>special!Q243</f>
        <v>Inadequate</v>
      </c>
    </row>
    <row r="60" spans="7:21" x14ac:dyDescent="0.3">
      <c r="G60" s="32" t="str">
        <f>special!C244</f>
        <v>England</v>
      </c>
      <c r="H60" s="32">
        <f>special!D244</f>
        <v>1063</v>
      </c>
      <c r="I60" s="32">
        <f>special!E244</f>
        <v>42</v>
      </c>
      <c r="J60" s="32"/>
      <c r="K60" s="32">
        <f>special!G244</f>
        <v>1021</v>
      </c>
      <c r="L60" s="33"/>
      <c r="M60" s="32">
        <f>special!I244</f>
        <v>390</v>
      </c>
      <c r="N60" s="32">
        <f>special!J244</f>
        <v>533</v>
      </c>
      <c r="O60" s="32">
        <f>special!K244</f>
        <v>51</v>
      </c>
      <c r="P60" s="32">
        <f>special!L244</f>
        <v>47</v>
      </c>
      <c r="Q60" s="32"/>
      <c r="R60" s="34">
        <f>special!N244</f>
        <v>38.19784524975514</v>
      </c>
      <c r="S60" s="34">
        <f>special!O244</f>
        <v>52.203721841332026</v>
      </c>
      <c r="T60" s="34">
        <f>special!P244</f>
        <v>4.9951028403525957</v>
      </c>
      <c r="U60" s="34">
        <f>special!Q244</f>
        <v>4.6033300685602354</v>
      </c>
    </row>
    <row r="61" spans="7:21" x14ac:dyDescent="0.3">
      <c r="G61" s="32" t="str">
        <f>special!C245</f>
        <v>Predominantly Rural</v>
      </c>
      <c r="H61" s="32">
        <f>special!D245</f>
        <v>158</v>
      </c>
      <c r="I61" s="32">
        <f>special!E245</f>
        <v>10</v>
      </c>
      <c r="J61" s="32"/>
      <c r="K61" s="32">
        <f>special!G245</f>
        <v>148</v>
      </c>
      <c r="L61" s="33"/>
      <c r="M61" s="32">
        <f>special!I245</f>
        <v>49</v>
      </c>
      <c r="N61" s="32">
        <f>special!J245</f>
        <v>77</v>
      </c>
      <c r="O61" s="32">
        <f>special!K245</f>
        <v>9</v>
      </c>
      <c r="P61" s="32">
        <f>special!L245</f>
        <v>13</v>
      </c>
      <c r="Q61" s="32"/>
      <c r="R61" s="34">
        <f>special!N245</f>
        <v>33.108108108108105</v>
      </c>
      <c r="S61" s="34">
        <f>special!O245</f>
        <v>52.027027027027025</v>
      </c>
      <c r="T61" s="34">
        <f>special!P245</f>
        <v>6.0810810810810807</v>
      </c>
      <c r="U61" s="34">
        <f>special!Q245</f>
        <v>8.7837837837837842</v>
      </c>
    </row>
    <row r="62" spans="7:21" x14ac:dyDescent="0.3">
      <c r="G62" s="35"/>
      <c r="H62" s="35"/>
      <c r="I62" s="35"/>
      <c r="J62" s="35"/>
      <c r="K62" s="35"/>
      <c r="L62" s="35"/>
      <c r="M62" s="35"/>
      <c r="N62" s="35"/>
      <c r="O62" s="35"/>
      <c r="P62" s="35"/>
      <c r="Q62" s="35"/>
      <c r="R62" s="35"/>
      <c r="S62" s="35"/>
      <c r="T62" s="35"/>
      <c r="U62" s="35"/>
    </row>
    <row r="65" spans="7:21" x14ac:dyDescent="0.3">
      <c r="H65" s="18" t="str">
        <f>PRU!D237</f>
        <v>Overall effectiveness for schools (alternative provision schools) inspected by local authority area and region</v>
      </c>
    </row>
    <row r="66" spans="7:21" x14ac:dyDescent="0.3">
      <c r="H66" s="26" t="str">
        <f>PRU!D238</f>
        <v>As at 31 August 2021</v>
      </c>
    </row>
    <row r="70" spans="7:21" ht="39.6" x14ac:dyDescent="0.3">
      <c r="G70" s="27"/>
      <c r="H70" s="28" t="str">
        <f>PRU!D242</f>
        <v>Number of open schools</v>
      </c>
      <c r="I70" s="28" t="str">
        <f>PRU!E242</f>
        <v>Total number not inspected</v>
      </c>
      <c r="J70" s="51"/>
      <c r="K70" s="28" t="str">
        <f>PRU!G242</f>
        <v>Total number inspected</v>
      </c>
      <c r="L70" s="53"/>
      <c r="M70" s="55" t="str">
        <f>PRU!I242</f>
        <v>Number of schools</v>
      </c>
      <c r="N70" s="55"/>
      <c r="O70" s="55"/>
      <c r="P70" s="55"/>
      <c r="Q70" s="56"/>
      <c r="R70" s="55" t="str">
        <f>PRU!N242</f>
        <v>Percentage of schools</v>
      </c>
      <c r="S70" s="55"/>
      <c r="T70" s="55"/>
      <c r="U70" s="55"/>
    </row>
    <row r="71" spans="7:21" ht="39.6" x14ac:dyDescent="0.3">
      <c r="G71" s="29"/>
      <c r="H71" s="30"/>
      <c r="I71" s="30"/>
      <c r="J71" s="52"/>
      <c r="K71" s="30"/>
      <c r="L71" s="54"/>
      <c r="M71" s="31" t="str">
        <f>PRU!I243</f>
        <v>Outstanding</v>
      </c>
      <c r="N71" s="31" t="str">
        <f>PRU!J243</f>
        <v>Good</v>
      </c>
      <c r="O71" s="31" t="str">
        <f>PRU!K243</f>
        <v>Requires improvement</v>
      </c>
      <c r="P71" s="31" t="str">
        <f>PRU!L243</f>
        <v>Inadequate</v>
      </c>
      <c r="Q71" s="57"/>
      <c r="R71" s="31" t="str">
        <f>PRU!N243</f>
        <v>Outstanding</v>
      </c>
      <c r="S71" s="31" t="str">
        <f>PRU!O243</f>
        <v>Good</v>
      </c>
      <c r="T71" s="31" t="str">
        <f>PRU!P243</f>
        <v>Requires improvement</v>
      </c>
      <c r="U71" s="31" t="str">
        <f>PRU!Q243</f>
        <v>Inadequate</v>
      </c>
    </row>
    <row r="72" spans="7:21" x14ac:dyDescent="0.3">
      <c r="G72" s="32" t="str">
        <f>PRU!C244</f>
        <v>England</v>
      </c>
      <c r="H72" s="32">
        <f>PRU!D244</f>
        <v>345</v>
      </c>
      <c r="I72" s="32">
        <f>PRU!E244</f>
        <v>12</v>
      </c>
      <c r="J72" s="32"/>
      <c r="K72" s="32">
        <f>PRU!G244</f>
        <v>333</v>
      </c>
      <c r="L72" s="33"/>
      <c r="M72" s="32">
        <f>PRU!I244</f>
        <v>61</v>
      </c>
      <c r="N72" s="32">
        <f>PRU!J244</f>
        <v>221</v>
      </c>
      <c r="O72" s="32">
        <f>PRU!K244</f>
        <v>32</v>
      </c>
      <c r="P72" s="32">
        <f>PRU!L244</f>
        <v>19</v>
      </c>
      <c r="Q72" s="32"/>
      <c r="R72" s="34">
        <f>PRU!N244</f>
        <v>18.318318318318319</v>
      </c>
      <c r="S72" s="34">
        <f>PRU!O244</f>
        <v>66.366366366366364</v>
      </c>
      <c r="T72" s="34">
        <f>PRU!P244</f>
        <v>9.6096096096096097</v>
      </c>
      <c r="U72" s="34">
        <f>PRU!Q244</f>
        <v>5.7057057057057055</v>
      </c>
    </row>
    <row r="73" spans="7:21" x14ac:dyDescent="0.3">
      <c r="G73" s="32" t="str">
        <f>PRU!C245</f>
        <v>Predominantly Rural</v>
      </c>
      <c r="H73" s="32">
        <f>PRU!D245</f>
        <v>61</v>
      </c>
      <c r="I73" s="32">
        <f>PRU!E245</f>
        <v>5</v>
      </c>
      <c r="J73" s="32"/>
      <c r="K73" s="32">
        <f>PRU!G245</f>
        <v>56</v>
      </c>
      <c r="L73" s="33"/>
      <c r="M73" s="32">
        <f>PRU!I245</f>
        <v>6</v>
      </c>
      <c r="N73" s="32">
        <f>PRU!J245</f>
        <v>38</v>
      </c>
      <c r="O73" s="32">
        <f>PRU!K245</f>
        <v>4</v>
      </c>
      <c r="P73" s="32">
        <f>PRU!L245</f>
        <v>8</v>
      </c>
      <c r="Q73" s="32"/>
      <c r="R73" s="34">
        <f>PRU!N245</f>
        <v>10.714285714285714</v>
      </c>
      <c r="S73" s="34">
        <f>PRU!O245</f>
        <v>67.857142857142861</v>
      </c>
      <c r="T73" s="34">
        <f>PRU!P245</f>
        <v>7.1428571428571432</v>
      </c>
      <c r="U73" s="34">
        <f>PRU!Q245</f>
        <v>14.285714285714286</v>
      </c>
    </row>
    <row r="75" spans="7:21" x14ac:dyDescent="0.3">
      <c r="G75" s="19" t="s">
        <v>407</v>
      </c>
    </row>
    <row r="77" spans="7:21" x14ac:dyDescent="0.3">
      <c r="G77" s="64"/>
      <c r="H77" s="64"/>
      <c r="I77" s="64"/>
      <c r="J77" s="64"/>
      <c r="K77" s="64"/>
      <c r="L77" s="64"/>
      <c r="M77" s="64"/>
      <c r="N77" s="64"/>
      <c r="O77" s="64"/>
      <c r="P77" s="64"/>
      <c r="Q77" s="64"/>
      <c r="R77" s="64"/>
      <c r="S77" s="64"/>
      <c r="T77" s="64"/>
      <c r="U77" s="64"/>
    </row>
    <row r="95" ht="43.8" customHeight="1" x14ac:dyDescent="0.3"/>
  </sheetData>
  <sheetProtection algorithmName="SHA-512" hashValue="B61G/k8cRu7YutqDnQLjlBupW8sK7aIxlms4MLCqTPWbvIr7l76ZOC4N7V0SpSNkURrb/NvVJhYMIOkwsQi8hA==" saltValue="g4LwMjltXYVGtSNM8vSH/w==" spinCount="100000" sheet="1" objects="1" scenarios="1"/>
  <protectedRanges>
    <protectedRange sqref="B5 B12" name="Range1"/>
  </protectedRanges>
  <mergeCells count="31">
    <mergeCell ref="G77:U77"/>
    <mergeCell ref="J58:J59"/>
    <mergeCell ref="L58:L59"/>
    <mergeCell ref="M58:P58"/>
    <mergeCell ref="Q58:Q59"/>
    <mergeCell ref="R58:U58"/>
    <mergeCell ref="J70:J71"/>
    <mergeCell ref="L70:L71"/>
    <mergeCell ref="M70:P70"/>
    <mergeCell ref="Q70:Q71"/>
    <mergeCell ref="R70:U70"/>
    <mergeCell ref="J34:J35"/>
    <mergeCell ref="L34:L35"/>
    <mergeCell ref="M34:P34"/>
    <mergeCell ref="Q34:Q35"/>
    <mergeCell ref="R34:U34"/>
    <mergeCell ref="J46:J47"/>
    <mergeCell ref="L46:L47"/>
    <mergeCell ref="M46:P46"/>
    <mergeCell ref="Q46:Q47"/>
    <mergeCell ref="R46:U46"/>
    <mergeCell ref="J10:J11"/>
    <mergeCell ref="L10:L11"/>
    <mergeCell ref="M10:P10"/>
    <mergeCell ref="Q10:Q11"/>
    <mergeCell ref="R10:U10"/>
    <mergeCell ref="J22:J23"/>
    <mergeCell ref="L22:L23"/>
    <mergeCell ref="M22:P22"/>
    <mergeCell ref="Q22:Q23"/>
    <mergeCell ref="R22:U22"/>
  </mergeCells>
  <dataValidations count="1">
    <dataValidation type="list" allowBlank="1" showInputMessage="1" showErrorMessage="1" sqref="B5 B12" xr:uid="{00000000-0002-0000-0900-000000000000}">
      <formula1>members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11"/>
  <sheetViews>
    <sheetView topLeftCell="A9" workbookViewId="0">
      <selection activeCell="A22" sqref="A22:A111"/>
    </sheetView>
  </sheetViews>
  <sheetFormatPr defaultRowHeight="14.4" x14ac:dyDescent="0.3"/>
  <cols>
    <col min="1" max="1" width="27.109375" bestFit="1" customWidth="1"/>
  </cols>
  <sheetData>
    <row r="1" spans="1:1" x14ac:dyDescent="0.3">
      <c r="A1" t="s">
        <v>378</v>
      </c>
    </row>
    <row r="3" spans="1:1" x14ac:dyDescent="0.3">
      <c r="A3" t="s">
        <v>7</v>
      </c>
    </row>
    <row r="4" spans="1:1" x14ac:dyDescent="0.3">
      <c r="A4" t="s">
        <v>5</v>
      </c>
    </row>
    <row r="5" spans="1:1" x14ac:dyDescent="0.3">
      <c r="A5" t="s">
        <v>9</v>
      </c>
    </row>
    <row r="6" spans="1:1" x14ac:dyDescent="0.3">
      <c r="A6" t="s">
        <v>404</v>
      </c>
    </row>
    <row r="7" spans="1:1" x14ac:dyDescent="0.3">
      <c r="A7" t="s">
        <v>403</v>
      </c>
    </row>
    <row r="8" spans="1:1" x14ac:dyDescent="0.3">
      <c r="A8" t="s">
        <v>401</v>
      </c>
    </row>
    <row r="9" spans="1:1" x14ac:dyDescent="0.3">
      <c r="A9" t="s">
        <v>400</v>
      </c>
    </row>
    <row r="11" spans="1:1" x14ac:dyDescent="0.3">
      <c r="A11" t="s">
        <v>438</v>
      </c>
    </row>
    <row r="12" spans="1:1" x14ac:dyDescent="0.3">
      <c r="A12" t="s">
        <v>439</v>
      </c>
    </row>
    <row r="13" spans="1:1" x14ac:dyDescent="0.3">
      <c r="A13" t="s">
        <v>440</v>
      </c>
    </row>
    <row r="14" spans="1:1" x14ac:dyDescent="0.3">
      <c r="A14" t="s">
        <v>441</v>
      </c>
    </row>
    <row r="16" spans="1:1" x14ac:dyDescent="0.3">
      <c r="A16" t="s">
        <v>442</v>
      </c>
    </row>
    <row r="17" spans="1:1" x14ac:dyDescent="0.3">
      <c r="A17" t="s">
        <v>443</v>
      </c>
    </row>
    <row r="19" spans="1:1" x14ac:dyDescent="0.3">
      <c r="A19" t="s">
        <v>444</v>
      </c>
    </row>
    <row r="20" spans="1:1" x14ac:dyDescent="0.3">
      <c r="A20" t="s">
        <v>445</v>
      </c>
    </row>
    <row r="22" spans="1:1" x14ac:dyDescent="0.3">
      <c r="A22" t="s">
        <v>98</v>
      </c>
    </row>
    <row r="23" spans="1:1" x14ac:dyDescent="0.3">
      <c r="A23" t="s">
        <v>170</v>
      </c>
    </row>
    <row r="24" spans="1:1" x14ac:dyDescent="0.3">
      <c r="A24" t="s">
        <v>253</v>
      </c>
    </row>
    <row r="25" spans="1:1" x14ac:dyDescent="0.3">
      <c r="A25" t="s">
        <v>200</v>
      </c>
    </row>
    <row r="26" spans="1:1" x14ac:dyDescent="0.3">
      <c r="A26" t="s">
        <v>132</v>
      </c>
    </row>
    <row r="27" spans="1:1" x14ac:dyDescent="0.3">
      <c r="A27" t="s">
        <v>207</v>
      </c>
    </row>
    <row r="28" spans="1:1" x14ac:dyDescent="0.3">
      <c r="A28" t="s">
        <v>81</v>
      </c>
    </row>
    <row r="29" spans="1:1" x14ac:dyDescent="0.3">
      <c r="A29" t="s">
        <v>276</v>
      </c>
    </row>
    <row r="30" spans="1:1" x14ac:dyDescent="0.3">
      <c r="A30" t="s">
        <v>101</v>
      </c>
    </row>
    <row r="31" spans="1:1" x14ac:dyDescent="0.3">
      <c r="A31" t="s">
        <v>84</v>
      </c>
    </row>
    <row r="32" spans="1:1" x14ac:dyDescent="0.3">
      <c r="A32" t="s">
        <v>144</v>
      </c>
    </row>
    <row r="33" spans="1:1" x14ac:dyDescent="0.3">
      <c r="A33" t="s">
        <v>221</v>
      </c>
    </row>
    <row r="34" spans="1:1" x14ac:dyDescent="0.3">
      <c r="A34" t="s">
        <v>11</v>
      </c>
    </row>
    <row r="35" spans="1:1" x14ac:dyDescent="0.3">
      <c r="A35" t="s">
        <v>107</v>
      </c>
    </row>
    <row r="36" spans="1:1" x14ac:dyDescent="0.3">
      <c r="A36" t="s">
        <v>15</v>
      </c>
    </row>
    <row r="37" spans="1:1" x14ac:dyDescent="0.3">
      <c r="A37" t="s">
        <v>79</v>
      </c>
    </row>
    <row r="38" spans="1:1" x14ac:dyDescent="0.3">
      <c r="A38" t="s">
        <v>94</v>
      </c>
    </row>
    <row r="39" spans="1:1" x14ac:dyDescent="0.3">
      <c r="A39" t="s">
        <v>112</v>
      </c>
    </row>
    <row r="40" spans="1:1" x14ac:dyDescent="0.3">
      <c r="A40" t="s">
        <v>162</v>
      </c>
    </row>
    <row r="41" spans="1:1" x14ac:dyDescent="0.3">
      <c r="A41" t="s">
        <v>201</v>
      </c>
    </row>
    <row r="42" spans="1:1" x14ac:dyDescent="0.3">
      <c r="A42" t="s">
        <v>28</v>
      </c>
    </row>
    <row r="43" spans="1:1" x14ac:dyDescent="0.3">
      <c r="A43" t="s">
        <v>413</v>
      </c>
    </row>
    <row r="44" spans="1:1" x14ac:dyDescent="0.3">
      <c r="A44" t="s">
        <v>19</v>
      </c>
    </row>
    <row r="45" spans="1:1" x14ac:dyDescent="0.3">
      <c r="A45" t="s">
        <v>102</v>
      </c>
    </row>
    <row r="46" spans="1:1" x14ac:dyDescent="0.3">
      <c r="A46" t="s">
        <v>145</v>
      </c>
    </row>
    <row r="47" spans="1:1" x14ac:dyDescent="0.3">
      <c r="A47" t="s">
        <v>222</v>
      </c>
    </row>
    <row r="48" spans="1:1" x14ac:dyDescent="0.3">
      <c r="A48" t="s">
        <v>25</v>
      </c>
    </row>
    <row r="49" spans="1:1" x14ac:dyDescent="0.3">
      <c r="A49" t="s">
        <v>195</v>
      </c>
    </row>
    <row r="50" spans="1:1" x14ac:dyDescent="0.3">
      <c r="A50" t="s">
        <v>223</v>
      </c>
    </row>
    <row r="51" spans="1:1" x14ac:dyDescent="0.3">
      <c r="A51" t="s">
        <v>44</v>
      </c>
    </row>
    <row r="52" spans="1:1" x14ac:dyDescent="0.3">
      <c r="A52" t="s">
        <v>78</v>
      </c>
    </row>
    <row r="53" spans="1:1" x14ac:dyDescent="0.3">
      <c r="A53" t="s">
        <v>210</v>
      </c>
    </row>
    <row r="54" spans="1:1" x14ac:dyDescent="0.3">
      <c r="A54" t="s">
        <v>31</v>
      </c>
    </row>
    <row r="55" spans="1:1" x14ac:dyDescent="0.3">
      <c r="A55" t="s">
        <v>128</v>
      </c>
    </row>
    <row r="56" spans="1:1" x14ac:dyDescent="0.3">
      <c r="A56" t="s">
        <v>247</v>
      </c>
    </row>
    <row r="57" spans="1:1" x14ac:dyDescent="0.3">
      <c r="A57" t="s">
        <v>35</v>
      </c>
    </row>
    <row r="58" spans="1:1" x14ac:dyDescent="0.3">
      <c r="A58" t="s">
        <v>282</v>
      </c>
    </row>
    <row r="59" spans="1:1" x14ac:dyDescent="0.3">
      <c r="A59" t="s">
        <v>197</v>
      </c>
    </row>
    <row r="60" spans="1:1" x14ac:dyDescent="0.3">
      <c r="A60" t="s">
        <v>240</v>
      </c>
    </row>
    <row r="61" spans="1:1" x14ac:dyDescent="0.3">
      <c r="A61" t="s">
        <v>114</v>
      </c>
    </row>
    <row r="62" spans="1:1" x14ac:dyDescent="0.3">
      <c r="A62" t="s">
        <v>256</v>
      </c>
    </row>
    <row r="63" spans="1:1" x14ac:dyDescent="0.3">
      <c r="A63" t="s">
        <v>279</v>
      </c>
    </row>
    <row r="64" spans="1:1" x14ac:dyDescent="0.3">
      <c r="A64" t="s">
        <v>156</v>
      </c>
    </row>
    <row r="65" spans="1:1" x14ac:dyDescent="0.3">
      <c r="A65" t="s">
        <v>233</v>
      </c>
    </row>
    <row r="66" spans="1:1" x14ac:dyDescent="0.3">
      <c r="A66" t="s">
        <v>37</v>
      </c>
    </row>
    <row r="67" spans="1:1" x14ac:dyDescent="0.3">
      <c r="A67" t="s">
        <v>115</v>
      </c>
    </row>
    <row r="68" spans="1:1" x14ac:dyDescent="0.3">
      <c r="A68" t="s">
        <v>203</v>
      </c>
    </row>
    <row r="69" spans="1:1" x14ac:dyDescent="0.3">
      <c r="A69" t="s">
        <v>32</v>
      </c>
    </row>
    <row r="70" spans="1:1" x14ac:dyDescent="0.3">
      <c r="A70" t="s">
        <v>211</v>
      </c>
    </row>
    <row r="71" spans="1:1" x14ac:dyDescent="0.3">
      <c r="A71" t="s">
        <v>54</v>
      </c>
    </row>
    <row r="72" spans="1:1" x14ac:dyDescent="0.3">
      <c r="A72" t="s">
        <v>198</v>
      </c>
    </row>
    <row r="73" spans="1:1" x14ac:dyDescent="0.3">
      <c r="A73" t="s">
        <v>41</v>
      </c>
    </row>
    <row r="74" spans="1:1" x14ac:dyDescent="0.3">
      <c r="A74" t="s">
        <v>80</v>
      </c>
    </row>
    <row r="75" spans="1:1" x14ac:dyDescent="0.3">
      <c r="A75" t="s">
        <v>43</v>
      </c>
    </row>
    <row r="76" spans="1:1" x14ac:dyDescent="0.3">
      <c r="A76" t="s">
        <v>188</v>
      </c>
    </row>
    <row r="77" spans="1:1" x14ac:dyDescent="0.3">
      <c r="A77" t="s">
        <v>224</v>
      </c>
    </row>
    <row r="78" spans="1:1" x14ac:dyDescent="0.3">
      <c r="A78" t="s">
        <v>129</v>
      </c>
    </row>
    <row r="79" spans="1:1" x14ac:dyDescent="0.3">
      <c r="A79" t="s">
        <v>271</v>
      </c>
    </row>
    <row r="80" spans="1:1" x14ac:dyDescent="0.3">
      <c r="A80" t="s">
        <v>40</v>
      </c>
    </row>
    <row r="81" spans="1:1" x14ac:dyDescent="0.3">
      <c r="A81" t="s">
        <v>225</v>
      </c>
    </row>
    <row r="82" spans="1:1" x14ac:dyDescent="0.3">
      <c r="A82" t="s">
        <v>226</v>
      </c>
    </row>
    <row r="83" spans="1:1" x14ac:dyDescent="0.3">
      <c r="A83" t="s">
        <v>241</v>
      </c>
    </row>
    <row r="84" spans="1:1" x14ac:dyDescent="0.3">
      <c r="A84" t="s">
        <v>227</v>
      </c>
    </row>
    <row r="85" spans="1:1" x14ac:dyDescent="0.3">
      <c r="A85" t="s">
        <v>83</v>
      </c>
    </row>
    <row r="86" spans="1:1" x14ac:dyDescent="0.3">
      <c r="A86" t="s">
        <v>414</v>
      </c>
    </row>
    <row r="87" spans="1:1" x14ac:dyDescent="0.3">
      <c r="A87" t="s">
        <v>97</v>
      </c>
    </row>
    <row r="88" spans="1:1" x14ac:dyDescent="0.3">
      <c r="A88" t="s">
        <v>116</v>
      </c>
    </row>
    <row r="89" spans="1:1" x14ac:dyDescent="0.3">
      <c r="A89" t="s">
        <v>204</v>
      </c>
    </row>
    <row r="90" spans="1:1" x14ac:dyDescent="0.3">
      <c r="A90" t="s">
        <v>205</v>
      </c>
    </row>
    <row r="91" spans="1:1" x14ac:dyDescent="0.3">
      <c r="A91" t="s">
        <v>103</v>
      </c>
    </row>
    <row r="92" spans="1:1" x14ac:dyDescent="0.3">
      <c r="A92" t="s">
        <v>213</v>
      </c>
    </row>
    <row r="93" spans="1:1" x14ac:dyDescent="0.3">
      <c r="A93" t="s">
        <v>237</v>
      </c>
    </row>
    <row r="94" spans="1:1" x14ac:dyDescent="0.3">
      <c r="A94" t="s">
        <v>242</v>
      </c>
    </row>
    <row r="95" spans="1:1" x14ac:dyDescent="0.3">
      <c r="A95" t="s">
        <v>250</v>
      </c>
    </row>
    <row r="96" spans="1:1" x14ac:dyDescent="0.3">
      <c r="A96" t="s">
        <v>49</v>
      </c>
    </row>
    <row r="97" spans="1:1" x14ac:dyDescent="0.3">
      <c r="A97" t="s">
        <v>272</v>
      </c>
    </row>
    <row r="98" spans="1:1" x14ac:dyDescent="0.3">
      <c r="A98" t="s">
        <v>147</v>
      </c>
    </row>
    <row r="99" spans="1:1" x14ac:dyDescent="0.3">
      <c r="A99" t="s">
        <v>51</v>
      </c>
    </row>
    <row r="100" spans="1:1" x14ac:dyDescent="0.3">
      <c r="A100" t="s">
        <v>117</v>
      </c>
    </row>
    <row r="101" spans="1:1" x14ac:dyDescent="0.3">
      <c r="A101" t="s">
        <v>148</v>
      </c>
    </row>
    <row r="102" spans="1:1" x14ac:dyDescent="0.3">
      <c r="A102" t="s">
        <v>118</v>
      </c>
    </row>
    <row r="103" spans="1:1" x14ac:dyDescent="0.3">
      <c r="A103" t="s">
        <v>142</v>
      </c>
    </row>
    <row r="104" spans="1:1" x14ac:dyDescent="0.3">
      <c r="A104" t="s">
        <v>238</v>
      </c>
    </row>
    <row r="105" spans="1:1" x14ac:dyDescent="0.3">
      <c r="A105" t="s">
        <v>130</v>
      </c>
    </row>
    <row r="106" spans="1:1" x14ac:dyDescent="0.3">
      <c r="A106" t="s">
        <v>119</v>
      </c>
    </row>
    <row r="107" spans="1:1" x14ac:dyDescent="0.3">
      <c r="A107" t="s">
        <v>206</v>
      </c>
    </row>
    <row r="108" spans="1:1" x14ac:dyDescent="0.3">
      <c r="A108" t="s">
        <v>420</v>
      </c>
    </row>
    <row r="109" spans="1:1" x14ac:dyDescent="0.3">
      <c r="A109" t="s">
        <v>239</v>
      </c>
    </row>
    <row r="110" spans="1:1" x14ac:dyDescent="0.3">
      <c r="A110" t="s">
        <v>412</v>
      </c>
    </row>
    <row r="111" spans="1:1" x14ac:dyDescent="0.3">
      <c r="A111" t="s">
        <v>285</v>
      </c>
    </row>
  </sheetData>
  <sortState xmlns:xlrd2="http://schemas.microsoft.com/office/spreadsheetml/2017/richdata2" ref="A22:A111">
    <sortCondition ref="A22:A11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55"/>
  <sheetViews>
    <sheetView topLeftCell="A50" workbookViewId="0">
      <selection activeCell="B56" sqref="B56"/>
    </sheetView>
  </sheetViews>
  <sheetFormatPr defaultRowHeight="14.4" x14ac:dyDescent="0.3"/>
  <cols>
    <col min="1" max="1" width="27.6640625" bestFit="1" customWidth="1"/>
    <col min="3" max="3" width="18.88671875" bestFit="1" customWidth="1"/>
    <col min="8" max="8" width="27.109375" bestFit="1" customWidth="1"/>
    <col min="9" max="9" width="18.88671875" bestFit="1" customWidth="1"/>
  </cols>
  <sheetData>
    <row r="1" spans="1:9" x14ac:dyDescent="0.3">
      <c r="A1" t="s">
        <v>50</v>
      </c>
      <c r="B1" t="s">
        <v>400</v>
      </c>
      <c r="C1" t="str">
        <f>IFERROR(VLOOKUP(A1,H$2:I$271,2,FALSE),"")</f>
        <v/>
      </c>
      <c r="H1" t="s">
        <v>357</v>
      </c>
      <c r="I1" t="s">
        <v>358</v>
      </c>
    </row>
    <row r="2" spans="1:9" x14ac:dyDescent="0.3">
      <c r="A2" t="s">
        <v>87</v>
      </c>
      <c r="B2" t="s">
        <v>400</v>
      </c>
      <c r="C2" t="str">
        <f t="shared" ref="C2:C60" si="0">IFERROR(VLOOKUP(A2,H$2:I$271,2,FALSE),"")</f>
        <v/>
      </c>
      <c r="H2" t="s">
        <v>308</v>
      </c>
      <c r="I2" t="s">
        <v>359</v>
      </c>
    </row>
    <row r="3" spans="1:9" x14ac:dyDescent="0.3">
      <c r="A3" t="s">
        <v>22</v>
      </c>
      <c r="B3" t="s">
        <v>400</v>
      </c>
      <c r="C3" t="str">
        <f t="shared" si="0"/>
        <v/>
      </c>
      <c r="H3" t="s">
        <v>309</v>
      </c>
      <c r="I3" t="s">
        <v>359</v>
      </c>
    </row>
    <row r="4" spans="1:9" x14ac:dyDescent="0.3">
      <c r="A4" t="s">
        <v>24</v>
      </c>
      <c r="B4" t="s">
        <v>400</v>
      </c>
      <c r="C4" t="str">
        <f t="shared" si="0"/>
        <v/>
      </c>
      <c r="H4" t="s">
        <v>310</v>
      </c>
      <c r="I4" t="s">
        <v>359</v>
      </c>
    </row>
    <row r="5" spans="1:9" x14ac:dyDescent="0.3">
      <c r="A5" t="s">
        <v>410</v>
      </c>
      <c r="B5" t="s">
        <v>400</v>
      </c>
      <c r="C5" t="str">
        <f t="shared" si="0"/>
        <v/>
      </c>
      <c r="H5" t="s">
        <v>311</v>
      </c>
      <c r="I5" t="s">
        <v>360</v>
      </c>
    </row>
    <row r="6" spans="1:9" x14ac:dyDescent="0.3">
      <c r="A6" t="s">
        <v>68</v>
      </c>
      <c r="B6" t="s">
        <v>400</v>
      </c>
      <c r="C6" t="str">
        <f t="shared" si="0"/>
        <v/>
      </c>
      <c r="H6" t="s">
        <v>312</v>
      </c>
      <c r="I6" t="s">
        <v>360</v>
      </c>
    </row>
    <row r="7" spans="1:9" x14ac:dyDescent="0.3">
      <c r="A7" t="s">
        <v>75</v>
      </c>
      <c r="B7" t="s">
        <v>400</v>
      </c>
      <c r="C7" t="str">
        <f t="shared" si="0"/>
        <v/>
      </c>
      <c r="H7" t="s">
        <v>313</v>
      </c>
      <c r="I7" t="s">
        <v>360</v>
      </c>
    </row>
    <row r="8" spans="1:9" x14ac:dyDescent="0.3">
      <c r="A8" t="s">
        <v>52</v>
      </c>
      <c r="B8" t="s">
        <v>400</v>
      </c>
      <c r="C8" t="str">
        <f t="shared" si="0"/>
        <v/>
      </c>
      <c r="H8" t="s">
        <v>314</v>
      </c>
      <c r="I8" t="s">
        <v>360</v>
      </c>
    </row>
    <row r="9" spans="1:9" x14ac:dyDescent="0.3">
      <c r="A9" t="s">
        <v>423</v>
      </c>
      <c r="B9" t="s">
        <v>400</v>
      </c>
      <c r="C9" t="str">
        <f t="shared" si="0"/>
        <v/>
      </c>
      <c r="H9" t="s">
        <v>315</v>
      </c>
      <c r="I9" t="s">
        <v>360</v>
      </c>
    </row>
    <row r="10" spans="1:9" x14ac:dyDescent="0.3">
      <c r="A10" t="s">
        <v>88</v>
      </c>
      <c r="B10" t="s">
        <v>400</v>
      </c>
      <c r="C10" t="str">
        <f t="shared" si="0"/>
        <v/>
      </c>
      <c r="H10" t="s">
        <v>316</v>
      </c>
      <c r="I10" t="s">
        <v>360</v>
      </c>
    </row>
    <row r="11" spans="1:9" x14ac:dyDescent="0.3">
      <c r="A11" t="s">
        <v>81</v>
      </c>
      <c r="B11" t="s">
        <v>400</v>
      </c>
      <c r="C11" t="str">
        <f t="shared" si="0"/>
        <v/>
      </c>
      <c r="H11" t="s">
        <v>317</v>
      </c>
      <c r="I11" t="s">
        <v>360</v>
      </c>
    </row>
    <row r="12" spans="1:9" x14ac:dyDescent="0.3">
      <c r="A12" t="s">
        <v>82</v>
      </c>
      <c r="B12" t="s">
        <v>400</v>
      </c>
      <c r="C12" t="str">
        <f t="shared" si="0"/>
        <v/>
      </c>
      <c r="H12" t="s">
        <v>318</v>
      </c>
      <c r="I12" t="s">
        <v>361</v>
      </c>
    </row>
    <row r="13" spans="1:9" x14ac:dyDescent="0.3">
      <c r="A13" t="s">
        <v>84</v>
      </c>
      <c r="B13" t="s">
        <v>400</v>
      </c>
      <c r="C13" t="str">
        <f t="shared" si="0"/>
        <v/>
      </c>
      <c r="H13" t="s">
        <v>181</v>
      </c>
      <c r="I13" t="s">
        <v>31</v>
      </c>
    </row>
    <row r="14" spans="1:9" x14ac:dyDescent="0.3">
      <c r="A14" t="s">
        <v>79</v>
      </c>
      <c r="B14" t="s">
        <v>400</v>
      </c>
      <c r="C14" t="str">
        <f t="shared" si="0"/>
        <v/>
      </c>
      <c r="H14" t="s">
        <v>319</v>
      </c>
      <c r="I14" t="s">
        <v>361</v>
      </c>
    </row>
    <row r="15" spans="1:9" x14ac:dyDescent="0.3">
      <c r="A15" t="s">
        <v>16</v>
      </c>
      <c r="B15" t="s">
        <v>400</v>
      </c>
      <c r="C15" t="str">
        <f t="shared" si="0"/>
        <v/>
      </c>
      <c r="H15" t="s">
        <v>128</v>
      </c>
      <c r="I15" t="s">
        <v>19</v>
      </c>
    </row>
    <row r="16" spans="1:9" x14ac:dyDescent="0.3">
      <c r="A16" t="s">
        <v>36</v>
      </c>
      <c r="B16" t="s">
        <v>400</v>
      </c>
      <c r="C16" t="str">
        <f t="shared" si="0"/>
        <v/>
      </c>
      <c r="H16" t="s">
        <v>235</v>
      </c>
      <c r="I16" t="s">
        <v>45</v>
      </c>
    </row>
    <row r="17" spans="1:9" x14ac:dyDescent="0.3">
      <c r="A17" t="s">
        <v>424</v>
      </c>
      <c r="B17" t="s">
        <v>400</v>
      </c>
      <c r="C17" t="str">
        <f t="shared" si="0"/>
        <v/>
      </c>
      <c r="H17" t="s">
        <v>323</v>
      </c>
      <c r="I17" t="s">
        <v>362</v>
      </c>
    </row>
    <row r="18" spans="1:9" x14ac:dyDescent="0.3">
      <c r="A18" t="s">
        <v>28</v>
      </c>
      <c r="B18" t="s">
        <v>400</v>
      </c>
      <c r="C18" t="str">
        <f t="shared" si="0"/>
        <v/>
      </c>
      <c r="H18" t="s">
        <v>320</v>
      </c>
      <c r="I18" t="s">
        <v>361</v>
      </c>
    </row>
    <row r="19" spans="1:9" x14ac:dyDescent="0.3">
      <c r="A19" t="s">
        <v>18</v>
      </c>
      <c r="B19" t="s">
        <v>400</v>
      </c>
      <c r="C19" t="str">
        <f t="shared" si="0"/>
        <v/>
      </c>
      <c r="H19" t="s">
        <v>236</v>
      </c>
      <c r="I19" t="s">
        <v>45</v>
      </c>
    </row>
    <row r="20" spans="1:9" x14ac:dyDescent="0.3">
      <c r="A20" t="s">
        <v>6</v>
      </c>
      <c r="B20" t="s">
        <v>400</v>
      </c>
      <c r="C20" t="str">
        <f t="shared" si="0"/>
        <v/>
      </c>
      <c r="H20" t="s">
        <v>182</v>
      </c>
      <c r="I20" t="s">
        <v>31</v>
      </c>
    </row>
    <row r="21" spans="1:9" x14ac:dyDescent="0.3">
      <c r="A21" t="s">
        <v>44</v>
      </c>
      <c r="B21" t="s">
        <v>400</v>
      </c>
      <c r="C21" t="str">
        <f t="shared" si="0"/>
        <v/>
      </c>
      <c r="H21" t="s">
        <v>129</v>
      </c>
      <c r="I21" t="s">
        <v>19</v>
      </c>
    </row>
    <row r="22" spans="1:9" x14ac:dyDescent="0.3">
      <c r="A22" t="s">
        <v>78</v>
      </c>
      <c r="B22" t="s">
        <v>400</v>
      </c>
      <c r="C22" t="str">
        <f t="shared" si="0"/>
        <v/>
      </c>
      <c r="H22" t="s">
        <v>183</v>
      </c>
      <c r="I22" t="s">
        <v>31</v>
      </c>
    </row>
    <row r="23" spans="1:9" x14ac:dyDescent="0.3">
      <c r="A23" t="s">
        <v>85</v>
      </c>
      <c r="B23" t="s">
        <v>400</v>
      </c>
      <c r="C23" t="str">
        <f t="shared" si="0"/>
        <v/>
      </c>
      <c r="H23" t="s">
        <v>130</v>
      </c>
      <c r="I23" t="s">
        <v>19</v>
      </c>
    </row>
    <row r="24" spans="1:9" x14ac:dyDescent="0.3">
      <c r="A24" t="s">
        <v>26</v>
      </c>
      <c r="B24" t="s">
        <v>400</v>
      </c>
      <c r="C24" t="str">
        <f t="shared" si="0"/>
        <v/>
      </c>
      <c r="H24" t="s">
        <v>321</v>
      </c>
      <c r="I24" t="s">
        <v>361</v>
      </c>
    </row>
    <row r="25" spans="1:9" x14ac:dyDescent="0.3">
      <c r="A25" t="s">
        <v>38</v>
      </c>
      <c r="B25" t="s">
        <v>400</v>
      </c>
      <c r="C25" t="str">
        <f t="shared" si="0"/>
        <v/>
      </c>
      <c r="H25" t="s">
        <v>237</v>
      </c>
      <c r="I25" t="s">
        <v>45</v>
      </c>
    </row>
    <row r="26" spans="1:9" x14ac:dyDescent="0.3">
      <c r="A26" t="s">
        <v>64</v>
      </c>
      <c r="B26" t="s">
        <v>400</v>
      </c>
      <c r="C26" t="str">
        <f t="shared" si="0"/>
        <v/>
      </c>
      <c r="H26" t="s">
        <v>324</v>
      </c>
      <c r="I26" t="s">
        <v>363</v>
      </c>
    </row>
    <row r="27" spans="1:9" x14ac:dyDescent="0.3">
      <c r="A27" t="s">
        <v>67</v>
      </c>
      <c r="B27" t="s">
        <v>400</v>
      </c>
      <c r="C27" t="str">
        <f t="shared" si="0"/>
        <v/>
      </c>
      <c r="H27" t="s">
        <v>322</v>
      </c>
      <c r="I27" t="s">
        <v>361</v>
      </c>
    </row>
    <row r="28" spans="1:9" x14ac:dyDescent="0.3">
      <c r="A28" t="s">
        <v>10</v>
      </c>
      <c r="B28" t="s">
        <v>400</v>
      </c>
      <c r="C28" t="str">
        <f t="shared" si="0"/>
        <v/>
      </c>
      <c r="H28" t="s">
        <v>131</v>
      </c>
      <c r="I28" t="s">
        <v>21</v>
      </c>
    </row>
    <row r="29" spans="1:9" x14ac:dyDescent="0.3">
      <c r="A29" t="s">
        <v>74</v>
      </c>
      <c r="B29" t="s">
        <v>400</v>
      </c>
      <c r="C29" t="str">
        <f t="shared" si="0"/>
        <v/>
      </c>
      <c r="H29" t="s">
        <v>184</v>
      </c>
      <c r="I29" t="s">
        <v>31</v>
      </c>
    </row>
    <row r="30" spans="1:9" x14ac:dyDescent="0.3">
      <c r="A30" t="s">
        <v>30</v>
      </c>
      <c r="B30" t="s">
        <v>400</v>
      </c>
      <c r="C30" t="str">
        <f t="shared" si="0"/>
        <v/>
      </c>
      <c r="H30" t="s">
        <v>325</v>
      </c>
      <c r="I30" t="s">
        <v>363</v>
      </c>
    </row>
    <row r="31" spans="1:9" x14ac:dyDescent="0.3">
      <c r="A31" t="s">
        <v>32</v>
      </c>
      <c r="B31" t="s">
        <v>400</v>
      </c>
      <c r="C31" t="str">
        <f t="shared" si="0"/>
        <v/>
      </c>
      <c r="H31" t="s">
        <v>238</v>
      </c>
      <c r="I31" t="s">
        <v>45</v>
      </c>
    </row>
    <row r="32" spans="1:9" x14ac:dyDescent="0.3">
      <c r="A32" t="s">
        <v>425</v>
      </c>
      <c r="B32" t="s">
        <v>400</v>
      </c>
      <c r="C32" t="str">
        <f t="shared" si="0"/>
        <v/>
      </c>
      <c r="H32" t="s">
        <v>132</v>
      </c>
      <c r="I32" t="s">
        <v>21</v>
      </c>
    </row>
    <row r="33" spans="1:9" x14ac:dyDescent="0.3">
      <c r="A33" t="s">
        <v>54</v>
      </c>
      <c r="B33" t="s">
        <v>400</v>
      </c>
      <c r="C33" t="str">
        <f t="shared" si="0"/>
        <v/>
      </c>
      <c r="H33" t="s">
        <v>89</v>
      </c>
      <c r="I33" t="s">
        <v>4</v>
      </c>
    </row>
    <row r="34" spans="1:9" x14ac:dyDescent="0.3">
      <c r="A34" t="s">
        <v>80</v>
      </c>
      <c r="B34" t="s">
        <v>400</v>
      </c>
      <c r="C34" t="str">
        <f t="shared" si="0"/>
        <v/>
      </c>
      <c r="H34" t="s">
        <v>185</v>
      </c>
      <c r="I34" t="s">
        <v>31</v>
      </c>
    </row>
    <row r="35" spans="1:9" x14ac:dyDescent="0.3">
      <c r="A35" t="s">
        <v>42</v>
      </c>
      <c r="B35" t="s">
        <v>400</v>
      </c>
      <c r="C35" t="str">
        <f t="shared" si="0"/>
        <v/>
      </c>
      <c r="H35" t="s">
        <v>326</v>
      </c>
      <c r="I35" t="s">
        <v>363</v>
      </c>
    </row>
    <row r="36" spans="1:9" x14ac:dyDescent="0.3">
      <c r="A36" t="s">
        <v>63</v>
      </c>
      <c r="B36" t="s">
        <v>400</v>
      </c>
      <c r="C36" t="str">
        <f t="shared" si="0"/>
        <v/>
      </c>
      <c r="H36" t="s">
        <v>133</v>
      </c>
      <c r="I36" t="s">
        <v>21</v>
      </c>
    </row>
    <row r="37" spans="1:9" x14ac:dyDescent="0.3">
      <c r="A37" t="s">
        <v>58</v>
      </c>
      <c r="B37" t="s">
        <v>400</v>
      </c>
      <c r="C37" t="str">
        <f t="shared" si="0"/>
        <v/>
      </c>
      <c r="H37" t="s">
        <v>239</v>
      </c>
      <c r="I37" t="s">
        <v>45</v>
      </c>
    </row>
    <row r="38" spans="1:9" x14ac:dyDescent="0.3">
      <c r="A38" t="s">
        <v>61</v>
      </c>
      <c r="B38" t="s">
        <v>400</v>
      </c>
      <c r="C38" t="str">
        <f t="shared" si="0"/>
        <v/>
      </c>
      <c r="H38" t="s">
        <v>186</v>
      </c>
      <c r="I38" t="s">
        <v>31</v>
      </c>
    </row>
    <row r="39" spans="1:9" x14ac:dyDescent="0.3">
      <c r="A39" t="s">
        <v>76</v>
      </c>
      <c r="B39" t="s">
        <v>400</v>
      </c>
      <c r="C39" t="str">
        <f t="shared" si="0"/>
        <v/>
      </c>
      <c r="H39" t="s">
        <v>327</v>
      </c>
      <c r="I39" t="s">
        <v>363</v>
      </c>
    </row>
    <row r="40" spans="1:9" x14ac:dyDescent="0.3">
      <c r="A40" t="s">
        <v>70</v>
      </c>
      <c r="B40" t="s">
        <v>400</v>
      </c>
      <c r="C40" t="str">
        <f t="shared" si="0"/>
        <v/>
      </c>
      <c r="H40" t="s">
        <v>90</v>
      </c>
      <c r="I40" t="s">
        <v>4</v>
      </c>
    </row>
    <row r="41" spans="1:9" x14ac:dyDescent="0.3">
      <c r="A41" t="s">
        <v>12</v>
      </c>
      <c r="B41" t="s">
        <v>400</v>
      </c>
      <c r="C41" t="str">
        <f t="shared" si="0"/>
        <v/>
      </c>
      <c r="H41" t="s">
        <v>240</v>
      </c>
      <c r="I41" t="s">
        <v>47</v>
      </c>
    </row>
    <row r="42" spans="1:9" x14ac:dyDescent="0.3">
      <c r="A42" t="s">
        <v>40</v>
      </c>
      <c r="B42" t="s">
        <v>400</v>
      </c>
      <c r="C42" t="str">
        <f t="shared" si="0"/>
        <v/>
      </c>
      <c r="H42" t="s">
        <v>134</v>
      </c>
      <c r="I42" t="s">
        <v>21</v>
      </c>
    </row>
    <row r="43" spans="1:9" x14ac:dyDescent="0.3">
      <c r="A43" t="s">
        <v>83</v>
      </c>
      <c r="B43" t="s">
        <v>400</v>
      </c>
      <c r="C43" t="str">
        <f t="shared" si="0"/>
        <v/>
      </c>
      <c r="H43" t="s">
        <v>91</v>
      </c>
      <c r="I43" t="s">
        <v>4</v>
      </c>
    </row>
    <row r="44" spans="1:9" x14ac:dyDescent="0.3">
      <c r="A44" t="s">
        <v>71</v>
      </c>
      <c r="B44" t="s">
        <v>400</v>
      </c>
      <c r="C44" t="str">
        <f t="shared" si="0"/>
        <v/>
      </c>
      <c r="H44" t="s">
        <v>328</v>
      </c>
      <c r="I44" t="s">
        <v>363</v>
      </c>
    </row>
    <row r="45" spans="1:9" x14ac:dyDescent="0.3">
      <c r="A45" t="s">
        <v>56</v>
      </c>
      <c r="B45" t="s">
        <v>400</v>
      </c>
      <c r="C45" t="str">
        <f t="shared" si="0"/>
        <v/>
      </c>
      <c r="H45" t="s">
        <v>187</v>
      </c>
      <c r="I45" t="s">
        <v>31</v>
      </c>
    </row>
    <row r="46" spans="1:9" x14ac:dyDescent="0.3">
      <c r="A46" t="s">
        <v>77</v>
      </c>
      <c r="B46" t="s">
        <v>400</v>
      </c>
      <c r="C46" t="str">
        <f t="shared" si="0"/>
        <v/>
      </c>
      <c r="H46" t="s">
        <v>135</v>
      </c>
      <c r="I46" t="s">
        <v>21</v>
      </c>
    </row>
    <row r="47" spans="1:9" x14ac:dyDescent="0.3">
      <c r="A47" t="s">
        <v>65</v>
      </c>
      <c r="B47" t="s">
        <v>400</v>
      </c>
      <c r="C47" t="str">
        <f t="shared" si="0"/>
        <v/>
      </c>
      <c r="H47" t="s">
        <v>241</v>
      </c>
      <c r="I47" t="s">
        <v>47</v>
      </c>
    </row>
    <row r="48" spans="1:9" x14ac:dyDescent="0.3">
      <c r="A48" t="s">
        <v>14</v>
      </c>
      <c r="B48" t="s">
        <v>400</v>
      </c>
      <c r="C48" t="str">
        <f t="shared" si="0"/>
        <v/>
      </c>
      <c r="H48" t="s">
        <v>188</v>
      </c>
      <c r="I48" t="s">
        <v>31</v>
      </c>
    </row>
    <row r="49" spans="1:9" x14ac:dyDescent="0.3">
      <c r="A49" t="s">
        <v>48</v>
      </c>
      <c r="B49" t="s">
        <v>400</v>
      </c>
      <c r="C49" t="str">
        <f t="shared" si="0"/>
        <v/>
      </c>
      <c r="H49" t="s">
        <v>329</v>
      </c>
      <c r="I49" t="s">
        <v>362</v>
      </c>
    </row>
    <row r="50" spans="1:9" x14ac:dyDescent="0.3">
      <c r="A50" t="s">
        <v>62</v>
      </c>
      <c r="B50" t="s">
        <v>400</v>
      </c>
      <c r="C50" t="str">
        <f t="shared" si="0"/>
        <v/>
      </c>
      <c r="H50" t="s">
        <v>92</v>
      </c>
      <c r="I50" t="s">
        <v>4</v>
      </c>
    </row>
    <row r="51" spans="1:9" x14ac:dyDescent="0.3">
      <c r="A51" t="s">
        <v>46</v>
      </c>
      <c r="B51" t="s">
        <v>400</v>
      </c>
      <c r="C51" t="str">
        <f t="shared" si="0"/>
        <v/>
      </c>
      <c r="H51" t="s">
        <v>136</v>
      </c>
      <c r="I51" t="s">
        <v>21</v>
      </c>
    </row>
    <row r="52" spans="1:9" x14ac:dyDescent="0.3">
      <c r="A52" t="s">
        <v>66</v>
      </c>
      <c r="B52" t="s">
        <v>400</v>
      </c>
      <c r="C52" t="str">
        <f t="shared" si="0"/>
        <v/>
      </c>
      <c r="H52" t="s">
        <v>242</v>
      </c>
      <c r="I52" t="s">
        <v>47</v>
      </c>
    </row>
    <row r="53" spans="1:9" x14ac:dyDescent="0.3">
      <c r="A53" t="s">
        <v>60</v>
      </c>
      <c r="B53" t="s">
        <v>400</v>
      </c>
      <c r="C53" t="str">
        <f t="shared" si="0"/>
        <v/>
      </c>
      <c r="H53" t="s">
        <v>93</v>
      </c>
      <c r="I53" t="s">
        <v>8</v>
      </c>
    </row>
    <row r="54" spans="1:9" x14ac:dyDescent="0.3">
      <c r="A54" t="s">
        <v>20</v>
      </c>
      <c r="B54" t="s">
        <v>400</v>
      </c>
      <c r="C54" t="str">
        <f t="shared" si="0"/>
        <v/>
      </c>
      <c r="H54" t="s">
        <v>330</v>
      </c>
      <c r="I54" t="s">
        <v>363</v>
      </c>
    </row>
    <row r="55" spans="1:9" x14ac:dyDescent="0.3">
      <c r="A55" t="s">
        <v>69</v>
      </c>
      <c r="B55" t="s">
        <v>400</v>
      </c>
      <c r="C55" t="str">
        <f t="shared" si="0"/>
        <v/>
      </c>
      <c r="H55" t="s">
        <v>189</v>
      </c>
      <c r="I55" t="s">
        <v>31</v>
      </c>
    </row>
    <row r="56" spans="1:9" x14ac:dyDescent="0.3">
      <c r="A56" t="s">
        <v>420</v>
      </c>
      <c r="B56" t="s">
        <v>400</v>
      </c>
      <c r="C56" t="str">
        <f t="shared" si="0"/>
        <v/>
      </c>
      <c r="H56" t="s">
        <v>414</v>
      </c>
      <c r="I56" t="s">
        <v>47</v>
      </c>
    </row>
    <row r="57" spans="1:9" x14ac:dyDescent="0.3">
      <c r="A57" t="s">
        <v>86</v>
      </c>
      <c r="B57" t="s">
        <v>400</v>
      </c>
      <c r="C57" t="str">
        <f t="shared" si="0"/>
        <v/>
      </c>
      <c r="H57" t="s">
        <v>137</v>
      </c>
      <c r="I57" t="s">
        <v>21</v>
      </c>
    </row>
    <row r="58" spans="1:9" x14ac:dyDescent="0.3">
      <c r="A58" t="s">
        <v>72</v>
      </c>
      <c r="B58" t="s">
        <v>400</v>
      </c>
      <c r="C58" t="str">
        <f t="shared" si="0"/>
        <v/>
      </c>
      <c r="H58" t="s">
        <v>190</v>
      </c>
      <c r="I58" t="s">
        <v>31</v>
      </c>
    </row>
    <row r="59" spans="1:9" x14ac:dyDescent="0.3">
      <c r="A59" t="s">
        <v>73</v>
      </c>
      <c r="B59" t="s">
        <v>400</v>
      </c>
      <c r="C59" t="str">
        <f t="shared" si="0"/>
        <v/>
      </c>
      <c r="H59" t="s">
        <v>331</v>
      </c>
      <c r="I59" t="s">
        <v>363</v>
      </c>
    </row>
    <row r="60" spans="1:9" x14ac:dyDescent="0.3">
      <c r="A60" t="s">
        <v>34</v>
      </c>
      <c r="B60" t="s">
        <v>400</v>
      </c>
      <c r="C60" t="str">
        <f t="shared" si="0"/>
        <v/>
      </c>
      <c r="H60" t="s">
        <v>94</v>
      </c>
      <c r="I60" t="s">
        <v>8</v>
      </c>
    </row>
    <row r="61" spans="1:9" x14ac:dyDescent="0.3">
      <c r="H61" t="s">
        <v>138</v>
      </c>
      <c r="I61" t="s">
        <v>21</v>
      </c>
    </row>
    <row r="62" spans="1:9" x14ac:dyDescent="0.3">
      <c r="H62" t="s">
        <v>244</v>
      </c>
      <c r="I62" t="s">
        <v>47</v>
      </c>
    </row>
    <row r="63" spans="1:9" x14ac:dyDescent="0.3">
      <c r="H63" t="s">
        <v>95</v>
      </c>
      <c r="I63" t="s">
        <v>8</v>
      </c>
    </row>
    <row r="64" spans="1:9" x14ac:dyDescent="0.3">
      <c r="A64" t="s">
        <v>324</v>
      </c>
      <c r="B64" t="s">
        <v>404</v>
      </c>
      <c r="C64" t="str">
        <f t="shared" ref="C64:C96" si="1">IFERROR(VLOOKUP(A64,H$2:I$271,2,FALSE),"")</f>
        <v>Outer London</v>
      </c>
      <c r="H64" t="s">
        <v>332</v>
      </c>
      <c r="I64" t="s">
        <v>363</v>
      </c>
    </row>
    <row r="65" spans="1:9" x14ac:dyDescent="0.3">
      <c r="A65" t="s">
        <v>325</v>
      </c>
      <c r="B65" t="s">
        <v>404</v>
      </c>
      <c r="C65" t="str">
        <f t="shared" si="1"/>
        <v>Outer London</v>
      </c>
      <c r="H65" t="s">
        <v>191</v>
      </c>
      <c r="I65" t="s">
        <v>31</v>
      </c>
    </row>
    <row r="66" spans="1:9" x14ac:dyDescent="0.3">
      <c r="A66" t="s">
        <v>326</v>
      </c>
      <c r="B66" t="s">
        <v>404</v>
      </c>
      <c r="C66" t="str">
        <f t="shared" si="1"/>
        <v>Outer London</v>
      </c>
      <c r="H66" t="s">
        <v>139</v>
      </c>
      <c r="I66" t="s">
        <v>21</v>
      </c>
    </row>
    <row r="67" spans="1:9" x14ac:dyDescent="0.3">
      <c r="A67" t="s">
        <v>327</v>
      </c>
      <c r="B67" t="s">
        <v>404</v>
      </c>
      <c r="C67" t="str">
        <f t="shared" si="1"/>
        <v>Outer London</v>
      </c>
      <c r="H67" t="s">
        <v>245</v>
      </c>
      <c r="I67" t="s">
        <v>49</v>
      </c>
    </row>
    <row r="68" spans="1:9" x14ac:dyDescent="0.3">
      <c r="A68" t="s">
        <v>328</v>
      </c>
      <c r="B68" t="s">
        <v>404</v>
      </c>
      <c r="C68" t="str">
        <f t="shared" si="1"/>
        <v>Outer London</v>
      </c>
      <c r="H68" t="s">
        <v>192</v>
      </c>
      <c r="I68" t="s">
        <v>31</v>
      </c>
    </row>
    <row r="69" spans="1:9" x14ac:dyDescent="0.3">
      <c r="A69" t="s">
        <v>329</v>
      </c>
      <c r="B69" t="s">
        <v>404</v>
      </c>
      <c r="C69" t="str">
        <f t="shared" si="1"/>
        <v>Inner London</v>
      </c>
      <c r="H69" t="s">
        <v>333</v>
      </c>
      <c r="I69" t="s">
        <v>363</v>
      </c>
    </row>
    <row r="70" spans="1:9" x14ac:dyDescent="0.3">
      <c r="A70" t="s">
        <v>323</v>
      </c>
      <c r="B70" t="s">
        <v>404</v>
      </c>
      <c r="C70" t="str">
        <f t="shared" si="1"/>
        <v>Inner London</v>
      </c>
      <c r="H70" t="s">
        <v>96</v>
      </c>
      <c r="I70" t="s">
        <v>8</v>
      </c>
    </row>
    <row r="71" spans="1:9" x14ac:dyDescent="0.3">
      <c r="A71" t="s">
        <v>330</v>
      </c>
      <c r="B71" t="s">
        <v>404</v>
      </c>
      <c r="C71" t="str">
        <f t="shared" si="1"/>
        <v>Outer London</v>
      </c>
      <c r="H71" t="s">
        <v>140</v>
      </c>
      <c r="I71" t="s">
        <v>21</v>
      </c>
    </row>
    <row r="72" spans="1:9" x14ac:dyDescent="0.3">
      <c r="A72" t="s">
        <v>331</v>
      </c>
      <c r="B72" t="s">
        <v>404</v>
      </c>
      <c r="C72" t="str">
        <f t="shared" si="1"/>
        <v>Outer London</v>
      </c>
      <c r="H72" t="s">
        <v>246</v>
      </c>
      <c r="I72" t="s">
        <v>49</v>
      </c>
    </row>
    <row r="73" spans="1:9" x14ac:dyDescent="0.3">
      <c r="A73" t="s">
        <v>332</v>
      </c>
      <c r="B73" t="s">
        <v>404</v>
      </c>
      <c r="C73" t="str">
        <f t="shared" si="1"/>
        <v>Outer London</v>
      </c>
      <c r="H73" t="s">
        <v>97</v>
      </c>
      <c r="I73" t="s">
        <v>8</v>
      </c>
    </row>
    <row r="74" spans="1:9" x14ac:dyDescent="0.3">
      <c r="A74" t="s">
        <v>333</v>
      </c>
      <c r="B74" t="s">
        <v>404</v>
      </c>
      <c r="C74" t="str">
        <f t="shared" si="1"/>
        <v>Outer London</v>
      </c>
      <c r="H74" t="s">
        <v>334</v>
      </c>
      <c r="I74" t="s">
        <v>362</v>
      </c>
    </row>
    <row r="75" spans="1:9" x14ac:dyDescent="0.3">
      <c r="A75" t="s">
        <v>334</v>
      </c>
      <c r="B75" t="s">
        <v>404</v>
      </c>
      <c r="C75" t="str">
        <f t="shared" si="1"/>
        <v>Inner London</v>
      </c>
      <c r="H75" t="s">
        <v>193</v>
      </c>
      <c r="I75" t="s">
        <v>33</v>
      </c>
    </row>
    <row r="76" spans="1:9" x14ac:dyDescent="0.3">
      <c r="A76" t="s">
        <v>335</v>
      </c>
      <c r="B76" t="s">
        <v>404</v>
      </c>
      <c r="C76" t="str">
        <f t="shared" si="1"/>
        <v>Inner London</v>
      </c>
      <c r="H76" t="s">
        <v>247</v>
      </c>
      <c r="I76" t="s">
        <v>49</v>
      </c>
    </row>
    <row r="77" spans="1:9" x14ac:dyDescent="0.3">
      <c r="A77" t="s">
        <v>336</v>
      </c>
      <c r="B77" t="s">
        <v>404</v>
      </c>
      <c r="C77" t="str">
        <f t="shared" si="1"/>
        <v>Inner London</v>
      </c>
      <c r="H77" t="s">
        <v>141</v>
      </c>
      <c r="I77" t="s">
        <v>21</v>
      </c>
    </row>
    <row r="78" spans="1:9" x14ac:dyDescent="0.3">
      <c r="A78" t="s">
        <v>337</v>
      </c>
      <c r="B78" t="s">
        <v>404</v>
      </c>
      <c r="C78" t="str">
        <f t="shared" si="1"/>
        <v>Outer London</v>
      </c>
      <c r="H78" t="s">
        <v>98</v>
      </c>
      <c r="I78" t="s">
        <v>11</v>
      </c>
    </row>
    <row r="79" spans="1:9" x14ac:dyDescent="0.3">
      <c r="A79" t="s">
        <v>338</v>
      </c>
      <c r="B79" t="s">
        <v>404</v>
      </c>
      <c r="C79" t="str">
        <f t="shared" si="1"/>
        <v>Outer London</v>
      </c>
      <c r="H79" t="s">
        <v>335</v>
      </c>
      <c r="I79" t="s">
        <v>362</v>
      </c>
    </row>
    <row r="80" spans="1:9" x14ac:dyDescent="0.3">
      <c r="A80" t="s">
        <v>339</v>
      </c>
      <c r="B80" t="s">
        <v>404</v>
      </c>
      <c r="C80" t="str">
        <f t="shared" si="1"/>
        <v>Outer London</v>
      </c>
      <c r="H80" t="s">
        <v>194</v>
      </c>
      <c r="I80" t="s">
        <v>33</v>
      </c>
    </row>
    <row r="81" spans="1:9" x14ac:dyDescent="0.3">
      <c r="A81" t="s">
        <v>340</v>
      </c>
      <c r="B81" t="s">
        <v>404</v>
      </c>
      <c r="C81" t="str">
        <f t="shared" si="1"/>
        <v>Outer London</v>
      </c>
      <c r="H81" t="s">
        <v>142</v>
      </c>
      <c r="I81" t="s">
        <v>21</v>
      </c>
    </row>
    <row r="82" spans="1:9" x14ac:dyDescent="0.3">
      <c r="A82" t="s">
        <v>341</v>
      </c>
      <c r="B82" t="s">
        <v>404</v>
      </c>
      <c r="C82" t="str">
        <f t="shared" si="1"/>
        <v>Inner London</v>
      </c>
      <c r="H82" t="s">
        <v>248</v>
      </c>
      <c r="I82" t="s">
        <v>49</v>
      </c>
    </row>
    <row r="83" spans="1:9" x14ac:dyDescent="0.3">
      <c r="A83" t="s">
        <v>342</v>
      </c>
      <c r="B83" t="s">
        <v>404</v>
      </c>
      <c r="C83" t="str">
        <f t="shared" si="1"/>
        <v>Inner London</v>
      </c>
      <c r="H83" t="s">
        <v>195</v>
      </c>
      <c r="I83" t="s">
        <v>33</v>
      </c>
    </row>
    <row r="84" spans="1:9" x14ac:dyDescent="0.3">
      <c r="A84" t="s">
        <v>343</v>
      </c>
      <c r="B84" t="s">
        <v>404</v>
      </c>
      <c r="C84" t="str">
        <f t="shared" si="1"/>
        <v>Outer London</v>
      </c>
      <c r="H84" t="s">
        <v>336</v>
      </c>
      <c r="I84" t="s">
        <v>362</v>
      </c>
    </row>
    <row r="85" spans="1:9" x14ac:dyDescent="0.3">
      <c r="A85" t="s">
        <v>344</v>
      </c>
      <c r="B85" t="s">
        <v>404</v>
      </c>
      <c r="C85" t="str">
        <f t="shared" si="1"/>
        <v>Inner London</v>
      </c>
      <c r="H85" t="s">
        <v>99</v>
      </c>
      <c r="I85" t="s">
        <v>11</v>
      </c>
    </row>
    <row r="86" spans="1:9" x14ac:dyDescent="0.3">
      <c r="A86" t="s">
        <v>345</v>
      </c>
      <c r="B86" t="s">
        <v>404</v>
      </c>
      <c r="C86" t="str">
        <f t="shared" si="1"/>
        <v>Inner London</v>
      </c>
      <c r="H86" t="s">
        <v>143</v>
      </c>
      <c r="I86" t="s">
        <v>23</v>
      </c>
    </row>
    <row r="87" spans="1:9" x14ac:dyDescent="0.3">
      <c r="A87" t="s">
        <v>346</v>
      </c>
      <c r="B87" t="s">
        <v>404</v>
      </c>
      <c r="C87" t="str">
        <f t="shared" si="1"/>
        <v>Outer London</v>
      </c>
      <c r="H87" t="s">
        <v>249</v>
      </c>
      <c r="I87" t="s">
        <v>49</v>
      </c>
    </row>
    <row r="88" spans="1:9" x14ac:dyDescent="0.3">
      <c r="A88" t="s">
        <v>347</v>
      </c>
      <c r="B88" t="s">
        <v>404</v>
      </c>
      <c r="C88" t="str">
        <f t="shared" si="1"/>
        <v>Inner London</v>
      </c>
      <c r="H88" t="s">
        <v>337</v>
      </c>
      <c r="I88" t="s">
        <v>363</v>
      </c>
    </row>
    <row r="89" spans="1:9" x14ac:dyDescent="0.3">
      <c r="A89" t="s">
        <v>348</v>
      </c>
      <c r="B89" t="s">
        <v>404</v>
      </c>
      <c r="C89" t="str">
        <f t="shared" si="1"/>
        <v>Outer London</v>
      </c>
      <c r="H89" t="s">
        <v>196</v>
      </c>
      <c r="I89" t="s">
        <v>33</v>
      </c>
    </row>
    <row r="90" spans="1:9" x14ac:dyDescent="0.3">
      <c r="A90" t="s">
        <v>349</v>
      </c>
      <c r="B90" t="s">
        <v>404</v>
      </c>
      <c r="C90" t="str">
        <f t="shared" si="1"/>
        <v>Outer London</v>
      </c>
      <c r="H90" t="s">
        <v>100</v>
      </c>
      <c r="I90" t="s">
        <v>11</v>
      </c>
    </row>
    <row r="91" spans="1:9" x14ac:dyDescent="0.3">
      <c r="A91" t="s">
        <v>350</v>
      </c>
      <c r="B91" t="s">
        <v>404</v>
      </c>
      <c r="C91" t="str">
        <f t="shared" si="1"/>
        <v>Inner London</v>
      </c>
      <c r="H91" t="s">
        <v>250</v>
      </c>
      <c r="I91" t="s">
        <v>49</v>
      </c>
    </row>
    <row r="92" spans="1:9" x14ac:dyDescent="0.3">
      <c r="A92" t="s">
        <v>351</v>
      </c>
      <c r="B92" t="s">
        <v>404</v>
      </c>
      <c r="C92" t="str">
        <f t="shared" si="1"/>
        <v>Outer London</v>
      </c>
      <c r="H92" t="s">
        <v>144</v>
      </c>
      <c r="I92" t="s">
        <v>23</v>
      </c>
    </row>
    <row r="93" spans="1:9" x14ac:dyDescent="0.3">
      <c r="A93" t="s">
        <v>352</v>
      </c>
      <c r="B93" t="s">
        <v>404</v>
      </c>
      <c r="C93" t="str">
        <f t="shared" si="1"/>
        <v>Inner London</v>
      </c>
      <c r="H93" t="s">
        <v>197</v>
      </c>
      <c r="I93" t="s">
        <v>33</v>
      </c>
    </row>
    <row r="94" spans="1:9" x14ac:dyDescent="0.3">
      <c r="A94" t="s">
        <v>353</v>
      </c>
      <c r="B94" t="s">
        <v>404</v>
      </c>
      <c r="C94" t="str">
        <f t="shared" si="1"/>
        <v>Outer London</v>
      </c>
      <c r="H94" t="s">
        <v>338</v>
      </c>
      <c r="I94" t="s">
        <v>363</v>
      </c>
    </row>
    <row r="95" spans="1:9" x14ac:dyDescent="0.3">
      <c r="A95" t="s">
        <v>354</v>
      </c>
      <c r="B95" t="s">
        <v>404</v>
      </c>
      <c r="C95" t="str">
        <f t="shared" si="1"/>
        <v>Inner London</v>
      </c>
      <c r="H95" t="s">
        <v>101</v>
      </c>
      <c r="I95" t="s">
        <v>11</v>
      </c>
    </row>
    <row r="96" spans="1:9" x14ac:dyDescent="0.3">
      <c r="A96" t="s">
        <v>355</v>
      </c>
      <c r="B96" t="s">
        <v>404</v>
      </c>
      <c r="C96" t="str">
        <f t="shared" si="1"/>
        <v>Inner London</v>
      </c>
      <c r="H96" t="s">
        <v>145</v>
      </c>
      <c r="I96" t="s">
        <v>23</v>
      </c>
    </row>
    <row r="97" spans="1:9" x14ac:dyDescent="0.3">
      <c r="H97" t="s">
        <v>251</v>
      </c>
      <c r="I97" t="s">
        <v>49</v>
      </c>
    </row>
    <row r="98" spans="1:9" x14ac:dyDescent="0.3">
      <c r="H98" t="s">
        <v>102</v>
      </c>
      <c r="I98" t="s">
        <v>11</v>
      </c>
    </row>
    <row r="99" spans="1:9" x14ac:dyDescent="0.3">
      <c r="H99" t="s">
        <v>339</v>
      </c>
      <c r="I99" t="s">
        <v>363</v>
      </c>
    </row>
    <row r="100" spans="1:9" x14ac:dyDescent="0.3">
      <c r="H100" t="s">
        <v>198</v>
      </c>
      <c r="I100" t="s">
        <v>33</v>
      </c>
    </row>
    <row r="101" spans="1:9" x14ac:dyDescent="0.3">
      <c r="A101" t="s">
        <v>287</v>
      </c>
      <c r="B101" t="s">
        <v>403</v>
      </c>
      <c r="C101" t="str">
        <f t="shared" ref="C101:C110" si="2">IFERROR(VLOOKUP(A101,H$2:I$271,2,FALSE),"")</f>
        <v>Greater Manchester</v>
      </c>
      <c r="H101" t="s">
        <v>252</v>
      </c>
      <c r="I101" t="s">
        <v>49</v>
      </c>
    </row>
    <row r="102" spans="1:9" x14ac:dyDescent="0.3">
      <c r="A102" t="s">
        <v>288</v>
      </c>
      <c r="B102" t="s">
        <v>403</v>
      </c>
      <c r="C102" t="str">
        <f t="shared" si="2"/>
        <v>Greater Manchester</v>
      </c>
      <c r="H102" t="s">
        <v>146</v>
      </c>
      <c r="I102" t="s">
        <v>23</v>
      </c>
    </row>
    <row r="103" spans="1:9" x14ac:dyDescent="0.3">
      <c r="A103" t="s">
        <v>289</v>
      </c>
      <c r="B103" t="s">
        <v>403</v>
      </c>
      <c r="C103" t="str">
        <f t="shared" si="2"/>
        <v>Greater Manchester</v>
      </c>
      <c r="H103" t="s">
        <v>199</v>
      </c>
      <c r="I103" t="s">
        <v>33</v>
      </c>
    </row>
    <row r="104" spans="1:9" x14ac:dyDescent="0.3">
      <c r="A104" t="s">
        <v>290</v>
      </c>
      <c r="B104" t="s">
        <v>403</v>
      </c>
      <c r="C104" t="str">
        <f t="shared" si="2"/>
        <v>Greater Manchester</v>
      </c>
      <c r="H104" t="s">
        <v>340</v>
      </c>
      <c r="I104" t="s">
        <v>363</v>
      </c>
    </row>
    <row r="105" spans="1:9" x14ac:dyDescent="0.3">
      <c r="A105" t="s">
        <v>291</v>
      </c>
      <c r="B105" t="s">
        <v>403</v>
      </c>
      <c r="C105" t="str">
        <f t="shared" si="2"/>
        <v>Greater Manchester</v>
      </c>
      <c r="H105" t="s">
        <v>103</v>
      </c>
      <c r="I105" t="s">
        <v>11</v>
      </c>
    </row>
    <row r="106" spans="1:9" x14ac:dyDescent="0.3">
      <c r="A106" t="s">
        <v>292</v>
      </c>
      <c r="B106" t="s">
        <v>403</v>
      </c>
      <c r="C106" t="str">
        <f t="shared" si="2"/>
        <v>Greater Manchester</v>
      </c>
      <c r="H106" t="s">
        <v>253</v>
      </c>
      <c r="I106" t="s">
        <v>51</v>
      </c>
    </row>
    <row r="107" spans="1:9" x14ac:dyDescent="0.3">
      <c r="A107" t="s">
        <v>293</v>
      </c>
      <c r="B107" t="s">
        <v>403</v>
      </c>
      <c r="C107" t="str">
        <f t="shared" si="2"/>
        <v>Greater Manchester</v>
      </c>
      <c r="H107" t="s">
        <v>104</v>
      </c>
      <c r="I107" t="s">
        <v>13</v>
      </c>
    </row>
    <row r="108" spans="1:9" x14ac:dyDescent="0.3">
      <c r="A108" t="s">
        <v>294</v>
      </c>
      <c r="B108" t="s">
        <v>403</v>
      </c>
      <c r="C108" t="str">
        <f t="shared" si="2"/>
        <v>Greater Manchester</v>
      </c>
      <c r="H108" t="s">
        <v>341</v>
      </c>
      <c r="I108" t="s">
        <v>362</v>
      </c>
    </row>
    <row r="109" spans="1:9" x14ac:dyDescent="0.3">
      <c r="A109" t="s">
        <v>295</v>
      </c>
      <c r="B109" t="s">
        <v>403</v>
      </c>
      <c r="C109" t="str">
        <f t="shared" si="2"/>
        <v>Greater Manchester</v>
      </c>
      <c r="H109" t="s">
        <v>200</v>
      </c>
      <c r="I109" t="s">
        <v>35</v>
      </c>
    </row>
    <row r="110" spans="1:9" x14ac:dyDescent="0.3">
      <c r="A110" t="s">
        <v>296</v>
      </c>
      <c r="B110" t="s">
        <v>403</v>
      </c>
      <c r="C110" t="str">
        <f t="shared" si="2"/>
        <v>Greater Manchester</v>
      </c>
      <c r="H110" t="s">
        <v>147</v>
      </c>
      <c r="I110" t="s">
        <v>23</v>
      </c>
    </row>
    <row r="111" spans="1:9" x14ac:dyDescent="0.3">
      <c r="H111" t="s">
        <v>105</v>
      </c>
      <c r="I111" t="s">
        <v>13</v>
      </c>
    </row>
    <row r="112" spans="1:9" x14ac:dyDescent="0.3">
      <c r="H112" t="s">
        <v>342</v>
      </c>
      <c r="I112" t="s">
        <v>362</v>
      </c>
    </row>
    <row r="113" spans="1:9" x14ac:dyDescent="0.3">
      <c r="A113" t="s">
        <v>297</v>
      </c>
      <c r="B113" t="s">
        <v>403</v>
      </c>
      <c r="C113" t="str">
        <f t="shared" ref="C113:C117" si="3">IFERROR(VLOOKUP(A113,H$2:I$271,2,FALSE),"")</f>
        <v>Merseyside</v>
      </c>
      <c r="H113" t="s">
        <v>201</v>
      </c>
      <c r="I113" t="s">
        <v>35</v>
      </c>
    </row>
    <row r="114" spans="1:9" x14ac:dyDescent="0.3">
      <c r="A114" t="s">
        <v>298</v>
      </c>
      <c r="B114" t="s">
        <v>403</v>
      </c>
      <c r="C114" t="str">
        <f t="shared" si="3"/>
        <v>Merseyside</v>
      </c>
      <c r="H114" t="s">
        <v>148</v>
      </c>
      <c r="I114" t="s">
        <v>23</v>
      </c>
    </row>
    <row r="115" spans="1:9" x14ac:dyDescent="0.3">
      <c r="A115" t="s">
        <v>300</v>
      </c>
      <c r="B115" t="s">
        <v>403</v>
      </c>
      <c r="C115" t="str">
        <f t="shared" si="3"/>
        <v>Merseyside</v>
      </c>
      <c r="H115" t="s">
        <v>254</v>
      </c>
      <c r="I115" t="s">
        <v>51</v>
      </c>
    </row>
    <row r="116" spans="1:9" x14ac:dyDescent="0.3">
      <c r="A116" t="s">
        <v>299</v>
      </c>
      <c r="B116" t="s">
        <v>403</v>
      </c>
      <c r="C116" t="str">
        <f t="shared" si="3"/>
        <v>Merseyside</v>
      </c>
      <c r="H116" t="s">
        <v>106</v>
      </c>
      <c r="I116" t="s">
        <v>13</v>
      </c>
    </row>
    <row r="117" spans="1:9" x14ac:dyDescent="0.3">
      <c r="A117" t="s">
        <v>301</v>
      </c>
      <c r="B117" t="s">
        <v>403</v>
      </c>
      <c r="C117" t="str">
        <f t="shared" si="3"/>
        <v>Merseyside</v>
      </c>
      <c r="H117" t="s">
        <v>202</v>
      </c>
      <c r="I117" t="s">
        <v>35</v>
      </c>
    </row>
    <row r="118" spans="1:9" x14ac:dyDescent="0.3">
      <c r="H118" t="s">
        <v>255</v>
      </c>
      <c r="I118" t="s">
        <v>51</v>
      </c>
    </row>
    <row r="119" spans="1:9" x14ac:dyDescent="0.3">
      <c r="H119" t="s">
        <v>343</v>
      </c>
      <c r="I119" t="s">
        <v>363</v>
      </c>
    </row>
    <row r="120" spans="1:9" x14ac:dyDescent="0.3">
      <c r="A120" t="s">
        <v>302</v>
      </c>
      <c r="B120" t="s">
        <v>403</v>
      </c>
      <c r="C120" t="str">
        <f t="shared" ref="C120:C123" si="4">IFERROR(VLOOKUP(A120,H$2:I$271,2,FALSE),"")</f>
        <v>South Yorkshire</v>
      </c>
      <c r="H120" t="s">
        <v>149</v>
      </c>
      <c r="I120" t="s">
        <v>25</v>
      </c>
    </row>
    <row r="121" spans="1:9" x14ac:dyDescent="0.3">
      <c r="A121" t="s">
        <v>303</v>
      </c>
      <c r="B121" t="s">
        <v>403</v>
      </c>
      <c r="C121" t="str">
        <f t="shared" si="4"/>
        <v>South Yorkshire</v>
      </c>
      <c r="H121" t="s">
        <v>107</v>
      </c>
      <c r="I121" t="s">
        <v>13</v>
      </c>
    </row>
    <row r="122" spans="1:9" x14ac:dyDescent="0.3">
      <c r="A122" t="s">
        <v>304</v>
      </c>
      <c r="B122" t="s">
        <v>403</v>
      </c>
      <c r="C122" t="str">
        <f t="shared" si="4"/>
        <v>South Yorkshire</v>
      </c>
      <c r="H122" t="s">
        <v>203</v>
      </c>
      <c r="I122" t="s">
        <v>35</v>
      </c>
    </row>
    <row r="123" spans="1:9" x14ac:dyDescent="0.3">
      <c r="A123" t="s">
        <v>305</v>
      </c>
      <c r="B123" t="s">
        <v>403</v>
      </c>
      <c r="C123" t="str">
        <f t="shared" si="4"/>
        <v>South Yorkshire</v>
      </c>
      <c r="H123" t="s">
        <v>256</v>
      </c>
      <c r="I123" t="s">
        <v>51</v>
      </c>
    </row>
    <row r="124" spans="1:9" x14ac:dyDescent="0.3">
      <c r="H124" t="s">
        <v>150</v>
      </c>
      <c r="I124" t="s">
        <v>25</v>
      </c>
    </row>
    <row r="125" spans="1:9" x14ac:dyDescent="0.3">
      <c r="H125" t="s">
        <v>344</v>
      </c>
      <c r="I125" t="s">
        <v>362</v>
      </c>
    </row>
    <row r="126" spans="1:9" x14ac:dyDescent="0.3">
      <c r="A126" t="s">
        <v>306</v>
      </c>
      <c r="B126" t="s">
        <v>403</v>
      </c>
      <c r="C126" t="str">
        <f t="shared" ref="C126:C130" si="5">IFERROR(VLOOKUP(A126,H$2:I$271,2,FALSE),"")</f>
        <v>Tyne and Wear</v>
      </c>
      <c r="H126" t="s">
        <v>108</v>
      </c>
      <c r="I126" t="s">
        <v>13</v>
      </c>
    </row>
    <row r="127" spans="1:9" x14ac:dyDescent="0.3">
      <c r="A127" t="s">
        <v>307</v>
      </c>
      <c r="B127" t="s">
        <v>403</v>
      </c>
      <c r="C127" t="str">
        <f t="shared" si="5"/>
        <v>Tyne and Wear</v>
      </c>
      <c r="H127" t="s">
        <v>204</v>
      </c>
      <c r="I127" t="s">
        <v>35</v>
      </c>
    </row>
    <row r="128" spans="1:9" x14ac:dyDescent="0.3">
      <c r="A128" t="s">
        <v>308</v>
      </c>
      <c r="B128" t="s">
        <v>403</v>
      </c>
      <c r="C128" t="str">
        <f t="shared" si="5"/>
        <v>Tyne and Wear</v>
      </c>
      <c r="H128" t="s">
        <v>257</v>
      </c>
      <c r="I128" t="s">
        <v>51</v>
      </c>
    </row>
    <row r="129" spans="1:9" x14ac:dyDescent="0.3">
      <c r="A129" t="s">
        <v>309</v>
      </c>
      <c r="B129" t="s">
        <v>403</v>
      </c>
      <c r="C129" t="str">
        <f t="shared" si="5"/>
        <v>Tyne and Wear</v>
      </c>
      <c r="H129" t="s">
        <v>345</v>
      </c>
      <c r="I129" t="s">
        <v>362</v>
      </c>
    </row>
    <row r="130" spans="1:9" x14ac:dyDescent="0.3">
      <c r="A130" t="s">
        <v>310</v>
      </c>
      <c r="B130" t="s">
        <v>403</v>
      </c>
      <c r="C130" t="str">
        <f t="shared" si="5"/>
        <v>Tyne and Wear</v>
      </c>
      <c r="H130" t="s">
        <v>151</v>
      </c>
      <c r="I130" t="s">
        <v>25</v>
      </c>
    </row>
    <row r="131" spans="1:9" x14ac:dyDescent="0.3">
      <c r="H131" t="s">
        <v>109</v>
      </c>
      <c r="I131" t="s">
        <v>13</v>
      </c>
    </row>
    <row r="132" spans="1:9" x14ac:dyDescent="0.3">
      <c r="H132" t="s">
        <v>205</v>
      </c>
      <c r="I132" t="s">
        <v>35</v>
      </c>
    </row>
    <row r="133" spans="1:9" x14ac:dyDescent="0.3">
      <c r="A133" t="s">
        <v>311</v>
      </c>
      <c r="B133" t="s">
        <v>403</v>
      </c>
      <c r="C133" t="str">
        <f t="shared" ref="C133:C139" si="6">IFERROR(VLOOKUP(A133,H$2:I$271,2,FALSE),"")</f>
        <v>West Midlands</v>
      </c>
      <c r="H133" t="s">
        <v>413</v>
      </c>
      <c r="I133" t="s">
        <v>51</v>
      </c>
    </row>
    <row r="134" spans="1:9" x14ac:dyDescent="0.3">
      <c r="A134" t="s">
        <v>312</v>
      </c>
      <c r="B134" t="s">
        <v>403</v>
      </c>
      <c r="C134" t="str">
        <f t="shared" si="6"/>
        <v>West Midlands</v>
      </c>
      <c r="H134" t="s">
        <v>152</v>
      </c>
      <c r="I134" t="s">
        <v>25</v>
      </c>
    </row>
    <row r="135" spans="1:9" x14ac:dyDescent="0.3">
      <c r="A135" t="s">
        <v>313</v>
      </c>
      <c r="B135" t="s">
        <v>403</v>
      </c>
      <c r="C135" t="str">
        <f t="shared" si="6"/>
        <v>West Midlands</v>
      </c>
      <c r="H135" t="s">
        <v>346</v>
      </c>
      <c r="I135" t="s">
        <v>363</v>
      </c>
    </row>
    <row r="136" spans="1:9" x14ac:dyDescent="0.3">
      <c r="A136" t="s">
        <v>314</v>
      </c>
      <c r="B136" t="s">
        <v>403</v>
      </c>
      <c r="C136" t="str">
        <f t="shared" si="6"/>
        <v>West Midlands</v>
      </c>
      <c r="H136" t="s">
        <v>110</v>
      </c>
      <c r="I136" t="s">
        <v>13</v>
      </c>
    </row>
    <row r="137" spans="1:9" x14ac:dyDescent="0.3">
      <c r="A137" t="s">
        <v>315</v>
      </c>
      <c r="B137" t="s">
        <v>403</v>
      </c>
      <c r="C137" t="str">
        <f t="shared" si="6"/>
        <v>West Midlands</v>
      </c>
      <c r="H137" t="s">
        <v>206</v>
      </c>
      <c r="I137" t="s">
        <v>35</v>
      </c>
    </row>
    <row r="138" spans="1:9" x14ac:dyDescent="0.3">
      <c r="A138" t="s">
        <v>316</v>
      </c>
      <c r="B138" t="s">
        <v>403</v>
      </c>
      <c r="C138" t="str">
        <f t="shared" si="6"/>
        <v>West Midlands</v>
      </c>
      <c r="H138" t="s">
        <v>412</v>
      </c>
      <c r="I138" t="s">
        <v>51</v>
      </c>
    </row>
    <row r="139" spans="1:9" x14ac:dyDescent="0.3">
      <c r="A139" t="s">
        <v>317</v>
      </c>
      <c r="B139" t="s">
        <v>403</v>
      </c>
      <c r="C139" t="str">
        <f t="shared" si="6"/>
        <v>West Midlands</v>
      </c>
      <c r="H139" t="s">
        <v>153</v>
      </c>
      <c r="I139" t="s">
        <v>25</v>
      </c>
    </row>
    <row r="140" spans="1:9" x14ac:dyDescent="0.3">
      <c r="H140" t="s">
        <v>347</v>
      </c>
      <c r="I140" t="s">
        <v>362</v>
      </c>
    </row>
    <row r="141" spans="1:9" x14ac:dyDescent="0.3">
      <c r="H141" t="s">
        <v>111</v>
      </c>
      <c r="I141" t="s">
        <v>13</v>
      </c>
    </row>
    <row r="142" spans="1:9" x14ac:dyDescent="0.3">
      <c r="A142" t="s">
        <v>318</v>
      </c>
      <c r="B142" t="s">
        <v>403</v>
      </c>
      <c r="C142" t="str">
        <f t="shared" ref="C142:C146" si="7">IFERROR(VLOOKUP(A142,H$2:I$271,2,FALSE),"")</f>
        <v>West Yorkshire</v>
      </c>
      <c r="H142" t="s">
        <v>207</v>
      </c>
      <c r="I142" t="s">
        <v>37</v>
      </c>
    </row>
    <row r="143" spans="1:9" x14ac:dyDescent="0.3">
      <c r="A143" t="s">
        <v>319</v>
      </c>
      <c r="B143" t="s">
        <v>403</v>
      </c>
      <c r="C143" t="str">
        <f t="shared" si="7"/>
        <v>West Yorkshire</v>
      </c>
      <c r="H143" t="s">
        <v>258</v>
      </c>
      <c r="I143" t="s">
        <v>53</v>
      </c>
    </row>
    <row r="144" spans="1:9" x14ac:dyDescent="0.3">
      <c r="A144" t="s">
        <v>320</v>
      </c>
      <c r="B144" t="s">
        <v>403</v>
      </c>
      <c r="C144" t="str">
        <f t="shared" si="7"/>
        <v>West Yorkshire</v>
      </c>
      <c r="H144" t="s">
        <v>154</v>
      </c>
      <c r="I144" t="s">
        <v>25</v>
      </c>
    </row>
    <row r="145" spans="1:9" x14ac:dyDescent="0.3">
      <c r="A145" t="s">
        <v>321</v>
      </c>
      <c r="B145" t="s">
        <v>403</v>
      </c>
      <c r="C145" t="str">
        <f t="shared" si="7"/>
        <v>West Yorkshire</v>
      </c>
      <c r="H145" t="s">
        <v>348</v>
      </c>
      <c r="I145" t="s">
        <v>363</v>
      </c>
    </row>
    <row r="146" spans="1:9" x14ac:dyDescent="0.3">
      <c r="A146" t="s">
        <v>322</v>
      </c>
      <c r="B146" t="s">
        <v>403</v>
      </c>
      <c r="C146" t="str">
        <f t="shared" si="7"/>
        <v>West Yorkshire</v>
      </c>
      <c r="H146" t="s">
        <v>112</v>
      </c>
      <c r="I146" t="s">
        <v>15</v>
      </c>
    </row>
    <row r="147" spans="1:9" x14ac:dyDescent="0.3">
      <c r="H147" t="s">
        <v>208</v>
      </c>
      <c r="I147" t="s">
        <v>37</v>
      </c>
    </row>
    <row r="148" spans="1:9" x14ac:dyDescent="0.3">
      <c r="H148" t="s">
        <v>259</v>
      </c>
      <c r="I148" t="s">
        <v>53</v>
      </c>
    </row>
    <row r="149" spans="1:9" x14ac:dyDescent="0.3">
      <c r="H149" t="s">
        <v>155</v>
      </c>
      <c r="I149" t="s">
        <v>25</v>
      </c>
    </row>
    <row r="150" spans="1:9" x14ac:dyDescent="0.3">
      <c r="H150" t="s">
        <v>349</v>
      </c>
      <c r="I150" t="s">
        <v>363</v>
      </c>
    </row>
    <row r="151" spans="1:9" x14ac:dyDescent="0.3">
      <c r="H151" t="s">
        <v>113</v>
      </c>
      <c r="I151" t="s">
        <v>15</v>
      </c>
    </row>
    <row r="152" spans="1:9" x14ac:dyDescent="0.3">
      <c r="H152" t="s">
        <v>209</v>
      </c>
      <c r="I152" t="s">
        <v>37</v>
      </c>
    </row>
    <row r="153" spans="1:9" x14ac:dyDescent="0.3">
      <c r="H153" t="s">
        <v>156</v>
      </c>
      <c r="I153" t="s">
        <v>25</v>
      </c>
    </row>
    <row r="154" spans="1:9" x14ac:dyDescent="0.3">
      <c r="H154" t="s">
        <v>260</v>
      </c>
      <c r="I154" t="s">
        <v>53</v>
      </c>
    </row>
    <row r="155" spans="1:9" x14ac:dyDescent="0.3">
      <c r="A155" t="s">
        <v>4</v>
      </c>
      <c r="B155" t="s">
        <v>401</v>
      </c>
      <c r="C155" t="str">
        <f t="shared" ref="C155:C159" si="8">IFERROR(VLOOKUP(A155,H$2:I$271,2,FALSE),"")</f>
        <v/>
      </c>
      <c r="H155" t="s">
        <v>350</v>
      </c>
      <c r="I155" t="s">
        <v>362</v>
      </c>
    </row>
    <row r="156" spans="1:9" x14ac:dyDescent="0.3">
      <c r="A156" t="s">
        <v>89</v>
      </c>
      <c r="B156" t="s">
        <v>402</v>
      </c>
      <c r="C156" t="str">
        <f t="shared" si="8"/>
        <v>Buckinghamshire</v>
      </c>
      <c r="H156" t="s">
        <v>114</v>
      </c>
      <c r="I156" t="s">
        <v>15</v>
      </c>
    </row>
    <row r="157" spans="1:9" x14ac:dyDescent="0.3">
      <c r="A157" t="s">
        <v>90</v>
      </c>
      <c r="B157" t="s">
        <v>402</v>
      </c>
      <c r="C157" t="str">
        <f t="shared" si="8"/>
        <v>Buckinghamshire</v>
      </c>
      <c r="H157" t="s">
        <v>210</v>
      </c>
      <c r="I157" t="s">
        <v>37</v>
      </c>
    </row>
    <row r="158" spans="1:9" x14ac:dyDescent="0.3">
      <c r="A158" t="s">
        <v>91</v>
      </c>
      <c r="B158" t="s">
        <v>402</v>
      </c>
      <c r="C158" t="str">
        <f t="shared" si="8"/>
        <v>Buckinghamshire</v>
      </c>
      <c r="H158" t="s">
        <v>157</v>
      </c>
      <c r="I158" t="s">
        <v>25</v>
      </c>
    </row>
    <row r="159" spans="1:9" x14ac:dyDescent="0.3">
      <c r="A159" t="s">
        <v>92</v>
      </c>
      <c r="B159" t="s">
        <v>402</v>
      </c>
      <c r="C159" t="str">
        <f t="shared" si="8"/>
        <v>Buckinghamshire</v>
      </c>
      <c r="H159" t="s">
        <v>261</v>
      </c>
      <c r="I159" t="s">
        <v>53</v>
      </c>
    </row>
    <row r="160" spans="1:9" x14ac:dyDescent="0.3">
      <c r="H160" t="s">
        <v>351</v>
      </c>
      <c r="I160" t="s">
        <v>363</v>
      </c>
    </row>
    <row r="161" spans="1:9" x14ac:dyDescent="0.3">
      <c r="A161" t="s">
        <v>8</v>
      </c>
      <c r="B161" t="s">
        <v>401</v>
      </c>
      <c r="C161" t="str">
        <f t="shared" ref="C161:C166" si="9">IFERROR(VLOOKUP(A161,H$2:I$271,2,FALSE),"")</f>
        <v/>
      </c>
      <c r="H161" t="s">
        <v>115</v>
      </c>
      <c r="I161" t="s">
        <v>15</v>
      </c>
    </row>
    <row r="162" spans="1:9" x14ac:dyDescent="0.3">
      <c r="A162" t="s">
        <v>93</v>
      </c>
      <c r="B162" t="s">
        <v>402</v>
      </c>
      <c r="C162" t="str">
        <f t="shared" si="9"/>
        <v>Cambridgeshire</v>
      </c>
      <c r="H162" t="s">
        <v>211</v>
      </c>
      <c r="I162" t="s">
        <v>37</v>
      </c>
    </row>
    <row r="163" spans="1:9" x14ac:dyDescent="0.3">
      <c r="A163" t="s">
        <v>94</v>
      </c>
      <c r="B163" t="s">
        <v>402</v>
      </c>
      <c r="C163" t="str">
        <f t="shared" si="9"/>
        <v>Cambridgeshire</v>
      </c>
      <c r="H163" t="s">
        <v>158</v>
      </c>
      <c r="I163" t="s">
        <v>25</v>
      </c>
    </row>
    <row r="164" spans="1:9" x14ac:dyDescent="0.3">
      <c r="A164" t="s">
        <v>95</v>
      </c>
      <c r="B164" t="s">
        <v>402</v>
      </c>
      <c r="C164" t="str">
        <f t="shared" si="9"/>
        <v>Cambridgeshire</v>
      </c>
      <c r="H164" t="s">
        <v>262</v>
      </c>
      <c r="I164" t="s">
        <v>53</v>
      </c>
    </row>
    <row r="165" spans="1:9" x14ac:dyDescent="0.3">
      <c r="A165" t="s">
        <v>96</v>
      </c>
      <c r="B165" t="s">
        <v>402</v>
      </c>
      <c r="C165" t="str">
        <f t="shared" si="9"/>
        <v>Cambridgeshire</v>
      </c>
      <c r="H165" t="s">
        <v>352</v>
      </c>
      <c r="I165" t="s">
        <v>362</v>
      </c>
    </row>
    <row r="166" spans="1:9" x14ac:dyDescent="0.3">
      <c r="A166" t="s">
        <v>97</v>
      </c>
      <c r="B166" t="s">
        <v>402</v>
      </c>
      <c r="C166" t="str">
        <f t="shared" si="9"/>
        <v>Cambridgeshire</v>
      </c>
      <c r="H166" t="s">
        <v>116</v>
      </c>
      <c r="I166" t="s">
        <v>15</v>
      </c>
    </row>
    <row r="167" spans="1:9" x14ac:dyDescent="0.3">
      <c r="H167" t="s">
        <v>212</v>
      </c>
      <c r="I167" t="s">
        <v>37</v>
      </c>
    </row>
    <row r="168" spans="1:9" x14ac:dyDescent="0.3">
      <c r="H168" t="s">
        <v>263</v>
      </c>
      <c r="I168" t="s">
        <v>53</v>
      </c>
    </row>
    <row r="169" spans="1:9" x14ac:dyDescent="0.3">
      <c r="H169" t="s">
        <v>159</v>
      </c>
      <c r="I169" t="s">
        <v>25</v>
      </c>
    </row>
    <row r="170" spans="1:9" x14ac:dyDescent="0.3">
      <c r="H170" t="s">
        <v>353</v>
      </c>
      <c r="I170" t="s">
        <v>363</v>
      </c>
    </row>
    <row r="171" spans="1:9" x14ac:dyDescent="0.3">
      <c r="H171" t="s">
        <v>213</v>
      </c>
      <c r="I171" t="s">
        <v>37</v>
      </c>
    </row>
    <row r="172" spans="1:9" x14ac:dyDescent="0.3">
      <c r="H172" t="s">
        <v>117</v>
      </c>
      <c r="I172" t="s">
        <v>15</v>
      </c>
    </row>
    <row r="173" spans="1:9" x14ac:dyDescent="0.3">
      <c r="H173" t="s">
        <v>264</v>
      </c>
      <c r="I173" t="s">
        <v>53</v>
      </c>
    </row>
    <row r="174" spans="1:9" x14ac:dyDescent="0.3">
      <c r="H174" t="s">
        <v>160</v>
      </c>
      <c r="I174" t="s">
        <v>27</v>
      </c>
    </row>
    <row r="175" spans="1:9" x14ac:dyDescent="0.3">
      <c r="H175" t="s">
        <v>354</v>
      </c>
      <c r="I175" t="s">
        <v>362</v>
      </c>
    </row>
    <row r="176" spans="1:9" x14ac:dyDescent="0.3">
      <c r="H176" t="s">
        <v>214</v>
      </c>
      <c r="I176" t="s">
        <v>39</v>
      </c>
    </row>
    <row r="177" spans="1:9" x14ac:dyDescent="0.3">
      <c r="H177" t="s">
        <v>118</v>
      </c>
      <c r="I177" t="s">
        <v>15</v>
      </c>
    </row>
    <row r="178" spans="1:9" x14ac:dyDescent="0.3">
      <c r="H178" t="s">
        <v>161</v>
      </c>
      <c r="I178" t="s">
        <v>27</v>
      </c>
    </row>
    <row r="179" spans="1:9" x14ac:dyDescent="0.3">
      <c r="H179" t="s">
        <v>355</v>
      </c>
      <c r="I179" t="s">
        <v>362</v>
      </c>
    </row>
    <row r="180" spans="1:9" x14ac:dyDescent="0.3">
      <c r="H180" t="s">
        <v>265</v>
      </c>
      <c r="I180" t="s">
        <v>53</v>
      </c>
    </row>
    <row r="181" spans="1:9" x14ac:dyDescent="0.3">
      <c r="H181" t="s">
        <v>119</v>
      </c>
      <c r="I181" t="s">
        <v>15</v>
      </c>
    </row>
    <row r="182" spans="1:9" x14ac:dyDescent="0.3">
      <c r="H182" t="s">
        <v>215</v>
      </c>
      <c r="I182" t="s">
        <v>39</v>
      </c>
    </row>
    <row r="183" spans="1:9" x14ac:dyDescent="0.3">
      <c r="H183" t="s">
        <v>162</v>
      </c>
      <c r="I183" t="s">
        <v>27</v>
      </c>
    </row>
    <row r="184" spans="1:9" x14ac:dyDescent="0.3">
      <c r="H184" t="s">
        <v>287</v>
      </c>
      <c r="I184" t="s">
        <v>364</v>
      </c>
    </row>
    <row r="185" spans="1:9" x14ac:dyDescent="0.3">
      <c r="A185" t="s">
        <v>11</v>
      </c>
      <c r="B185" t="s">
        <v>401</v>
      </c>
      <c r="C185" t="str">
        <f t="shared" ref="C185:C191" si="10">IFERROR(VLOOKUP(A185,H$2:I$271,2,FALSE),"")</f>
        <v/>
      </c>
      <c r="H185" t="s">
        <v>266</v>
      </c>
      <c r="I185" t="s">
        <v>53</v>
      </c>
    </row>
    <row r="186" spans="1:9" x14ac:dyDescent="0.3">
      <c r="A186" t="s">
        <v>98</v>
      </c>
      <c r="B186" t="s">
        <v>402</v>
      </c>
      <c r="C186" t="str">
        <f t="shared" si="10"/>
        <v>Cumbria</v>
      </c>
      <c r="H186" t="s">
        <v>216</v>
      </c>
      <c r="I186" t="s">
        <v>39</v>
      </c>
    </row>
    <row r="187" spans="1:9" x14ac:dyDescent="0.3">
      <c r="A187" t="s">
        <v>99</v>
      </c>
      <c r="B187" t="s">
        <v>402</v>
      </c>
      <c r="C187" t="str">
        <f t="shared" si="10"/>
        <v>Cumbria</v>
      </c>
      <c r="H187" t="s">
        <v>163</v>
      </c>
      <c r="I187" t="s">
        <v>27</v>
      </c>
    </row>
    <row r="188" spans="1:9" x14ac:dyDescent="0.3">
      <c r="A188" t="s">
        <v>100</v>
      </c>
      <c r="B188" t="s">
        <v>402</v>
      </c>
      <c r="C188" t="str">
        <f t="shared" si="10"/>
        <v>Cumbria</v>
      </c>
      <c r="H188" t="s">
        <v>120</v>
      </c>
      <c r="I188" t="s">
        <v>17</v>
      </c>
    </row>
    <row r="189" spans="1:9" x14ac:dyDescent="0.3">
      <c r="A189" t="s">
        <v>101</v>
      </c>
      <c r="B189" t="s">
        <v>402</v>
      </c>
      <c r="C189" t="str">
        <f t="shared" si="10"/>
        <v>Cumbria</v>
      </c>
      <c r="H189" t="s">
        <v>288</v>
      </c>
      <c r="I189" t="s">
        <v>364</v>
      </c>
    </row>
    <row r="190" spans="1:9" x14ac:dyDescent="0.3">
      <c r="A190" t="s">
        <v>102</v>
      </c>
      <c r="B190" t="s">
        <v>402</v>
      </c>
      <c r="C190" t="str">
        <f t="shared" si="10"/>
        <v>Cumbria</v>
      </c>
      <c r="H190" t="s">
        <v>267</v>
      </c>
      <c r="I190" t="s">
        <v>53</v>
      </c>
    </row>
    <row r="191" spans="1:9" x14ac:dyDescent="0.3">
      <c r="A191" t="s">
        <v>103</v>
      </c>
      <c r="B191" t="s">
        <v>402</v>
      </c>
      <c r="C191" t="str">
        <f t="shared" si="10"/>
        <v>Cumbria</v>
      </c>
      <c r="H191" t="s">
        <v>217</v>
      </c>
      <c r="I191" t="s">
        <v>39</v>
      </c>
    </row>
    <row r="192" spans="1:9" x14ac:dyDescent="0.3">
      <c r="H192" t="s">
        <v>268</v>
      </c>
      <c r="I192" t="s">
        <v>53</v>
      </c>
    </row>
    <row r="193" spans="1:9" x14ac:dyDescent="0.3">
      <c r="A193" t="s">
        <v>13</v>
      </c>
      <c r="B193" t="s">
        <v>401</v>
      </c>
      <c r="C193" t="str">
        <f t="shared" ref="C193:C201" si="11">IFERROR(VLOOKUP(A193,H$2:I$271,2,FALSE),"")</f>
        <v/>
      </c>
      <c r="H193" t="s">
        <v>121</v>
      </c>
      <c r="I193" t="s">
        <v>17</v>
      </c>
    </row>
    <row r="194" spans="1:9" x14ac:dyDescent="0.3">
      <c r="A194" t="s">
        <v>104</v>
      </c>
      <c r="B194" t="s">
        <v>402</v>
      </c>
      <c r="C194" t="str">
        <f t="shared" si="11"/>
        <v>Derbyshire</v>
      </c>
      <c r="H194" t="s">
        <v>289</v>
      </c>
      <c r="I194" t="s">
        <v>364</v>
      </c>
    </row>
    <row r="195" spans="1:9" x14ac:dyDescent="0.3">
      <c r="A195" t="s">
        <v>105</v>
      </c>
      <c r="B195" t="s">
        <v>402</v>
      </c>
      <c r="C195" t="str">
        <f t="shared" si="11"/>
        <v>Derbyshire</v>
      </c>
      <c r="H195" t="s">
        <v>164</v>
      </c>
      <c r="I195" t="s">
        <v>27</v>
      </c>
    </row>
    <row r="196" spans="1:9" x14ac:dyDescent="0.3">
      <c r="A196" t="s">
        <v>106</v>
      </c>
      <c r="B196" t="s">
        <v>402</v>
      </c>
      <c r="C196" t="str">
        <f t="shared" si="11"/>
        <v>Derbyshire</v>
      </c>
      <c r="H196" t="s">
        <v>218</v>
      </c>
      <c r="I196" t="s">
        <v>39</v>
      </c>
    </row>
    <row r="197" spans="1:9" x14ac:dyDescent="0.3">
      <c r="A197" t="s">
        <v>107</v>
      </c>
      <c r="B197" t="s">
        <v>402</v>
      </c>
      <c r="C197" t="str">
        <f t="shared" si="11"/>
        <v>Derbyshire</v>
      </c>
      <c r="H197" t="s">
        <v>269</v>
      </c>
      <c r="I197" t="s">
        <v>55</v>
      </c>
    </row>
    <row r="198" spans="1:9" x14ac:dyDescent="0.3">
      <c r="A198" t="s">
        <v>108</v>
      </c>
      <c r="B198" t="s">
        <v>402</v>
      </c>
      <c r="C198" t="str">
        <f t="shared" si="11"/>
        <v>Derbyshire</v>
      </c>
      <c r="H198" t="s">
        <v>122</v>
      </c>
      <c r="I198" t="s">
        <v>17</v>
      </c>
    </row>
    <row r="199" spans="1:9" x14ac:dyDescent="0.3">
      <c r="A199" t="s">
        <v>109</v>
      </c>
      <c r="B199" t="s">
        <v>402</v>
      </c>
      <c r="C199" t="str">
        <f t="shared" si="11"/>
        <v>Derbyshire</v>
      </c>
      <c r="H199" t="s">
        <v>165</v>
      </c>
      <c r="I199" t="s">
        <v>27</v>
      </c>
    </row>
    <row r="200" spans="1:9" x14ac:dyDescent="0.3">
      <c r="A200" t="s">
        <v>110</v>
      </c>
      <c r="B200" t="s">
        <v>402</v>
      </c>
      <c r="C200" t="str">
        <f t="shared" si="11"/>
        <v>Derbyshire</v>
      </c>
      <c r="H200" t="s">
        <v>290</v>
      </c>
      <c r="I200" t="s">
        <v>364</v>
      </c>
    </row>
    <row r="201" spans="1:9" x14ac:dyDescent="0.3">
      <c r="A201" t="s">
        <v>111</v>
      </c>
      <c r="B201" t="s">
        <v>402</v>
      </c>
      <c r="C201" t="str">
        <f t="shared" si="11"/>
        <v>Derbyshire</v>
      </c>
      <c r="H201" t="s">
        <v>219</v>
      </c>
      <c r="I201" t="s">
        <v>39</v>
      </c>
    </row>
    <row r="202" spans="1:9" x14ac:dyDescent="0.3">
      <c r="H202" t="s">
        <v>291</v>
      </c>
      <c r="I202" t="s">
        <v>364</v>
      </c>
    </row>
    <row r="203" spans="1:9" x14ac:dyDescent="0.3">
      <c r="A203" t="s">
        <v>15</v>
      </c>
      <c r="B203" t="s">
        <v>401</v>
      </c>
      <c r="C203" t="str">
        <f t="shared" ref="C203:C211" si="12">IFERROR(VLOOKUP(A203,H$2:I$271,2,FALSE),"")</f>
        <v/>
      </c>
      <c r="H203" t="s">
        <v>123</v>
      </c>
      <c r="I203" t="s">
        <v>17</v>
      </c>
    </row>
    <row r="204" spans="1:9" x14ac:dyDescent="0.3">
      <c r="A204" t="s">
        <v>112</v>
      </c>
      <c r="B204" t="s">
        <v>402</v>
      </c>
      <c r="C204" t="str">
        <f t="shared" si="12"/>
        <v>Devon</v>
      </c>
      <c r="H204" t="s">
        <v>270</v>
      </c>
      <c r="I204" t="s">
        <v>55</v>
      </c>
    </row>
    <row r="205" spans="1:9" x14ac:dyDescent="0.3">
      <c r="A205" t="s">
        <v>113</v>
      </c>
      <c r="B205" t="s">
        <v>402</v>
      </c>
      <c r="C205" t="str">
        <f t="shared" si="12"/>
        <v>Devon</v>
      </c>
      <c r="H205" t="s">
        <v>166</v>
      </c>
      <c r="I205" t="s">
        <v>27</v>
      </c>
    </row>
    <row r="206" spans="1:9" x14ac:dyDescent="0.3">
      <c r="A206" t="s">
        <v>114</v>
      </c>
      <c r="B206" t="s">
        <v>402</v>
      </c>
      <c r="C206" t="str">
        <f t="shared" si="12"/>
        <v>Devon</v>
      </c>
      <c r="H206" t="s">
        <v>220</v>
      </c>
      <c r="I206" t="s">
        <v>39</v>
      </c>
    </row>
    <row r="207" spans="1:9" x14ac:dyDescent="0.3">
      <c r="A207" t="s">
        <v>115</v>
      </c>
      <c r="B207" t="s">
        <v>402</v>
      </c>
      <c r="C207" t="str">
        <f t="shared" si="12"/>
        <v>Devon</v>
      </c>
      <c r="H207" t="s">
        <v>292</v>
      </c>
      <c r="I207" t="s">
        <v>364</v>
      </c>
    </row>
    <row r="208" spans="1:9" x14ac:dyDescent="0.3">
      <c r="A208" t="s">
        <v>116</v>
      </c>
      <c r="B208" t="s">
        <v>402</v>
      </c>
      <c r="C208" t="str">
        <f t="shared" si="12"/>
        <v>Devon</v>
      </c>
      <c r="H208" t="s">
        <v>124</v>
      </c>
      <c r="I208" t="s">
        <v>17</v>
      </c>
    </row>
    <row r="209" spans="1:9" x14ac:dyDescent="0.3">
      <c r="A209" t="s">
        <v>117</v>
      </c>
      <c r="B209" t="s">
        <v>402</v>
      </c>
      <c r="C209" t="str">
        <f t="shared" si="12"/>
        <v>Devon</v>
      </c>
      <c r="H209" t="s">
        <v>271</v>
      </c>
      <c r="I209" t="s">
        <v>55</v>
      </c>
    </row>
    <row r="210" spans="1:9" x14ac:dyDescent="0.3">
      <c r="A210" t="s">
        <v>118</v>
      </c>
      <c r="B210" t="s">
        <v>402</v>
      </c>
      <c r="C210" t="str">
        <f t="shared" si="12"/>
        <v>Devon</v>
      </c>
      <c r="H210" t="s">
        <v>167</v>
      </c>
      <c r="I210" t="s">
        <v>27</v>
      </c>
    </row>
    <row r="211" spans="1:9" x14ac:dyDescent="0.3">
      <c r="A211" t="s">
        <v>119</v>
      </c>
      <c r="B211" t="s">
        <v>402</v>
      </c>
      <c r="C211" t="str">
        <f t="shared" si="12"/>
        <v>Devon</v>
      </c>
      <c r="H211" t="s">
        <v>221</v>
      </c>
      <c r="I211" t="s">
        <v>41</v>
      </c>
    </row>
    <row r="212" spans="1:9" x14ac:dyDescent="0.3">
      <c r="H212" t="s">
        <v>168</v>
      </c>
      <c r="I212" t="s">
        <v>27</v>
      </c>
    </row>
    <row r="213" spans="1:9" x14ac:dyDescent="0.3">
      <c r="H213" t="s">
        <v>125</v>
      </c>
      <c r="I213" t="s">
        <v>17</v>
      </c>
    </row>
    <row r="214" spans="1:9" x14ac:dyDescent="0.3">
      <c r="H214" t="s">
        <v>272</v>
      </c>
      <c r="I214" t="s">
        <v>55</v>
      </c>
    </row>
    <row r="215" spans="1:9" x14ac:dyDescent="0.3">
      <c r="H215" t="s">
        <v>293</v>
      </c>
      <c r="I215" t="s">
        <v>364</v>
      </c>
    </row>
    <row r="216" spans="1:9" x14ac:dyDescent="0.3">
      <c r="H216" t="s">
        <v>222</v>
      </c>
      <c r="I216" t="s">
        <v>41</v>
      </c>
    </row>
    <row r="217" spans="1:9" x14ac:dyDescent="0.3">
      <c r="H217" t="s">
        <v>169</v>
      </c>
      <c r="I217" t="s">
        <v>27</v>
      </c>
    </row>
    <row r="218" spans="1:9" x14ac:dyDescent="0.3">
      <c r="H218" t="s">
        <v>126</v>
      </c>
      <c r="I218" t="s">
        <v>19</v>
      </c>
    </row>
    <row r="219" spans="1:9" x14ac:dyDescent="0.3">
      <c r="H219" t="s">
        <v>273</v>
      </c>
      <c r="I219" t="s">
        <v>55</v>
      </c>
    </row>
    <row r="220" spans="1:9" x14ac:dyDescent="0.3">
      <c r="H220" t="s">
        <v>294</v>
      </c>
      <c r="I220" t="s">
        <v>364</v>
      </c>
    </row>
    <row r="221" spans="1:9" x14ac:dyDescent="0.3">
      <c r="H221" t="s">
        <v>223</v>
      </c>
      <c r="I221" t="s">
        <v>41</v>
      </c>
    </row>
    <row r="222" spans="1:9" x14ac:dyDescent="0.3">
      <c r="H222" t="s">
        <v>170</v>
      </c>
      <c r="I222" t="s">
        <v>29</v>
      </c>
    </row>
    <row r="223" spans="1:9" x14ac:dyDescent="0.3">
      <c r="H223" t="s">
        <v>127</v>
      </c>
      <c r="I223" t="s">
        <v>19</v>
      </c>
    </row>
    <row r="224" spans="1:9" x14ac:dyDescent="0.3">
      <c r="H224" t="s">
        <v>274</v>
      </c>
      <c r="I224" t="s">
        <v>57</v>
      </c>
    </row>
    <row r="225" spans="1:9" x14ac:dyDescent="0.3">
      <c r="H225" t="s">
        <v>295</v>
      </c>
      <c r="I225" t="s">
        <v>364</v>
      </c>
    </row>
    <row r="226" spans="1:9" x14ac:dyDescent="0.3">
      <c r="H226" t="s">
        <v>224</v>
      </c>
      <c r="I226" t="s">
        <v>41</v>
      </c>
    </row>
    <row r="227" spans="1:9" x14ac:dyDescent="0.3">
      <c r="H227" t="s">
        <v>171</v>
      </c>
      <c r="I227" t="s">
        <v>29</v>
      </c>
    </row>
    <row r="228" spans="1:9" x14ac:dyDescent="0.3">
      <c r="H228" t="s">
        <v>275</v>
      </c>
      <c r="I228" t="s">
        <v>57</v>
      </c>
    </row>
    <row r="229" spans="1:9" x14ac:dyDescent="0.3">
      <c r="H229" t="s">
        <v>296</v>
      </c>
      <c r="I229" t="s">
        <v>364</v>
      </c>
    </row>
    <row r="230" spans="1:9" x14ac:dyDescent="0.3">
      <c r="A230" t="s">
        <v>19</v>
      </c>
      <c r="B230" t="s">
        <v>401</v>
      </c>
      <c r="C230" t="str">
        <f t="shared" ref="C230:C235" si="13">IFERROR(VLOOKUP(A230,H$2:I$271,2,FALSE),"")</f>
        <v/>
      </c>
      <c r="H230" t="s">
        <v>225</v>
      </c>
      <c r="I230" t="s">
        <v>41</v>
      </c>
    </row>
    <row r="231" spans="1:9" x14ac:dyDescent="0.3">
      <c r="A231" t="s">
        <v>126</v>
      </c>
      <c r="B231" t="s">
        <v>402</v>
      </c>
      <c r="C231" t="str">
        <f t="shared" si="13"/>
        <v>East Sussex</v>
      </c>
      <c r="H231" t="s">
        <v>172</v>
      </c>
      <c r="I231" t="s">
        <v>29</v>
      </c>
    </row>
    <row r="232" spans="1:9" x14ac:dyDescent="0.3">
      <c r="A232" t="s">
        <v>127</v>
      </c>
      <c r="B232" t="s">
        <v>402</v>
      </c>
      <c r="C232" t="str">
        <f t="shared" si="13"/>
        <v>East Sussex</v>
      </c>
      <c r="H232" t="s">
        <v>276</v>
      </c>
      <c r="I232" t="s">
        <v>57</v>
      </c>
    </row>
    <row r="233" spans="1:9" x14ac:dyDescent="0.3">
      <c r="A233" t="s">
        <v>128</v>
      </c>
      <c r="B233" t="s">
        <v>402</v>
      </c>
      <c r="C233" t="str">
        <f t="shared" si="13"/>
        <v>East Sussex</v>
      </c>
      <c r="H233" t="s">
        <v>297</v>
      </c>
      <c r="I233" t="s">
        <v>365</v>
      </c>
    </row>
    <row r="234" spans="1:9" x14ac:dyDescent="0.3">
      <c r="A234" t="s">
        <v>129</v>
      </c>
      <c r="B234" t="s">
        <v>402</v>
      </c>
      <c r="C234" t="str">
        <f t="shared" si="13"/>
        <v>East Sussex</v>
      </c>
      <c r="H234" t="s">
        <v>226</v>
      </c>
      <c r="I234" t="s">
        <v>41</v>
      </c>
    </row>
    <row r="235" spans="1:9" x14ac:dyDescent="0.3">
      <c r="A235" t="s">
        <v>130</v>
      </c>
      <c r="B235" t="s">
        <v>402</v>
      </c>
      <c r="C235" t="str">
        <f t="shared" si="13"/>
        <v>East Sussex</v>
      </c>
      <c r="H235" t="s">
        <v>173</v>
      </c>
      <c r="I235" t="s">
        <v>29</v>
      </c>
    </row>
    <row r="236" spans="1:9" x14ac:dyDescent="0.3">
      <c r="H236" t="s">
        <v>298</v>
      </c>
      <c r="I236" t="s">
        <v>365</v>
      </c>
    </row>
    <row r="237" spans="1:9" x14ac:dyDescent="0.3">
      <c r="A237" t="s">
        <v>21</v>
      </c>
      <c r="B237" t="s">
        <v>401</v>
      </c>
      <c r="C237" t="str">
        <f t="shared" ref="C237:C249" si="14">IFERROR(VLOOKUP(A237,H$2:I$271,2,FALSE),"")</f>
        <v/>
      </c>
      <c r="H237" t="s">
        <v>277</v>
      </c>
      <c r="I237" t="s">
        <v>57</v>
      </c>
    </row>
    <row r="238" spans="1:9" x14ac:dyDescent="0.3">
      <c r="A238" t="s">
        <v>131</v>
      </c>
      <c r="B238" t="s">
        <v>402</v>
      </c>
      <c r="C238" t="str">
        <f t="shared" si="14"/>
        <v>Essex</v>
      </c>
      <c r="H238" t="s">
        <v>227</v>
      </c>
      <c r="I238" t="s">
        <v>41</v>
      </c>
    </row>
    <row r="239" spans="1:9" x14ac:dyDescent="0.3">
      <c r="A239" t="s">
        <v>132</v>
      </c>
      <c r="B239" t="s">
        <v>402</v>
      </c>
      <c r="C239" t="str">
        <f t="shared" si="14"/>
        <v>Essex</v>
      </c>
      <c r="H239" t="s">
        <v>174</v>
      </c>
      <c r="I239" t="s">
        <v>29</v>
      </c>
    </row>
    <row r="240" spans="1:9" x14ac:dyDescent="0.3">
      <c r="A240" t="s">
        <v>133</v>
      </c>
      <c r="B240" t="s">
        <v>402</v>
      </c>
      <c r="C240" t="str">
        <f t="shared" si="14"/>
        <v>Essex</v>
      </c>
      <c r="H240" t="s">
        <v>299</v>
      </c>
      <c r="I240" t="s">
        <v>365</v>
      </c>
    </row>
    <row r="241" spans="1:9" x14ac:dyDescent="0.3">
      <c r="A241" t="s">
        <v>134</v>
      </c>
      <c r="B241" t="s">
        <v>402</v>
      </c>
      <c r="C241" t="str">
        <f t="shared" si="14"/>
        <v>Essex</v>
      </c>
      <c r="H241" t="s">
        <v>278</v>
      </c>
      <c r="I241" t="s">
        <v>57</v>
      </c>
    </row>
    <row r="242" spans="1:9" x14ac:dyDescent="0.3">
      <c r="A242" t="s">
        <v>135</v>
      </c>
      <c r="B242" t="s">
        <v>402</v>
      </c>
      <c r="C242" t="str">
        <f t="shared" si="14"/>
        <v>Essex</v>
      </c>
      <c r="H242" t="s">
        <v>228</v>
      </c>
      <c r="I242" t="s">
        <v>43</v>
      </c>
    </row>
    <row r="243" spans="1:9" x14ac:dyDescent="0.3">
      <c r="A243" t="s">
        <v>136</v>
      </c>
      <c r="B243" t="s">
        <v>402</v>
      </c>
      <c r="C243" t="str">
        <f t="shared" si="14"/>
        <v>Essex</v>
      </c>
      <c r="H243" t="s">
        <v>175</v>
      </c>
      <c r="I243" t="s">
        <v>29</v>
      </c>
    </row>
    <row r="244" spans="1:9" x14ac:dyDescent="0.3">
      <c r="A244" t="s">
        <v>137</v>
      </c>
      <c r="B244" t="s">
        <v>402</v>
      </c>
      <c r="C244" t="str">
        <f t="shared" si="14"/>
        <v>Essex</v>
      </c>
      <c r="H244" t="s">
        <v>279</v>
      </c>
      <c r="I244" t="s">
        <v>57</v>
      </c>
    </row>
    <row r="245" spans="1:9" x14ac:dyDescent="0.3">
      <c r="A245" t="s">
        <v>138</v>
      </c>
      <c r="B245" t="s">
        <v>402</v>
      </c>
      <c r="C245" t="str">
        <f t="shared" si="14"/>
        <v>Essex</v>
      </c>
      <c r="H245" t="s">
        <v>300</v>
      </c>
      <c r="I245" t="s">
        <v>365</v>
      </c>
    </row>
    <row r="246" spans="1:9" x14ac:dyDescent="0.3">
      <c r="A246" t="s">
        <v>139</v>
      </c>
      <c r="B246" t="s">
        <v>402</v>
      </c>
      <c r="C246" t="str">
        <f t="shared" si="14"/>
        <v>Essex</v>
      </c>
      <c r="H246" t="s">
        <v>229</v>
      </c>
      <c r="I246" t="s">
        <v>43</v>
      </c>
    </row>
    <row r="247" spans="1:9" x14ac:dyDescent="0.3">
      <c r="A247" t="s">
        <v>140</v>
      </c>
      <c r="B247" t="s">
        <v>402</v>
      </c>
      <c r="C247" t="str">
        <f t="shared" si="14"/>
        <v>Essex</v>
      </c>
      <c r="H247" t="s">
        <v>176</v>
      </c>
      <c r="I247" t="s">
        <v>29</v>
      </c>
    </row>
    <row r="248" spans="1:9" x14ac:dyDescent="0.3">
      <c r="A248" t="s">
        <v>141</v>
      </c>
      <c r="B248" t="s">
        <v>402</v>
      </c>
      <c r="C248" t="str">
        <f t="shared" si="14"/>
        <v>Essex</v>
      </c>
      <c r="H248" t="s">
        <v>301</v>
      </c>
      <c r="I248" t="s">
        <v>365</v>
      </c>
    </row>
    <row r="249" spans="1:9" x14ac:dyDescent="0.3">
      <c r="A249" t="s">
        <v>142</v>
      </c>
      <c r="B249" t="s">
        <v>402</v>
      </c>
      <c r="C249" t="str">
        <f t="shared" si="14"/>
        <v>Essex</v>
      </c>
      <c r="H249" t="s">
        <v>280</v>
      </c>
      <c r="I249" t="s">
        <v>57</v>
      </c>
    </row>
    <row r="250" spans="1:9" x14ac:dyDescent="0.3">
      <c r="H250" t="s">
        <v>230</v>
      </c>
      <c r="I250" t="s">
        <v>43</v>
      </c>
    </row>
    <row r="251" spans="1:9" x14ac:dyDescent="0.3">
      <c r="A251" t="s">
        <v>23</v>
      </c>
      <c r="B251" t="s">
        <v>401</v>
      </c>
      <c r="C251" t="str">
        <f t="shared" ref="C251:C257" si="15">IFERROR(VLOOKUP(A251,H$2:I$271,2,FALSE),"")</f>
        <v/>
      </c>
      <c r="H251" t="s">
        <v>356</v>
      </c>
      <c r="I251" t="s">
        <v>29</v>
      </c>
    </row>
    <row r="252" spans="1:9" x14ac:dyDescent="0.3">
      <c r="A252" t="s">
        <v>143</v>
      </c>
      <c r="B252" t="s">
        <v>402</v>
      </c>
      <c r="C252" t="str">
        <f t="shared" si="15"/>
        <v>Gloucestershire</v>
      </c>
      <c r="H252" t="s">
        <v>302</v>
      </c>
      <c r="I252" t="s">
        <v>366</v>
      </c>
    </row>
    <row r="253" spans="1:9" x14ac:dyDescent="0.3">
      <c r="A253" t="s">
        <v>144</v>
      </c>
      <c r="B253" t="s">
        <v>402</v>
      </c>
      <c r="C253" t="str">
        <f t="shared" si="15"/>
        <v>Gloucestershire</v>
      </c>
      <c r="H253" t="s">
        <v>281</v>
      </c>
      <c r="I253" t="s">
        <v>59</v>
      </c>
    </row>
    <row r="254" spans="1:9" x14ac:dyDescent="0.3">
      <c r="A254" t="s">
        <v>145</v>
      </c>
      <c r="B254" t="s">
        <v>402</v>
      </c>
      <c r="C254" t="str">
        <f t="shared" si="15"/>
        <v>Gloucestershire</v>
      </c>
      <c r="H254" t="s">
        <v>231</v>
      </c>
      <c r="I254" t="s">
        <v>43</v>
      </c>
    </row>
    <row r="255" spans="1:9" x14ac:dyDescent="0.3">
      <c r="A255" t="s">
        <v>146</v>
      </c>
      <c r="B255" t="s">
        <v>402</v>
      </c>
      <c r="C255" t="str">
        <f t="shared" si="15"/>
        <v>Gloucestershire</v>
      </c>
      <c r="H255" t="s">
        <v>232</v>
      </c>
      <c r="I255" t="s">
        <v>43</v>
      </c>
    </row>
    <row r="256" spans="1:9" x14ac:dyDescent="0.3">
      <c r="A256" t="s">
        <v>147</v>
      </c>
      <c r="B256" t="s">
        <v>402</v>
      </c>
      <c r="C256" t="str">
        <f t="shared" si="15"/>
        <v>Gloucestershire</v>
      </c>
      <c r="H256" t="s">
        <v>282</v>
      </c>
      <c r="I256" t="s">
        <v>59</v>
      </c>
    </row>
    <row r="257" spans="1:9" x14ac:dyDescent="0.3">
      <c r="A257" t="s">
        <v>148</v>
      </c>
      <c r="B257" t="s">
        <v>402</v>
      </c>
      <c r="C257" t="str">
        <f t="shared" si="15"/>
        <v>Gloucestershire</v>
      </c>
      <c r="H257" t="s">
        <v>303</v>
      </c>
      <c r="I257" t="s">
        <v>366</v>
      </c>
    </row>
    <row r="258" spans="1:9" x14ac:dyDescent="0.3">
      <c r="H258" t="s">
        <v>177</v>
      </c>
      <c r="I258" t="s">
        <v>29</v>
      </c>
    </row>
    <row r="259" spans="1:9" x14ac:dyDescent="0.3">
      <c r="A259" t="s">
        <v>25</v>
      </c>
      <c r="B259" t="s">
        <v>401</v>
      </c>
      <c r="C259" t="str">
        <f t="shared" ref="C259:C270" si="16">IFERROR(VLOOKUP(A259,H$2:I$271,2,FALSE),"")</f>
        <v/>
      </c>
      <c r="H259" t="s">
        <v>233</v>
      </c>
      <c r="I259" t="s">
        <v>43</v>
      </c>
    </row>
    <row r="260" spans="1:9" x14ac:dyDescent="0.3">
      <c r="A260" t="s">
        <v>149</v>
      </c>
      <c r="B260" t="s">
        <v>402</v>
      </c>
      <c r="C260" t="str">
        <f t="shared" si="16"/>
        <v>Hampshire</v>
      </c>
      <c r="H260" t="s">
        <v>283</v>
      </c>
      <c r="I260" t="s">
        <v>59</v>
      </c>
    </row>
    <row r="261" spans="1:9" x14ac:dyDescent="0.3">
      <c r="A261" t="s">
        <v>150</v>
      </c>
      <c r="B261" t="s">
        <v>402</v>
      </c>
      <c r="C261" t="str">
        <f t="shared" si="16"/>
        <v>Hampshire</v>
      </c>
      <c r="H261" t="s">
        <v>304</v>
      </c>
      <c r="I261" t="s">
        <v>366</v>
      </c>
    </row>
    <row r="262" spans="1:9" x14ac:dyDescent="0.3">
      <c r="A262" t="s">
        <v>151</v>
      </c>
      <c r="B262" t="s">
        <v>402</v>
      </c>
      <c r="C262" t="str">
        <f t="shared" si="16"/>
        <v>Hampshire</v>
      </c>
      <c r="H262" t="s">
        <v>178</v>
      </c>
      <c r="I262" t="s">
        <v>29</v>
      </c>
    </row>
    <row r="263" spans="1:9" x14ac:dyDescent="0.3">
      <c r="A263" t="s">
        <v>152</v>
      </c>
      <c r="B263" t="s">
        <v>402</v>
      </c>
      <c r="C263" t="str">
        <f t="shared" si="16"/>
        <v>Hampshire</v>
      </c>
      <c r="H263" t="s">
        <v>234</v>
      </c>
      <c r="I263" t="s">
        <v>43</v>
      </c>
    </row>
    <row r="264" spans="1:9" x14ac:dyDescent="0.3">
      <c r="A264" t="s">
        <v>153</v>
      </c>
      <c r="B264" t="s">
        <v>402</v>
      </c>
      <c r="C264" t="str">
        <f t="shared" si="16"/>
        <v>Hampshire</v>
      </c>
      <c r="H264" t="s">
        <v>284</v>
      </c>
      <c r="I264" t="s">
        <v>59</v>
      </c>
    </row>
    <row r="265" spans="1:9" x14ac:dyDescent="0.3">
      <c r="A265" t="s">
        <v>154</v>
      </c>
      <c r="B265" t="s">
        <v>402</v>
      </c>
      <c r="C265" t="str">
        <f t="shared" si="16"/>
        <v>Hampshire</v>
      </c>
      <c r="H265" t="s">
        <v>305</v>
      </c>
      <c r="I265" t="s">
        <v>366</v>
      </c>
    </row>
    <row r="266" spans="1:9" x14ac:dyDescent="0.3">
      <c r="A266" t="s">
        <v>155</v>
      </c>
      <c r="B266" t="s">
        <v>402</v>
      </c>
      <c r="C266" t="str">
        <f t="shared" si="16"/>
        <v>Hampshire</v>
      </c>
      <c r="H266" t="s">
        <v>179</v>
      </c>
      <c r="I266" t="s">
        <v>29</v>
      </c>
    </row>
    <row r="267" spans="1:9" x14ac:dyDescent="0.3">
      <c r="A267" t="s">
        <v>156</v>
      </c>
      <c r="B267" t="s">
        <v>402</v>
      </c>
      <c r="C267" t="str">
        <f t="shared" si="16"/>
        <v>Hampshire</v>
      </c>
      <c r="H267" t="s">
        <v>180</v>
      </c>
      <c r="I267" t="s">
        <v>29</v>
      </c>
    </row>
    <row r="268" spans="1:9" x14ac:dyDescent="0.3">
      <c r="A268" t="s">
        <v>157</v>
      </c>
      <c r="B268" t="s">
        <v>402</v>
      </c>
      <c r="C268" t="str">
        <f t="shared" si="16"/>
        <v>Hampshire</v>
      </c>
      <c r="H268" t="s">
        <v>285</v>
      </c>
      <c r="I268" t="s">
        <v>59</v>
      </c>
    </row>
    <row r="269" spans="1:9" x14ac:dyDescent="0.3">
      <c r="A269" t="s">
        <v>158</v>
      </c>
      <c r="B269" t="s">
        <v>402</v>
      </c>
      <c r="C269" t="str">
        <f t="shared" si="16"/>
        <v>Hampshire</v>
      </c>
      <c r="H269" t="s">
        <v>306</v>
      </c>
      <c r="I269" t="s">
        <v>359</v>
      </c>
    </row>
    <row r="270" spans="1:9" x14ac:dyDescent="0.3">
      <c r="A270" t="s">
        <v>159</v>
      </c>
      <c r="B270" t="s">
        <v>402</v>
      </c>
      <c r="C270" t="str">
        <f t="shared" si="16"/>
        <v>Hampshire</v>
      </c>
      <c r="H270" t="s">
        <v>286</v>
      </c>
      <c r="I270" t="s">
        <v>59</v>
      </c>
    </row>
    <row r="271" spans="1:9" x14ac:dyDescent="0.3">
      <c r="H271" t="s">
        <v>307</v>
      </c>
      <c r="I271" t="s">
        <v>359</v>
      </c>
    </row>
    <row r="272" spans="1:9" x14ac:dyDescent="0.3">
      <c r="A272" t="s">
        <v>27</v>
      </c>
      <c r="B272" t="s">
        <v>401</v>
      </c>
      <c r="C272" t="str">
        <f t="shared" ref="C272:C282" si="17">IFERROR(VLOOKUP(A272,H$2:I$271,2,FALSE),"")</f>
        <v/>
      </c>
    </row>
    <row r="273" spans="1:3" x14ac:dyDescent="0.3">
      <c r="A273" t="s">
        <v>160</v>
      </c>
      <c r="B273" t="s">
        <v>402</v>
      </c>
      <c r="C273" t="str">
        <f t="shared" si="17"/>
        <v>Hertfordshire</v>
      </c>
    </row>
    <row r="274" spans="1:3" x14ac:dyDescent="0.3">
      <c r="A274" t="s">
        <v>161</v>
      </c>
      <c r="B274" t="s">
        <v>402</v>
      </c>
      <c r="C274" t="str">
        <f t="shared" si="17"/>
        <v>Hertfordshire</v>
      </c>
    </row>
    <row r="275" spans="1:3" x14ac:dyDescent="0.3">
      <c r="A275" t="s">
        <v>162</v>
      </c>
      <c r="B275" t="s">
        <v>402</v>
      </c>
      <c r="C275" t="str">
        <f t="shared" si="17"/>
        <v>Hertfordshire</v>
      </c>
    </row>
    <row r="276" spans="1:3" x14ac:dyDescent="0.3">
      <c r="A276" t="s">
        <v>163</v>
      </c>
      <c r="B276" t="s">
        <v>402</v>
      </c>
      <c r="C276" t="str">
        <f t="shared" si="17"/>
        <v>Hertfordshire</v>
      </c>
    </row>
    <row r="277" spans="1:3" x14ac:dyDescent="0.3">
      <c r="A277" t="s">
        <v>164</v>
      </c>
      <c r="B277" t="s">
        <v>402</v>
      </c>
      <c r="C277" t="str">
        <f t="shared" si="17"/>
        <v>Hertfordshire</v>
      </c>
    </row>
    <row r="278" spans="1:3" x14ac:dyDescent="0.3">
      <c r="A278" t="s">
        <v>165</v>
      </c>
      <c r="B278" t="s">
        <v>402</v>
      </c>
      <c r="C278" t="str">
        <f t="shared" si="17"/>
        <v>Hertfordshire</v>
      </c>
    </row>
    <row r="279" spans="1:3" x14ac:dyDescent="0.3">
      <c r="A279" t="s">
        <v>166</v>
      </c>
      <c r="B279" t="s">
        <v>402</v>
      </c>
      <c r="C279" t="str">
        <f t="shared" si="17"/>
        <v>Hertfordshire</v>
      </c>
    </row>
    <row r="280" spans="1:3" x14ac:dyDescent="0.3">
      <c r="A280" t="s">
        <v>167</v>
      </c>
      <c r="B280" t="s">
        <v>402</v>
      </c>
      <c r="C280" t="str">
        <f t="shared" si="17"/>
        <v>Hertfordshire</v>
      </c>
    </row>
    <row r="281" spans="1:3" x14ac:dyDescent="0.3">
      <c r="A281" t="s">
        <v>168</v>
      </c>
      <c r="B281" t="s">
        <v>402</v>
      </c>
      <c r="C281" t="str">
        <f t="shared" si="17"/>
        <v>Hertfordshire</v>
      </c>
    </row>
    <row r="282" spans="1:3" x14ac:dyDescent="0.3">
      <c r="A282" t="s">
        <v>169</v>
      </c>
      <c r="B282" t="s">
        <v>402</v>
      </c>
      <c r="C282" t="str">
        <f t="shared" si="17"/>
        <v>Hertfordshire</v>
      </c>
    </row>
    <row r="284" spans="1:3" x14ac:dyDescent="0.3">
      <c r="A284" t="s">
        <v>29</v>
      </c>
      <c r="B284" t="s">
        <v>401</v>
      </c>
      <c r="C284" t="str">
        <f t="shared" ref="C284:C296" si="18">IFERROR(VLOOKUP(A284,H$2:I$271,2,FALSE),"")</f>
        <v/>
      </c>
    </row>
    <row r="285" spans="1:3" x14ac:dyDescent="0.3">
      <c r="A285" t="s">
        <v>170</v>
      </c>
      <c r="B285" t="s">
        <v>402</v>
      </c>
      <c r="C285" t="str">
        <f t="shared" si="18"/>
        <v>Kent</v>
      </c>
    </row>
    <row r="286" spans="1:3" x14ac:dyDescent="0.3">
      <c r="A286" t="s">
        <v>171</v>
      </c>
      <c r="B286" t="s">
        <v>402</v>
      </c>
      <c r="C286" t="str">
        <f t="shared" si="18"/>
        <v>Kent</v>
      </c>
    </row>
    <row r="287" spans="1:3" x14ac:dyDescent="0.3">
      <c r="A287" t="s">
        <v>172</v>
      </c>
      <c r="B287" t="s">
        <v>402</v>
      </c>
      <c r="C287" t="str">
        <f t="shared" si="18"/>
        <v>Kent</v>
      </c>
    </row>
    <row r="288" spans="1:3" x14ac:dyDescent="0.3">
      <c r="A288" t="s">
        <v>173</v>
      </c>
      <c r="B288" t="s">
        <v>402</v>
      </c>
      <c r="C288" t="str">
        <f t="shared" si="18"/>
        <v>Kent</v>
      </c>
    </row>
    <row r="289" spans="1:3" x14ac:dyDescent="0.3">
      <c r="A289" t="s">
        <v>174</v>
      </c>
      <c r="B289" t="s">
        <v>402</v>
      </c>
      <c r="C289" t="str">
        <f t="shared" si="18"/>
        <v>Kent</v>
      </c>
    </row>
    <row r="290" spans="1:3" x14ac:dyDescent="0.3">
      <c r="A290" t="s">
        <v>175</v>
      </c>
      <c r="B290" t="s">
        <v>402</v>
      </c>
      <c r="C290" t="str">
        <f t="shared" si="18"/>
        <v>Kent</v>
      </c>
    </row>
    <row r="291" spans="1:3" x14ac:dyDescent="0.3">
      <c r="A291" t="s">
        <v>176</v>
      </c>
      <c r="B291" t="s">
        <v>402</v>
      </c>
      <c r="C291" t="str">
        <f t="shared" si="18"/>
        <v>Kent</v>
      </c>
    </row>
    <row r="292" spans="1:3" x14ac:dyDescent="0.3">
      <c r="A292" t="s">
        <v>356</v>
      </c>
      <c r="B292" t="s">
        <v>402</v>
      </c>
      <c r="C292" t="str">
        <f t="shared" si="18"/>
        <v>Kent</v>
      </c>
    </row>
    <row r="293" spans="1:3" x14ac:dyDescent="0.3">
      <c r="A293" t="s">
        <v>177</v>
      </c>
      <c r="B293" t="s">
        <v>402</v>
      </c>
      <c r="C293" t="str">
        <f t="shared" si="18"/>
        <v>Kent</v>
      </c>
    </row>
    <row r="294" spans="1:3" x14ac:dyDescent="0.3">
      <c r="A294" t="s">
        <v>178</v>
      </c>
      <c r="B294" t="s">
        <v>402</v>
      </c>
      <c r="C294" t="str">
        <f t="shared" si="18"/>
        <v>Kent</v>
      </c>
    </row>
    <row r="295" spans="1:3" x14ac:dyDescent="0.3">
      <c r="A295" t="s">
        <v>179</v>
      </c>
      <c r="B295" t="s">
        <v>402</v>
      </c>
      <c r="C295" t="str">
        <f t="shared" si="18"/>
        <v>Kent</v>
      </c>
    </row>
    <row r="296" spans="1:3" x14ac:dyDescent="0.3">
      <c r="A296" t="s">
        <v>180</v>
      </c>
      <c r="B296" t="s">
        <v>402</v>
      </c>
      <c r="C296" t="str">
        <f t="shared" si="18"/>
        <v>Kent</v>
      </c>
    </row>
    <row r="298" spans="1:3" x14ac:dyDescent="0.3">
      <c r="A298" t="s">
        <v>31</v>
      </c>
      <c r="B298" t="s">
        <v>401</v>
      </c>
      <c r="C298" t="str">
        <f t="shared" ref="C298:C310" si="19">IFERROR(VLOOKUP(A298,H$2:I$271,2,FALSE),"")</f>
        <v/>
      </c>
    </row>
    <row r="299" spans="1:3" x14ac:dyDescent="0.3">
      <c r="A299" t="s">
        <v>181</v>
      </c>
      <c r="B299" t="s">
        <v>402</v>
      </c>
      <c r="C299" t="str">
        <f t="shared" si="19"/>
        <v>Lancashire</v>
      </c>
    </row>
    <row r="300" spans="1:3" x14ac:dyDescent="0.3">
      <c r="A300" t="s">
        <v>182</v>
      </c>
      <c r="B300" t="s">
        <v>402</v>
      </c>
      <c r="C300" t="str">
        <f t="shared" si="19"/>
        <v>Lancashire</v>
      </c>
    </row>
    <row r="301" spans="1:3" x14ac:dyDescent="0.3">
      <c r="A301" t="s">
        <v>183</v>
      </c>
      <c r="B301" t="s">
        <v>402</v>
      </c>
      <c r="C301" t="str">
        <f t="shared" si="19"/>
        <v>Lancashire</v>
      </c>
    </row>
    <row r="302" spans="1:3" x14ac:dyDescent="0.3">
      <c r="A302" t="s">
        <v>184</v>
      </c>
      <c r="B302" t="s">
        <v>402</v>
      </c>
      <c r="C302" t="str">
        <f t="shared" si="19"/>
        <v>Lancashire</v>
      </c>
    </row>
    <row r="303" spans="1:3" x14ac:dyDescent="0.3">
      <c r="A303" t="s">
        <v>185</v>
      </c>
      <c r="B303" t="s">
        <v>402</v>
      </c>
      <c r="C303" t="str">
        <f t="shared" si="19"/>
        <v>Lancashire</v>
      </c>
    </row>
    <row r="304" spans="1:3" x14ac:dyDescent="0.3">
      <c r="A304" t="s">
        <v>186</v>
      </c>
      <c r="B304" t="s">
        <v>402</v>
      </c>
      <c r="C304" t="str">
        <f t="shared" si="19"/>
        <v>Lancashire</v>
      </c>
    </row>
    <row r="305" spans="1:3" x14ac:dyDescent="0.3">
      <c r="A305" t="s">
        <v>187</v>
      </c>
      <c r="B305" t="s">
        <v>402</v>
      </c>
      <c r="C305" t="str">
        <f t="shared" si="19"/>
        <v>Lancashire</v>
      </c>
    </row>
    <row r="306" spans="1:3" x14ac:dyDescent="0.3">
      <c r="A306" t="s">
        <v>188</v>
      </c>
      <c r="B306" t="s">
        <v>402</v>
      </c>
      <c r="C306" t="str">
        <f t="shared" si="19"/>
        <v>Lancashire</v>
      </c>
    </row>
    <row r="307" spans="1:3" x14ac:dyDescent="0.3">
      <c r="A307" t="s">
        <v>189</v>
      </c>
      <c r="B307" t="s">
        <v>402</v>
      </c>
      <c r="C307" t="str">
        <f t="shared" si="19"/>
        <v>Lancashire</v>
      </c>
    </row>
    <row r="308" spans="1:3" x14ac:dyDescent="0.3">
      <c r="A308" t="s">
        <v>190</v>
      </c>
      <c r="B308" t="s">
        <v>402</v>
      </c>
      <c r="C308" t="str">
        <f t="shared" si="19"/>
        <v>Lancashire</v>
      </c>
    </row>
    <row r="309" spans="1:3" x14ac:dyDescent="0.3">
      <c r="A309" t="s">
        <v>191</v>
      </c>
      <c r="B309" t="s">
        <v>402</v>
      </c>
      <c r="C309" t="str">
        <f t="shared" si="19"/>
        <v>Lancashire</v>
      </c>
    </row>
    <row r="310" spans="1:3" x14ac:dyDescent="0.3">
      <c r="A310" t="s">
        <v>192</v>
      </c>
      <c r="B310" t="s">
        <v>402</v>
      </c>
      <c r="C310" t="str">
        <f t="shared" si="19"/>
        <v>Lancashire</v>
      </c>
    </row>
    <row r="312" spans="1:3" x14ac:dyDescent="0.3">
      <c r="A312" t="s">
        <v>33</v>
      </c>
      <c r="B312" t="s">
        <v>401</v>
      </c>
      <c r="C312" t="str">
        <f t="shared" ref="C312:C319" si="20">IFERROR(VLOOKUP(A312,H$2:I$271,2,FALSE),"")</f>
        <v/>
      </c>
    </row>
    <row r="313" spans="1:3" x14ac:dyDescent="0.3">
      <c r="A313" t="s">
        <v>193</v>
      </c>
      <c r="B313" t="s">
        <v>402</v>
      </c>
      <c r="C313" t="str">
        <f t="shared" si="20"/>
        <v>Leicestershire</v>
      </c>
    </row>
    <row r="314" spans="1:3" x14ac:dyDescent="0.3">
      <c r="A314" t="s">
        <v>194</v>
      </c>
      <c r="B314" t="s">
        <v>402</v>
      </c>
      <c r="C314" t="str">
        <f t="shared" si="20"/>
        <v>Leicestershire</v>
      </c>
    </row>
    <row r="315" spans="1:3" x14ac:dyDescent="0.3">
      <c r="A315" t="s">
        <v>195</v>
      </c>
      <c r="B315" t="s">
        <v>402</v>
      </c>
      <c r="C315" t="str">
        <f t="shared" si="20"/>
        <v>Leicestershire</v>
      </c>
    </row>
    <row r="316" spans="1:3" x14ac:dyDescent="0.3">
      <c r="A316" t="s">
        <v>196</v>
      </c>
      <c r="B316" t="s">
        <v>402</v>
      </c>
      <c r="C316" t="str">
        <f t="shared" si="20"/>
        <v>Leicestershire</v>
      </c>
    </row>
    <row r="317" spans="1:3" x14ac:dyDescent="0.3">
      <c r="A317" t="s">
        <v>197</v>
      </c>
      <c r="B317" t="s">
        <v>402</v>
      </c>
      <c r="C317" t="str">
        <f t="shared" si="20"/>
        <v>Leicestershire</v>
      </c>
    </row>
    <row r="318" spans="1:3" x14ac:dyDescent="0.3">
      <c r="A318" t="s">
        <v>198</v>
      </c>
      <c r="B318" t="s">
        <v>402</v>
      </c>
      <c r="C318" t="str">
        <f t="shared" si="20"/>
        <v>Leicestershire</v>
      </c>
    </row>
    <row r="319" spans="1:3" x14ac:dyDescent="0.3">
      <c r="A319" t="s">
        <v>199</v>
      </c>
      <c r="B319" t="s">
        <v>402</v>
      </c>
      <c r="C319" t="str">
        <f t="shared" si="20"/>
        <v>Leicestershire</v>
      </c>
    </row>
    <row r="321" spans="1:3" x14ac:dyDescent="0.3">
      <c r="A321" t="s">
        <v>35</v>
      </c>
      <c r="B321" t="s">
        <v>401</v>
      </c>
      <c r="C321" t="str">
        <f t="shared" ref="C321:C328" si="21">IFERROR(VLOOKUP(A321,H$2:I$271,2,FALSE),"")</f>
        <v/>
      </c>
    </row>
    <row r="322" spans="1:3" x14ac:dyDescent="0.3">
      <c r="A322" t="s">
        <v>200</v>
      </c>
      <c r="B322" t="s">
        <v>402</v>
      </c>
      <c r="C322" t="str">
        <f t="shared" si="21"/>
        <v>Lincolnshire</v>
      </c>
    </row>
    <row r="323" spans="1:3" x14ac:dyDescent="0.3">
      <c r="A323" t="s">
        <v>201</v>
      </c>
      <c r="B323" t="s">
        <v>402</v>
      </c>
      <c r="C323" t="str">
        <f t="shared" si="21"/>
        <v>Lincolnshire</v>
      </c>
    </row>
    <row r="324" spans="1:3" x14ac:dyDescent="0.3">
      <c r="A324" t="s">
        <v>202</v>
      </c>
      <c r="B324" t="s">
        <v>402</v>
      </c>
      <c r="C324" t="str">
        <f t="shared" si="21"/>
        <v>Lincolnshire</v>
      </c>
    </row>
    <row r="325" spans="1:3" x14ac:dyDescent="0.3">
      <c r="A325" t="s">
        <v>203</v>
      </c>
      <c r="B325" t="s">
        <v>402</v>
      </c>
      <c r="C325" t="str">
        <f t="shared" si="21"/>
        <v>Lincolnshire</v>
      </c>
    </row>
    <row r="326" spans="1:3" x14ac:dyDescent="0.3">
      <c r="A326" t="s">
        <v>204</v>
      </c>
      <c r="B326" t="s">
        <v>402</v>
      </c>
      <c r="C326" t="str">
        <f t="shared" si="21"/>
        <v>Lincolnshire</v>
      </c>
    </row>
    <row r="327" spans="1:3" x14ac:dyDescent="0.3">
      <c r="A327" t="s">
        <v>205</v>
      </c>
      <c r="B327" t="s">
        <v>402</v>
      </c>
      <c r="C327" t="str">
        <f t="shared" si="21"/>
        <v>Lincolnshire</v>
      </c>
    </row>
    <row r="328" spans="1:3" x14ac:dyDescent="0.3">
      <c r="A328" t="s">
        <v>206</v>
      </c>
      <c r="B328" t="s">
        <v>402</v>
      </c>
      <c r="C328" t="str">
        <f t="shared" si="21"/>
        <v>Lincolnshire</v>
      </c>
    </row>
    <row r="330" spans="1:3" x14ac:dyDescent="0.3">
      <c r="A330" t="s">
        <v>37</v>
      </c>
      <c r="B330" t="s">
        <v>401</v>
      </c>
      <c r="C330" t="str">
        <f t="shared" ref="C330:C337" si="22">IFERROR(VLOOKUP(A330,H$2:I$271,2,FALSE),"")</f>
        <v/>
      </c>
    </row>
    <row r="331" spans="1:3" x14ac:dyDescent="0.3">
      <c r="A331" t="s">
        <v>207</v>
      </c>
      <c r="B331" t="s">
        <v>402</v>
      </c>
      <c r="C331" t="str">
        <f t="shared" si="22"/>
        <v>Norfolk</v>
      </c>
    </row>
    <row r="332" spans="1:3" x14ac:dyDescent="0.3">
      <c r="A332" t="s">
        <v>208</v>
      </c>
      <c r="B332" t="s">
        <v>402</v>
      </c>
      <c r="C332" t="str">
        <f t="shared" si="22"/>
        <v>Norfolk</v>
      </c>
    </row>
    <row r="333" spans="1:3" x14ac:dyDescent="0.3">
      <c r="A333" t="s">
        <v>209</v>
      </c>
      <c r="B333" t="s">
        <v>402</v>
      </c>
      <c r="C333" t="str">
        <f t="shared" si="22"/>
        <v>Norfolk</v>
      </c>
    </row>
    <row r="334" spans="1:3" x14ac:dyDescent="0.3">
      <c r="A334" t="s">
        <v>210</v>
      </c>
      <c r="B334" t="s">
        <v>402</v>
      </c>
      <c r="C334" t="str">
        <f t="shared" si="22"/>
        <v>Norfolk</v>
      </c>
    </row>
    <row r="335" spans="1:3" x14ac:dyDescent="0.3">
      <c r="A335" t="s">
        <v>211</v>
      </c>
      <c r="B335" t="s">
        <v>402</v>
      </c>
      <c r="C335" t="str">
        <f t="shared" si="22"/>
        <v>Norfolk</v>
      </c>
    </row>
    <row r="336" spans="1:3" x14ac:dyDescent="0.3">
      <c r="A336" t="s">
        <v>212</v>
      </c>
      <c r="B336" t="s">
        <v>402</v>
      </c>
      <c r="C336" t="str">
        <f t="shared" si="22"/>
        <v>Norfolk</v>
      </c>
    </row>
    <row r="337" spans="1:3" x14ac:dyDescent="0.3">
      <c r="A337" t="s">
        <v>213</v>
      </c>
      <c r="B337" t="s">
        <v>402</v>
      </c>
      <c r="C337" t="str">
        <f t="shared" si="22"/>
        <v>Norfolk</v>
      </c>
    </row>
    <row r="339" spans="1:3" x14ac:dyDescent="0.3">
      <c r="A339" t="s">
        <v>39</v>
      </c>
      <c r="B339" t="s">
        <v>401</v>
      </c>
      <c r="C339" t="str">
        <f t="shared" ref="C339:C346" si="23">IFERROR(VLOOKUP(A339,H$2:I$271,2,FALSE),"")</f>
        <v/>
      </c>
    </row>
    <row r="340" spans="1:3" x14ac:dyDescent="0.3">
      <c r="A340" t="s">
        <v>214</v>
      </c>
      <c r="B340" t="s">
        <v>402</v>
      </c>
      <c r="C340" t="str">
        <f t="shared" si="23"/>
        <v>Northamptonshire</v>
      </c>
    </row>
    <row r="341" spans="1:3" x14ac:dyDescent="0.3">
      <c r="A341" t="s">
        <v>215</v>
      </c>
      <c r="B341" t="s">
        <v>402</v>
      </c>
      <c r="C341" t="str">
        <f t="shared" si="23"/>
        <v>Northamptonshire</v>
      </c>
    </row>
    <row r="342" spans="1:3" x14ac:dyDescent="0.3">
      <c r="A342" t="s">
        <v>216</v>
      </c>
      <c r="B342" t="s">
        <v>402</v>
      </c>
      <c r="C342" t="str">
        <f t="shared" si="23"/>
        <v>Northamptonshire</v>
      </c>
    </row>
    <row r="343" spans="1:3" x14ac:dyDescent="0.3">
      <c r="A343" t="s">
        <v>217</v>
      </c>
      <c r="B343" t="s">
        <v>402</v>
      </c>
      <c r="C343" t="str">
        <f t="shared" si="23"/>
        <v>Northamptonshire</v>
      </c>
    </row>
    <row r="344" spans="1:3" x14ac:dyDescent="0.3">
      <c r="A344" t="s">
        <v>218</v>
      </c>
      <c r="B344" t="s">
        <v>402</v>
      </c>
      <c r="C344" t="str">
        <f t="shared" si="23"/>
        <v>Northamptonshire</v>
      </c>
    </row>
    <row r="345" spans="1:3" x14ac:dyDescent="0.3">
      <c r="A345" t="s">
        <v>219</v>
      </c>
      <c r="B345" t="s">
        <v>402</v>
      </c>
      <c r="C345" t="str">
        <f t="shared" si="23"/>
        <v>Northamptonshire</v>
      </c>
    </row>
    <row r="346" spans="1:3" x14ac:dyDescent="0.3">
      <c r="A346" t="s">
        <v>220</v>
      </c>
      <c r="B346" t="s">
        <v>402</v>
      </c>
      <c r="C346" t="str">
        <f t="shared" si="23"/>
        <v>Northamptonshire</v>
      </c>
    </row>
    <row r="356" spans="1:3" x14ac:dyDescent="0.3">
      <c r="A356" t="s">
        <v>41</v>
      </c>
      <c r="B356" t="s">
        <v>401</v>
      </c>
      <c r="C356" t="str">
        <f t="shared" ref="C356:C363" si="24">IFERROR(VLOOKUP(A356,H$2:I$271,2,FALSE),"")</f>
        <v/>
      </c>
    </row>
    <row r="357" spans="1:3" x14ac:dyDescent="0.3">
      <c r="A357" t="s">
        <v>221</v>
      </c>
      <c r="B357" t="s">
        <v>402</v>
      </c>
      <c r="C357" t="str">
        <f t="shared" si="24"/>
        <v>North Yorkshire</v>
      </c>
    </row>
    <row r="358" spans="1:3" x14ac:dyDescent="0.3">
      <c r="A358" t="s">
        <v>222</v>
      </c>
      <c r="B358" t="s">
        <v>402</v>
      </c>
      <c r="C358" t="str">
        <f t="shared" si="24"/>
        <v>North Yorkshire</v>
      </c>
    </row>
    <row r="359" spans="1:3" x14ac:dyDescent="0.3">
      <c r="A359" t="s">
        <v>223</v>
      </c>
      <c r="B359" t="s">
        <v>402</v>
      </c>
      <c r="C359" t="str">
        <f t="shared" si="24"/>
        <v>North Yorkshire</v>
      </c>
    </row>
    <row r="360" spans="1:3" x14ac:dyDescent="0.3">
      <c r="A360" t="s">
        <v>224</v>
      </c>
      <c r="B360" t="s">
        <v>402</v>
      </c>
      <c r="C360" t="str">
        <f t="shared" si="24"/>
        <v>North Yorkshire</v>
      </c>
    </row>
    <row r="361" spans="1:3" x14ac:dyDescent="0.3">
      <c r="A361" t="s">
        <v>225</v>
      </c>
      <c r="B361" t="s">
        <v>402</v>
      </c>
      <c r="C361" t="str">
        <f t="shared" si="24"/>
        <v>North Yorkshire</v>
      </c>
    </row>
    <row r="362" spans="1:3" x14ac:dyDescent="0.3">
      <c r="A362" t="s">
        <v>226</v>
      </c>
      <c r="B362" t="s">
        <v>402</v>
      </c>
      <c r="C362" t="str">
        <f t="shared" si="24"/>
        <v>North Yorkshire</v>
      </c>
    </row>
    <row r="363" spans="1:3" x14ac:dyDescent="0.3">
      <c r="A363" t="s">
        <v>227</v>
      </c>
      <c r="B363" t="s">
        <v>402</v>
      </c>
      <c r="C363" t="str">
        <f t="shared" si="24"/>
        <v>North Yorkshire</v>
      </c>
    </row>
    <row r="365" spans="1:3" x14ac:dyDescent="0.3">
      <c r="A365" t="s">
        <v>43</v>
      </c>
      <c r="B365" t="s">
        <v>401</v>
      </c>
      <c r="C365" t="str">
        <f t="shared" ref="C365:C372" si="25">IFERROR(VLOOKUP(A365,H$2:I$271,2,FALSE),"")</f>
        <v/>
      </c>
    </row>
    <row r="366" spans="1:3" x14ac:dyDescent="0.3">
      <c r="A366" t="s">
        <v>228</v>
      </c>
      <c r="B366" t="s">
        <v>402</v>
      </c>
      <c r="C366" t="str">
        <f t="shared" si="25"/>
        <v>Nottinghamshire</v>
      </c>
    </row>
    <row r="367" spans="1:3" x14ac:dyDescent="0.3">
      <c r="A367" t="s">
        <v>229</v>
      </c>
      <c r="B367" t="s">
        <v>402</v>
      </c>
      <c r="C367" t="str">
        <f t="shared" si="25"/>
        <v>Nottinghamshire</v>
      </c>
    </row>
    <row r="368" spans="1:3" x14ac:dyDescent="0.3">
      <c r="A368" t="s">
        <v>230</v>
      </c>
      <c r="B368" t="s">
        <v>402</v>
      </c>
      <c r="C368" t="str">
        <f t="shared" si="25"/>
        <v>Nottinghamshire</v>
      </c>
    </row>
    <row r="369" spans="1:3" x14ac:dyDescent="0.3">
      <c r="A369" t="s">
        <v>231</v>
      </c>
      <c r="B369" t="s">
        <v>402</v>
      </c>
      <c r="C369" t="str">
        <f t="shared" si="25"/>
        <v>Nottinghamshire</v>
      </c>
    </row>
    <row r="370" spans="1:3" x14ac:dyDescent="0.3">
      <c r="A370" t="s">
        <v>232</v>
      </c>
      <c r="B370" t="s">
        <v>402</v>
      </c>
      <c r="C370" t="str">
        <f t="shared" si="25"/>
        <v>Nottinghamshire</v>
      </c>
    </row>
    <row r="371" spans="1:3" x14ac:dyDescent="0.3">
      <c r="A371" t="s">
        <v>233</v>
      </c>
      <c r="B371" t="s">
        <v>402</v>
      </c>
      <c r="C371" t="str">
        <f t="shared" si="25"/>
        <v>Nottinghamshire</v>
      </c>
    </row>
    <row r="372" spans="1:3" x14ac:dyDescent="0.3">
      <c r="A372" t="s">
        <v>234</v>
      </c>
      <c r="B372" t="s">
        <v>402</v>
      </c>
      <c r="C372" t="str">
        <f t="shared" si="25"/>
        <v>Nottinghamshire</v>
      </c>
    </row>
    <row r="374" spans="1:3" x14ac:dyDescent="0.3">
      <c r="A374" t="s">
        <v>45</v>
      </c>
      <c r="B374" t="s">
        <v>401</v>
      </c>
      <c r="C374" t="str">
        <f t="shared" ref="C374:C379" si="26">IFERROR(VLOOKUP(A374,H$2:I$271,2,FALSE),"")</f>
        <v/>
      </c>
    </row>
    <row r="375" spans="1:3" x14ac:dyDescent="0.3">
      <c r="A375" t="s">
        <v>235</v>
      </c>
      <c r="B375" t="s">
        <v>402</v>
      </c>
      <c r="C375" t="str">
        <f t="shared" si="26"/>
        <v>Oxfordshire</v>
      </c>
    </row>
    <row r="376" spans="1:3" x14ac:dyDescent="0.3">
      <c r="A376" t="s">
        <v>236</v>
      </c>
      <c r="B376" t="s">
        <v>402</v>
      </c>
      <c r="C376" t="str">
        <f t="shared" si="26"/>
        <v>Oxfordshire</v>
      </c>
    </row>
    <row r="377" spans="1:3" x14ac:dyDescent="0.3">
      <c r="A377" t="s">
        <v>237</v>
      </c>
      <c r="B377" t="s">
        <v>402</v>
      </c>
      <c r="C377" t="str">
        <f t="shared" si="26"/>
        <v>Oxfordshire</v>
      </c>
    </row>
    <row r="378" spans="1:3" x14ac:dyDescent="0.3">
      <c r="A378" t="s">
        <v>238</v>
      </c>
      <c r="B378" t="s">
        <v>402</v>
      </c>
      <c r="C378" t="str">
        <f t="shared" si="26"/>
        <v>Oxfordshire</v>
      </c>
    </row>
    <row r="379" spans="1:3" x14ac:dyDescent="0.3">
      <c r="A379" t="s">
        <v>239</v>
      </c>
      <c r="B379" t="s">
        <v>402</v>
      </c>
      <c r="C379" t="str">
        <f t="shared" si="26"/>
        <v>Oxfordshire</v>
      </c>
    </row>
    <row r="388" spans="1:3" x14ac:dyDescent="0.3">
      <c r="A388" t="s">
        <v>47</v>
      </c>
      <c r="B388" t="s">
        <v>401</v>
      </c>
      <c r="C388" t="str">
        <f t="shared" ref="C388:C393" si="27">IFERROR(VLOOKUP(A388,H$2:I$271,2,FALSE),"")</f>
        <v/>
      </c>
    </row>
    <row r="389" spans="1:3" x14ac:dyDescent="0.3">
      <c r="A389" t="s">
        <v>240</v>
      </c>
      <c r="B389" t="s">
        <v>402</v>
      </c>
      <c r="C389" t="str">
        <f t="shared" si="27"/>
        <v>Somerset</v>
      </c>
    </row>
    <row r="390" spans="1:3" x14ac:dyDescent="0.3">
      <c r="A390" t="s">
        <v>241</v>
      </c>
      <c r="B390" t="s">
        <v>402</v>
      </c>
      <c r="C390" t="str">
        <f t="shared" si="27"/>
        <v>Somerset</v>
      </c>
    </row>
    <row r="391" spans="1:3" x14ac:dyDescent="0.3">
      <c r="A391" t="s">
        <v>242</v>
      </c>
      <c r="B391" t="s">
        <v>402</v>
      </c>
      <c r="C391" t="str">
        <f t="shared" si="27"/>
        <v>Somerset</v>
      </c>
    </row>
    <row r="392" spans="1:3" x14ac:dyDescent="0.3">
      <c r="A392" t="s">
        <v>243</v>
      </c>
      <c r="B392" t="s">
        <v>402</v>
      </c>
      <c r="C392" t="str">
        <f t="shared" si="27"/>
        <v/>
      </c>
    </row>
    <row r="393" spans="1:3" x14ac:dyDescent="0.3">
      <c r="A393" t="s">
        <v>414</v>
      </c>
      <c r="B393" t="s">
        <v>402</v>
      </c>
      <c r="C393" t="str">
        <f t="shared" si="27"/>
        <v>Somerset</v>
      </c>
    </row>
    <row r="395" spans="1:3" x14ac:dyDescent="0.3">
      <c r="A395" t="s">
        <v>49</v>
      </c>
      <c r="B395" t="s">
        <v>401</v>
      </c>
      <c r="C395" t="str">
        <f t="shared" ref="C395:C403" si="28">IFERROR(VLOOKUP(A395,H$2:I$271,2,FALSE),"")</f>
        <v/>
      </c>
    </row>
    <row r="396" spans="1:3" x14ac:dyDescent="0.3">
      <c r="A396" t="s">
        <v>245</v>
      </c>
      <c r="B396" t="s">
        <v>402</v>
      </c>
      <c r="C396" t="str">
        <f t="shared" si="28"/>
        <v>Staffordshire</v>
      </c>
    </row>
    <row r="397" spans="1:3" x14ac:dyDescent="0.3">
      <c r="A397" t="s">
        <v>246</v>
      </c>
      <c r="B397" t="s">
        <v>402</v>
      </c>
      <c r="C397" t="str">
        <f t="shared" si="28"/>
        <v>Staffordshire</v>
      </c>
    </row>
    <row r="398" spans="1:3" x14ac:dyDescent="0.3">
      <c r="A398" t="s">
        <v>247</v>
      </c>
      <c r="B398" t="s">
        <v>402</v>
      </c>
      <c r="C398" t="str">
        <f t="shared" si="28"/>
        <v>Staffordshire</v>
      </c>
    </row>
    <row r="399" spans="1:3" x14ac:dyDescent="0.3">
      <c r="A399" t="s">
        <v>248</v>
      </c>
      <c r="B399" t="s">
        <v>402</v>
      </c>
      <c r="C399" t="str">
        <f t="shared" si="28"/>
        <v>Staffordshire</v>
      </c>
    </row>
    <row r="400" spans="1:3" x14ac:dyDescent="0.3">
      <c r="A400" t="s">
        <v>249</v>
      </c>
      <c r="B400" t="s">
        <v>402</v>
      </c>
      <c r="C400" t="str">
        <f t="shared" si="28"/>
        <v>Staffordshire</v>
      </c>
    </row>
    <row r="401" spans="1:3" x14ac:dyDescent="0.3">
      <c r="A401" t="s">
        <v>250</v>
      </c>
      <c r="B401" t="s">
        <v>402</v>
      </c>
      <c r="C401" t="str">
        <f t="shared" si="28"/>
        <v>Staffordshire</v>
      </c>
    </row>
    <row r="402" spans="1:3" x14ac:dyDescent="0.3">
      <c r="A402" t="s">
        <v>251</v>
      </c>
      <c r="B402" t="s">
        <v>402</v>
      </c>
      <c r="C402" t="str">
        <f t="shared" si="28"/>
        <v>Staffordshire</v>
      </c>
    </row>
    <row r="403" spans="1:3" x14ac:dyDescent="0.3">
      <c r="A403" t="s">
        <v>252</v>
      </c>
      <c r="B403" t="s">
        <v>402</v>
      </c>
      <c r="C403" t="str">
        <f t="shared" si="28"/>
        <v>Staffordshire</v>
      </c>
    </row>
    <row r="405" spans="1:3" x14ac:dyDescent="0.3">
      <c r="A405" t="s">
        <v>51</v>
      </c>
      <c r="B405" t="s">
        <v>401</v>
      </c>
      <c r="C405" t="str">
        <f t="shared" ref="C405:C412" si="29">IFERROR(VLOOKUP(A405,H$2:I$271,2,FALSE),"")</f>
        <v/>
      </c>
    </row>
    <row r="406" spans="1:3" x14ac:dyDescent="0.3">
      <c r="A406" t="s">
        <v>253</v>
      </c>
      <c r="B406" t="s">
        <v>402</v>
      </c>
      <c r="C406" t="str">
        <f t="shared" si="29"/>
        <v>Suffolk</v>
      </c>
    </row>
    <row r="407" spans="1:3" x14ac:dyDescent="0.3">
      <c r="A407" t="s">
        <v>254</v>
      </c>
      <c r="B407" t="s">
        <v>402</v>
      </c>
      <c r="C407" t="str">
        <f t="shared" si="29"/>
        <v>Suffolk</v>
      </c>
    </row>
    <row r="408" spans="1:3" x14ac:dyDescent="0.3">
      <c r="A408" t="s">
        <v>255</v>
      </c>
      <c r="B408" t="s">
        <v>402</v>
      </c>
      <c r="C408" t="str">
        <f t="shared" si="29"/>
        <v>Suffolk</v>
      </c>
    </row>
    <row r="409" spans="1:3" x14ac:dyDescent="0.3">
      <c r="A409" t="s">
        <v>256</v>
      </c>
      <c r="B409" t="s">
        <v>402</v>
      </c>
      <c r="C409" t="str">
        <f t="shared" si="29"/>
        <v>Suffolk</v>
      </c>
    </row>
    <row r="410" spans="1:3" x14ac:dyDescent="0.3">
      <c r="A410" t="s">
        <v>257</v>
      </c>
      <c r="B410" t="s">
        <v>402</v>
      </c>
      <c r="C410" t="str">
        <f t="shared" si="29"/>
        <v>Suffolk</v>
      </c>
    </row>
    <row r="411" spans="1:3" x14ac:dyDescent="0.3">
      <c r="A411" t="s">
        <v>413</v>
      </c>
      <c r="B411" t="s">
        <v>402</v>
      </c>
      <c r="C411" t="str">
        <f t="shared" si="29"/>
        <v>Suffolk</v>
      </c>
    </row>
    <row r="412" spans="1:3" x14ac:dyDescent="0.3">
      <c r="A412" t="s">
        <v>412</v>
      </c>
      <c r="B412" t="s">
        <v>402</v>
      </c>
      <c r="C412" t="str">
        <f t="shared" si="29"/>
        <v>Suffolk</v>
      </c>
    </row>
    <row r="414" spans="1:3" x14ac:dyDescent="0.3">
      <c r="A414" t="s">
        <v>53</v>
      </c>
      <c r="B414" t="s">
        <v>401</v>
      </c>
      <c r="C414" t="str">
        <f t="shared" ref="C414:C425" si="30">IFERROR(VLOOKUP(A414,H$2:I$271,2,FALSE),"")</f>
        <v/>
      </c>
    </row>
    <row r="415" spans="1:3" x14ac:dyDescent="0.3">
      <c r="A415" t="s">
        <v>258</v>
      </c>
      <c r="B415" t="s">
        <v>402</v>
      </c>
      <c r="C415" t="str">
        <f t="shared" si="30"/>
        <v>Surrey</v>
      </c>
    </row>
    <row r="416" spans="1:3" x14ac:dyDescent="0.3">
      <c r="A416" t="s">
        <v>259</v>
      </c>
      <c r="B416" t="s">
        <v>402</v>
      </c>
      <c r="C416" t="str">
        <f t="shared" si="30"/>
        <v>Surrey</v>
      </c>
    </row>
    <row r="417" spans="1:3" x14ac:dyDescent="0.3">
      <c r="A417" t="s">
        <v>260</v>
      </c>
      <c r="B417" t="s">
        <v>402</v>
      </c>
      <c r="C417" t="str">
        <f t="shared" si="30"/>
        <v>Surrey</v>
      </c>
    </row>
    <row r="418" spans="1:3" x14ac:dyDescent="0.3">
      <c r="A418" t="s">
        <v>261</v>
      </c>
      <c r="B418" t="s">
        <v>402</v>
      </c>
      <c r="C418" t="str">
        <f t="shared" si="30"/>
        <v>Surrey</v>
      </c>
    </row>
    <row r="419" spans="1:3" x14ac:dyDescent="0.3">
      <c r="A419" t="s">
        <v>262</v>
      </c>
      <c r="B419" t="s">
        <v>402</v>
      </c>
      <c r="C419" t="str">
        <f t="shared" si="30"/>
        <v>Surrey</v>
      </c>
    </row>
    <row r="420" spans="1:3" x14ac:dyDescent="0.3">
      <c r="A420" t="s">
        <v>263</v>
      </c>
      <c r="B420" t="s">
        <v>402</v>
      </c>
      <c r="C420" t="str">
        <f t="shared" si="30"/>
        <v>Surrey</v>
      </c>
    </row>
    <row r="421" spans="1:3" x14ac:dyDescent="0.3">
      <c r="A421" t="s">
        <v>264</v>
      </c>
      <c r="B421" t="s">
        <v>402</v>
      </c>
      <c r="C421" t="str">
        <f t="shared" si="30"/>
        <v>Surrey</v>
      </c>
    </row>
    <row r="422" spans="1:3" x14ac:dyDescent="0.3">
      <c r="A422" t="s">
        <v>265</v>
      </c>
      <c r="B422" t="s">
        <v>402</v>
      </c>
      <c r="C422" t="str">
        <f t="shared" si="30"/>
        <v>Surrey</v>
      </c>
    </row>
    <row r="423" spans="1:3" x14ac:dyDescent="0.3">
      <c r="A423" t="s">
        <v>266</v>
      </c>
      <c r="B423" t="s">
        <v>402</v>
      </c>
      <c r="C423" t="str">
        <f t="shared" si="30"/>
        <v>Surrey</v>
      </c>
    </row>
    <row r="424" spans="1:3" x14ac:dyDescent="0.3">
      <c r="A424" t="s">
        <v>267</v>
      </c>
      <c r="B424" t="s">
        <v>402</v>
      </c>
      <c r="C424" t="str">
        <f t="shared" si="30"/>
        <v>Surrey</v>
      </c>
    </row>
    <row r="425" spans="1:3" x14ac:dyDescent="0.3">
      <c r="A425" t="s">
        <v>268</v>
      </c>
      <c r="B425" t="s">
        <v>402</v>
      </c>
      <c r="C425" t="str">
        <f t="shared" si="30"/>
        <v>Surrey</v>
      </c>
    </row>
    <row r="427" spans="1:3" x14ac:dyDescent="0.3">
      <c r="A427" t="s">
        <v>55</v>
      </c>
      <c r="B427" t="s">
        <v>401</v>
      </c>
      <c r="C427" t="str">
        <f t="shared" ref="C427:C432" si="31">IFERROR(VLOOKUP(A427,H$2:I$271,2,FALSE),"")</f>
        <v/>
      </c>
    </row>
    <row r="428" spans="1:3" x14ac:dyDescent="0.3">
      <c r="A428" t="s">
        <v>269</v>
      </c>
      <c r="B428" t="s">
        <v>402</v>
      </c>
      <c r="C428" t="str">
        <f t="shared" si="31"/>
        <v>Warwickshire</v>
      </c>
    </row>
    <row r="429" spans="1:3" x14ac:dyDescent="0.3">
      <c r="A429" t="s">
        <v>270</v>
      </c>
      <c r="B429" t="s">
        <v>402</v>
      </c>
      <c r="C429" t="str">
        <f t="shared" si="31"/>
        <v>Warwickshire</v>
      </c>
    </row>
    <row r="430" spans="1:3" x14ac:dyDescent="0.3">
      <c r="A430" t="s">
        <v>271</v>
      </c>
      <c r="B430" t="s">
        <v>402</v>
      </c>
      <c r="C430" t="str">
        <f t="shared" si="31"/>
        <v>Warwickshire</v>
      </c>
    </row>
    <row r="431" spans="1:3" x14ac:dyDescent="0.3">
      <c r="A431" t="s">
        <v>272</v>
      </c>
      <c r="B431" t="s">
        <v>402</v>
      </c>
      <c r="C431" t="str">
        <f t="shared" si="31"/>
        <v>Warwickshire</v>
      </c>
    </row>
    <row r="432" spans="1:3" x14ac:dyDescent="0.3">
      <c r="A432" t="s">
        <v>273</v>
      </c>
      <c r="B432" t="s">
        <v>402</v>
      </c>
      <c r="C432" t="str">
        <f t="shared" si="31"/>
        <v>Warwickshire</v>
      </c>
    </row>
    <row r="434" spans="1:3" x14ac:dyDescent="0.3">
      <c r="A434" t="s">
        <v>57</v>
      </c>
      <c r="B434" t="s">
        <v>401</v>
      </c>
      <c r="C434" t="str">
        <f t="shared" ref="C434:C441" si="32">IFERROR(VLOOKUP(A434,H$2:I$271,2,FALSE),"")</f>
        <v/>
      </c>
    </row>
    <row r="435" spans="1:3" x14ac:dyDescent="0.3">
      <c r="A435" t="s">
        <v>274</v>
      </c>
      <c r="B435" t="s">
        <v>402</v>
      </c>
      <c r="C435" t="str">
        <f t="shared" si="32"/>
        <v>West Sussex</v>
      </c>
    </row>
    <row r="436" spans="1:3" x14ac:dyDescent="0.3">
      <c r="A436" t="s">
        <v>275</v>
      </c>
      <c r="B436" t="s">
        <v>402</v>
      </c>
      <c r="C436" t="str">
        <f t="shared" si="32"/>
        <v>West Sussex</v>
      </c>
    </row>
    <row r="437" spans="1:3" x14ac:dyDescent="0.3">
      <c r="A437" t="s">
        <v>276</v>
      </c>
      <c r="B437" t="s">
        <v>402</v>
      </c>
      <c r="C437" t="str">
        <f t="shared" si="32"/>
        <v>West Sussex</v>
      </c>
    </row>
    <row r="438" spans="1:3" x14ac:dyDescent="0.3">
      <c r="A438" t="s">
        <v>277</v>
      </c>
      <c r="B438" t="s">
        <v>402</v>
      </c>
      <c r="C438" t="str">
        <f t="shared" si="32"/>
        <v>West Sussex</v>
      </c>
    </row>
    <row r="439" spans="1:3" x14ac:dyDescent="0.3">
      <c r="A439" t="s">
        <v>278</v>
      </c>
      <c r="B439" t="s">
        <v>402</v>
      </c>
      <c r="C439" t="str">
        <f t="shared" si="32"/>
        <v>West Sussex</v>
      </c>
    </row>
    <row r="440" spans="1:3" x14ac:dyDescent="0.3">
      <c r="A440" t="s">
        <v>279</v>
      </c>
      <c r="B440" t="s">
        <v>402</v>
      </c>
      <c r="C440" t="str">
        <f t="shared" si="32"/>
        <v>West Sussex</v>
      </c>
    </row>
    <row r="441" spans="1:3" x14ac:dyDescent="0.3">
      <c r="A441" t="s">
        <v>280</v>
      </c>
      <c r="B441" t="s">
        <v>402</v>
      </c>
      <c r="C441" t="str">
        <f t="shared" si="32"/>
        <v>West Sussex</v>
      </c>
    </row>
    <row r="449" spans="1:3" x14ac:dyDescent="0.3">
      <c r="A449" t="s">
        <v>59</v>
      </c>
      <c r="B449" t="s">
        <v>401</v>
      </c>
      <c r="C449" t="str">
        <f t="shared" ref="C449:C455" si="33">IFERROR(VLOOKUP(A449,H$2:I$271,2,FALSE),"")</f>
        <v/>
      </c>
    </row>
    <row r="450" spans="1:3" x14ac:dyDescent="0.3">
      <c r="A450" t="s">
        <v>281</v>
      </c>
      <c r="B450" t="s">
        <v>402</v>
      </c>
      <c r="C450" t="str">
        <f t="shared" si="33"/>
        <v>Worcestershire</v>
      </c>
    </row>
    <row r="451" spans="1:3" x14ac:dyDescent="0.3">
      <c r="A451" t="s">
        <v>282</v>
      </c>
      <c r="B451" t="s">
        <v>402</v>
      </c>
      <c r="C451" t="str">
        <f t="shared" si="33"/>
        <v>Worcestershire</v>
      </c>
    </row>
    <row r="452" spans="1:3" x14ac:dyDescent="0.3">
      <c r="A452" t="s">
        <v>283</v>
      </c>
      <c r="B452" t="s">
        <v>402</v>
      </c>
      <c r="C452" t="str">
        <f t="shared" si="33"/>
        <v>Worcestershire</v>
      </c>
    </row>
    <row r="453" spans="1:3" x14ac:dyDescent="0.3">
      <c r="A453" t="s">
        <v>284</v>
      </c>
      <c r="B453" t="s">
        <v>402</v>
      </c>
      <c r="C453" t="str">
        <f t="shared" si="33"/>
        <v>Worcestershire</v>
      </c>
    </row>
    <row r="454" spans="1:3" x14ac:dyDescent="0.3">
      <c r="A454" t="s">
        <v>285</v>
      </c>
      <c r="B454" t="s">
        <v>402</v>
      </c>
      <c r="C454" t="str">
        <f t="shared" si="33"/>
        <v>Worcestershire</v>
      </c>
    </row>
    <row r="455" spans="1:3" x14ac:dyDescent="0.3">
      <c r="A455" t="s">
        <v>286</v>
      </c>
      <c r="B455" t="s">
        <v>402</v>
      </c>
      <c r="C455" t="str">
        <f t="shared" si="33"/>
        <v>Worcestershire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247"/>
  <sheetViews>
    <sheetView topLeftCell="F171" workbookViewId="0">
      <selection activeCell="K183" sqref="K183:O210"/>
    </sheetView>
  </sheetViews>
  <sheetFormatPr defaultRowHeight="14.4" x14ac:dyDescent="0.3"/>
  <cols>
    <col min="1" max="1" width="26.5546875" customWidth="1"/>
    <col min="2" max="2" width="26" bestFit="1" customWidth="1"/>
    <col min="3" max="3" width="20.109375" customWidth="1"/>
    <col min="4" max="4" width="22.109375" customWidth="1"/>
    <col min="5" max="5" width="31.33203125" bestFit="1" customWidth="1"/>
    <col min="6" max="6" width="24.88671875" bestFit="1" customWidth="1"/>
    <col min="7" max="7" width="10.77734375" bestFit="1" customWidth="1"/>
    <col min="8" max="8" width="6"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 min="14" max="14" width="12.77734375" bestFit="1" customWidth="1"/>
    <col min="15" max="17" width="13.88671875" customWidth="1"/>
  </cols>
  <sheetData>
    <row r="1" spans="1:14" x14ac:dyDescent="0.3">
      <c r="A1" t="s">
        <v>426</v>
      </c>
    </row>
    <row r="2" spans="1:14" x14ac:dyDescent="0.3">
      <c r="A2" t="s">
        <v>422</v>
      </c>
    </row>
    <row r="4" spans="1:14" x14ac:dyDescent="0.3">
      <c r="A4" t="s">
        <v>367</v>
      </c>
      <c r="B4" t="s">
        <v>368</v>
      </c>
    </row>
    <row r="5" spans="1:14" x14ac:dyDescent="0.3">
      <c r="D5" t="s">
        <v>369</v>
      </c>
      <c r="E5" t="s">
        <v>427</v>
      </c>
      <c r="F5" t="s">
        <v>428</v>
      </c>
      <c r="G5" t="s">
        <v>374</v>
      </c>
      <c r="H5" t="s">
        <v>375</v>
      </c>
      <c r="I5" t="s">
        <v>376</v>
      </c>
      <c r="J5" t="s">
        <v>377</v>
      </c>
      <c r="K5" t="s">
        <v>429</v>
      </c>
      <c r="L5" t="s">
        <v>430</v>
      </c>
      <c r="M5" t="s">
        <v>431</v>
      </c>
      <c r="N5" t="s">
        <v>432</v>
      </c>
    </row>
    <row r="7" spans="1:14" x14ac:dyDescent="0.3">
      <c r="A7" t="s">
        <v>408</v>
      </c>
    </row>
    <row r="9" spans="1:14" x14ac:dyDescent="0.3">
      <c r="A9" t="s">
        <v>378</v>
      </c>
      <c r="D9">
        <v>21984</v>
      </c>
      <c r="E9">
        <v>260</v>
      </c>
      <c r="F9">
        <v>21724</v>
      </c>
      <c r="G9">
        <v>4138</v>
      </c>
      <c r="H9">
        <v>14641</v>
      </c>
      <c r="I9">
        <v>2188</v>
      </c>
      <c r="J9">
        <v>757</v>
      </c>
      <c r="K9">
        <v>19.048057447983798</v>
      </c>
      <c r="L9">
        <v>67.395507273062051</v>
      </c>
      <c r="M9">
        <v>10.071809979745904</v>
      </c>
      <c r="N9">
        <v>3.4846252992082491</v>
      </c>
    </row>
    <row r="10" spans="1:14" x14ac:dyDescent="0.3">
      <c r="A10" t="s">
        <v>409</v>
      </c>
      <c r="D10">
        <v>3386</v>
      </c>
      <c r="E10">
        <v>23</v>
      </c>
      <c r="F10">
        <v>3363</v>
      </c>
      <c r="G10">
        <v>577</v>
      </c>
      <c r="H10">
        <v>2239</v>
      </c>
      <c r="I10">
        <v>403</v>
      </c>
      <c r="J10">
        <v>144</v>
      </c>
      <c r="K10">
        <v>17.157300029735357</v>
      </c>
      <c r="L10">
        <v>66.577460600654177</v>
      </c>
      <c r="M10">
        <v>11.983348201011003</v>
      </c>
      <c r="N10">
        <v>4.2818911685994649</v>
      </c>
    </row>
    <row r="11" spans="1:14" x14ac:dyDescent="0.3">
      <c r="A11" t="s">
        <v>379</v>
      </c>
      <c r="D11">
        <v>1144</v>
      </c>
      <c r="E11">
        <v>7</v>
      </c>
      <c r="F11">
        <v>1137</v>
      </c>
      <c r="G11">
        <v>225</v>
      </c>
      <c r="H11">
        <v>766</v>
      </c>
      <c r="I11">
        <v>108</v>
      </c>
      <c r="J11">
        <v>38</v>
      </c>
      <c r="K11">
        <v>19.788918205804748</v>
      </c>
      <c r="L11">
        <v>67.370272647317506</v>
      </c>
      <c r="M11">
        <v>9.4986807387862804</v>
      </c>
      <c r="N11">
        <v>3.3421284080914688</v>
      </c>
    </row>
    <row r="12" spans="1:14" x14ac:dyDescent="0.3">
      <c r="A12" t="s">
        <v>16</v>
      </c>
      <c r="B12" t="str">
        <f>IFERROR(VLOOKUP($A12,classification!$A$3:$C$331,3,FALSE),VLOOKUP($A12,classification!$I$2:$K$27,3,FALSE))</f>
        <v>Predominantly Urban</v>
      </c>
      <c r="C12" t="str">
        <f>VLOOKUP($A12,class!$A$1:$B$455,2,FALSE)</f>
        <v>Unitary Authority</v>
      </c>
      <c r="D12">
        <v>42</v>
      </c>
      <c r="E12">
        <v>0</v>
      </c>
      <c r="F12">
        <v>42</v>
      </c>
      <c r="G12">
        <v>8</v>
      </c>
      <c r="H12">
        <v>25</v>
      </c>
      <c r="I12">
        <v>9</v>
      </c>
      <c r="J12">
        <v>0</v>
      </c>
      <c r="K12">
        <v>19.047619047619047</v>
      </c>
      <c r="L12">
        <v>59.523809523809526</v>
      </c>
      <c r="M12">
        <v>21.428571428571427</v>
      </c>
      <c r="N12">
        <v>0</v>
      </c>
    </row>
    <row r="13" spans="1:14" x14ac:dyDescent="0.3">
      <c r="A13" t="s">
        <v>79</v>
      </c>
      <c r="B13" t="str">
        <f>IFERROR(VLOOKUP($A13,classification!$A$3:$C$331,3,FALSE),VLOOKUP($A13,classification!$I$2:$K$27,3,FALSE))</f>
        <v>Predominantly Rural</v>
      </c>
      <c r="C13" t="str">
        <f>VLOOKUP($A13,class!$A$1:$B$455,2,FALSE)</f>
        <v>Unitary Authority</v>
      </c>
      <c r="D13">
        <v>265</v>
      </c>
      <c r="E13">
        <v>0</v>
      </c>
      <c r="F13">
        <v>265</v>
      </c>
      <c r="G13">
        <v>50</v>
      </c>
      <c r="H13">
        <v>179</v>
      </c>
      <c r="I13">
        <v>30</v>
      </c>
      <c r="J13">
        <v>6</v>
      </c>
      <c r="K13">
        <v>18.867924528301888</v>
      </c>
      <c r="L13">
        <v>67.547169811320757</v>
      </c>
      <c r="M13">
        <v>11.320754716981131</v>
      </c>
      <c r="N13">
        <v>2.2641509433962264</v>
      </c>
    </row>
    <row r="14" spans="1:14" x14ac:dyDescent="0.3">
      <c r="A14" t="s">
        <v>306</v>
      </c>
      <c r="B14" t="str">
        <f>IFERROR(VLOOKUP($A14,classification!$A$3:$C$331,3,FALSE),VLOOKUP($A14,classification!$I$2:$K$27,3,FALSE))</f>
        <v>Predominantly Urban</v>
      </c>
      <c r="C14" t="str">
        <f>VLOOKUP($A14,class!$A$1:$B$455,2,FALSE)</f>
        <v>Metropolitan District</v>
      </c>
      <c r="D14">
        <v>85</v>
      </c>
      <c r="E14">
        <v>1</v>
      </c>
      <c r="F14">
        <v>84</v>
      </c>
      <c r="G14">
        <v>27</v>
      </c>
      <c r="H14">
        <v>49</v>
      </c>
      <c r="I14">
        <v>5</v>
      </c>
      <c r="J14">
        <v>3</v>
      </c>
      <c r="K14">
        <v>32.142857142857146</v>
      </c>
      <c r="L14">
        <v>58.333333333333336</v>
      </c>
      <c r="M14">
        <v>5.9523809523809526</v>
      </c>
      <c r="N14">
        <v>3.5714285714285716</v>
      </c>
    </row>
    <row r="15" spans="1:14" x14ac:dyDescent="0.3">
      <c r="A15" t="s">
        <v>6</v>
      </c>
      <c r="B15" t="str">
        <f>IFERROR(VLOOKUP($A15,classification!$A$3:$C$331,3,FALSE),VLOOKUP($A15,classification!$I$2:$K$27,3,FALSE))</f>
        <v>Predominantly Urban</v>
      </c>
      <c r="C15" t="str">
        <f>VLOOKUP($A15,class!$A$1:$B$455,2,FALSE)</f>
        <v>Unitary Authority</v>
      </c>
      <c r="D15">
        <v>38</v>
      </c>
      <c r="E15">
        <v>0</v>
      </c>
      <c r="F15">
        <v>38</v>
      </c>
      <c r="G15">
        <v>6</v>
      </c>
      <c r="H15">
        <v>27</v>
      </c>
      <c r="I15">
        <v>4</v>
      </c>
      <c r="J15">
        <v>1</v>
      </c>
      <c r="K15">
        <v>15.789473684210526</v>
      </c>
      <c r="L15">
        <v>71.05263157894737</v>
      </c>
      <c r="M15">
        <v>10.526315789473685</v>
      </c>
      <c r="N15">
        <v>2.6315789473684212</v>
      </c>
    </row>
    <row r="16" spans="1:14" x14ac:dyDescent="0.3">
      <c r="A16" t="s">
        <v>10</v>
      </c>
      <c r="B16" t="str">
        <f>IFERROR(VLOOKUP($A16,classification!$A$3:$C$331,3,FALSE),VLOOKUP($A16,classification!$I$2:$K$27,3,FALSE))</f>
        <v>Predominantly Urban</v>
      </c>
      <c r="C16" t="str">
        <f>VLOOKUP($A16,class!$A$1:$B$455,2,FALSE)</f>
        <v>Unitary Authority</v>
      </c>
      <c r="D16">
        <v>57</v>
      </c>
      <c r="E16">
        <v>2</v>
      </c>
      <c r="F16">
        <v>55</v>
      </c>
      <c r="G16">
        <v>4</v>
      </c>
      <c r="H16">
        <v>43</v>
      </c>
      <c r="I16">
        <v>8</v>
      </c>
      <c r="J16">
        <v>0</v>
      </c>
      <c r="K16">
        <v>7.2727272727272725</v>
      </c>
      <c r="L16">
        <v>78.181818181818187</v>
      </c>
      <c r="M16">
        <v>14.545454545454545</v>
      </c>
      <c r="N16">
        <v>0</v>
      </c>
    </row>
    <row r="17" spans="1:14" x14ac:dyDescent="0.3">
      <c r="A17" t="s">
        <v>307</v>
      </c>
      <c r="B17" t="str">
        <f>IFERROR(VLOOKUP($A17,classification!$A$3:$C$331,3,FALSE),VLOOKUP($A17,classification!$I$2:$K$27,3,FALSE))</f>
        <v>Predominantly Urban</v>
      </c>
      <c r="C17" t="str">
        <f>VLOOKUP($A17,class!$A$1:$B$455,2,FALSE)</f>
        <v>Metropolitan District</v>
      </c>
      <c r="D17">
        <v>99</v>
      </c>
      <c r="E17">
        <v>1</v>
      </c>
      <c r="F17">
        <v>98</v>
      </c>
      <c r="G17">
        <v>24</v>
      </c>
      <c r="H17">
        <v>63</v>
      </c>
      <c r="I17">
        <v>6</v>
      </c>
      <c r="J17">
        <v>5</v>
      </c>
      <c r="K17">
        <v>24.489795918367346</v>
      </c>
      <c r="L17">
        <v>64.285714285714292</v>
      </c>
      <c r="M17">
        <v>6.1224489795918364</v>
      </c>
      <c r="N17">
        <v>5.1020408163265305</v>
      </c>
    </row>
    <row r="18" spans="1:14" x14ac:dyDescent="0.3">
      <c r="A18" t="s">
        <v>308</v>
      </c>
      <c r="B18" t="str">
        <f>IFERROR(VLOOKUP($A18,classification!$A$3:$C$331,3,FALSE),VLOOKUP($A18,classification!$I$2:$K$27,3,FALSE))</f>
        <v>Predominantly Urban</v>
      </c>
      <c r="C18" t="str">
        <f>VLOOKUP($A18,class!$A$1:$B$455,2,FALSE)</f>
        <v>Metropolitan District</v>
      </c>
      <c r="D18">
        <v>79</v>
      </c>
      <c r="E18">
        <v>0</v>
      </c>
      <c r="F18">
        <v>79</v>
      </c>
      <c r="G18">
        <v>17</v>
      </c>
      <c r="H18">
        <v>55</v>
      </c>
      <c r="I18">
        <v>5</v>
      </c>
      <c r="J18">
        <v>2</v>
      </c>
      <c r="K18">
        <v>21.518987341772153</v>
      </c>
      <c r="L18">
        <v>69.620253164556956</v>
      </c>
      <c r="M18">
        <v>6.3291139240506329</v>
      </c>
      <c r="N18">
        <v>2.5316455696202533</v>
      </c>
    </row>
    <row r="19" spans="1:14" x14ac:dyDescent="0.3">
      <c r="A19" t="s">
        <v>80</v>
      </c>
      <c r="B19" t="str">
        <f>IFERROR(VLOOKUP($A19,classification!$A$3:$C$331,3,FALSE),VLOOKUP($A19,classification!$I$2:$K$27,3,FALSE))</f>
        <v>Predominantly Rural</v>
      </c>
      <c r="C19" t="str">
        <f>VLOOKUP($A19,class!$A$1:$B$455,2,FALSE)</f>
        <v>Unitary Authority</v>
      </c>
      <c r="D19">
        <v>164</v>
      </c>
      <c r="E19">
        <v>2</v>
      </c>
      <c r="F19">
        <v>162</v>
      </c>
      <c r="G19">
        <v>25</v>
      </c>
      <c r="H19">
        <v>112</v>
      </c>
      <c r="I19">
        <v>17</v>
      </c>
      <c r="J19">
        <v>8</v>
      </c>
      <c r="K19">
        <v>15.432098765432098</v>
      </c>
      <c r="L19">
        <v>69.135802469135797</v>
      </c>
      <c r="M19">
        <v>10.493827160493828</v>
      </c>
      <c r="N19">
        <v>4.9382716049382713</v>
      </c>
    </row>
    <row r="20" spans="1:14" x14ac:dyDescent="0.3">
      <c r="A20" t="s">
        <v>12</v>
      </c>
      <c r="B20" t="str">
        <f>IFERROR(VLOOKUP($A20,classification!$A$3:$C$331,3,FALSE),VLOOKUP($A20,classification!$I$2:$K$27,3,FALSE))</f>
        <v>Urban with Significant Rural</v>
      </c>
      <c r="C20" t="str">
        <f>VLOOKUP($A20,class!$A$1:$B$455,2,FALSE)</f>
        <v>Unitary Authority</v>
      </c>
      <c r="D20">
        <v>58</v>
      </c>
      <c r="E20">
        <v>0</v>
      </c>
      <c r="F20">
        <v>58</v>
      </c>
      <c r="G20">
        <v>11</v>
      </c>
      <c r="H20">
        <v>35</v>
      </c>
      <c r="I20">
        <v>6</v>
      </c>
      <c r="J20">
        <v>6</v>
      </c>
      <c r="K20">
        <v>18.96551724137931</v>
      </c>
      <c r="L20">
        <v>60.344827586206897</v>
      </c>
      <c r="M20">
        <v>10.344827586206897</v>
      </c>
      <c r="N20">
        <v>10.344827586206897</v>
      </c>
    </row>
    <row r="21" spans="1:14" x14ac:dyDescent="0.3">
      <c r="A21" t="s">
        <v>309</v>
      </c>
      <c r="B21" t="str">
        <f>IFERROR(VLOOKUP($A21,classification!$A$3:$C$331,3,FALSE),VLOOKUP($A21,classification!$I$2:$K$27,3,FALSE))</f>
        <v>Predominantly Urban</v>
      </c>
      <c r="C21" t="str">
        <f>VLOOKUP($A21,class!$A$1:$B$455,2,FALSE)</f>
        <v>Metropolitan District</v>
      </c>
      <c r="D21">
        <v>62</v>
      </c>
      <c r="E21">
        <v>0</v>
      </c>
      <c r="F21">
        <v>62</v>
      </c>
      <c r="G21">
        <v>19</v>
      </c>
      <c r="H21">
        <v>37</v>
      </c>
      <c r="I21">
        <v>6</v>
      </c>
      <c r="J21">
        <v>0</v>
      </c>
      <c r="K21">
        <v>30.64516129032258</v>
      </c>
      <c r="L21">
        <v>59.677419354838712</v>
      </c>
      <c r="M21">
        <v>9.67741935483871</v>
      </c>
      <c r="N21">
        <v>0</v>
      </c>
    </row>
    <row r="22" spans="1:14" x14ac:dyDescent="0.3">
      <c r="A22" t="s">
        <v>14</v>
      </c>
      <c r="B22" t="str">
        <f>IFERROR(VLOOKUP($A22,classification!$A$3:$C$331,3,FALSE),VLOOKUP($A22,classification!$I$2:$K$27,3,FALSE))</f>
        <v>Predominantly Urban</v>
      </c>
      <c r="C22" t="str">
        <f>VLOOKUP($A22,class!$A$1:$B$455,2,FALSE)</f>
        <v>Unitary Authority</v>
      </c>
      <c r="D22">
        <v>78</v>
      </c>
      <c r="E22">
        <v>0</v>
      </c>
      <c r="F22">
        <v>78</v>
      </c>
      <c r="G22">
        <v>17</v>
      </c>
      <c r="H22">
        <v>57</v>
      </c>
      <c r="I22">
        <v>2</v>
      </c>
      <c r="J22">
        <v>2</v>
      </c>
      <c r="K22">
        <v>21.794871794871796</v>
      </c>
      <c r="L22">
        <v>73.07692307692308</v>
      </c>
      <c r="M22">
        <v>2.5641025641025643</v>
      </c>
      <c r="N22">
        <v>2.5641025641025643</v>
      </c>
    </row>
    <row r="23" spans="1:14" x14ac:dyDescent="0.3">
      <c r="A23" t="s">
        <v>310</v>
      </c>
      <c r="B23" t="str">
        <f>IFERROR(VLOOKUP($A23,classification!$A$3:$C$331,3,FALSE),VLOOKUP($A23,classification!$I$2:$K$27,3,FALSE))</f>
        <v>Predominantly Urban</v>
      </c>
      <c r="C23" t="str">
        <f>VLOOKUP($A23,class!$A$1:$B$455,2,FALSE)</f>
        <v>Metropolitan District</v>
      </c>
      <c r="D23">
        <v>117</v>
      </c>
      <c r="E23">
        <v>1</v>
      </c>
      <c r="F23">
        <v>116</v>
      </c>
      <c r="G23">
        <v>17</v>
      </c>
      <c r="H23">
        <v>84</v>
      </c>
      <c r="I23">
        <v>10</v>
      </c>
      <c r="J23">
        <v>5</v>
      </c>
      <c r="K23">
        <v>14.655172413793103</v>
      </c>
      <c r="L23">
        <v>72.41379310344827</v>
      </c>
      <c r="M23">
        <v>8.6206896551724146</v>
      </c>
      <c r="N23">
        <v>4.3103448275862073</v>
      </c>
    </row>
    <row r="24" spans="1:14" x14ac:dyDescent="0.3">
      <c r="A24" t="s">
        <v>381</v>
      </c>
      <c r="D24">
        <v>2242</v>
      </c>
      <c r="E24">
        <v>16</v>
      </c>
      <c r="F24">
        <v>2226</v>
      </c>
      <c r="G24">
        <v>352</v>
      </c>
      <c r="H24">
        <v>1473</v>
      </c>
      <c r="I24">
        <v>295</v>
      </c>
      <c r="J24">
        <v>106</v>
      </c>
      <c r="K24">
        <v>15.813117699910153</v>
      </c>
      <c r="L24">
        <v>66.17250673854447</v>
      </c>
      <c r="M24">
        <v>13.25247079964061</v>
      </c>
      <c r="N24">
        <v>4.7619047619047619</v>
      </c>
    </row>
    <row r="25" spans="1:14" x14ac:dyDescent="0.3">
      <c r="A25" t="s">
        <v>302</v>
      </c>
      <c r="B25" t="str">
        <f>IFERROR(VLOOKUP($A25,classification!$A$3:$C$331,3,FALSE),VLOOKUP($A25,classification!$I$2:$K$27,3,FALSE))</f>
        <v>Predominantly Urban</v>
      </c>
      <c r="C25" t="str">
        <f>VLOOKUP($A25,class!$A$1:$B$455,2,FALSE)</f>
        <v>Metropolitan District</v>
      </c>
      <c r="D25">
        <v>90</v>
      </c>
      <c r="E25">
        <v>0</v>
      </c>
      <c r="F25">
        <v>90</v>
      </c>
      <c r="G25">
        <v>18</v>
      </c>
      <c r="H25">
        <v>52</v>
      </c>
      <c r="I25">
        <v>17</v>
      </c>
      <c r="J25">
        <v>3</v>
      </c>
      <c r="K25">
        <v>20</v>
      </c>
      <c r="L25">
        <v>57.777777777777779</v>
      </c>
      <c r="M25">
        <v>18.888888888888889</v>
      </c>
      <c r="N25">
        <v>3.3333333333333335</v>
      </c>
    </row>
    <row r="26" spans="1:14" x14ac:dyDescent="0.3">
      <c r="A26" t="s">
        <v>318</v>
      </c>
      <c r="B26" t="str">
        <f>IFERROR(VLOOKUP($A26,classification!$A$3:$C$331,3,FALSE),VLOOKUP($A26,classification!$I$2:$K$27,3,FALSE))</f>
        <v>Predominantly Urban</v>
      </c>
      <c r="C26" t="str">
        <f>VLOOKUP($A26,class!$A$1:$B$455,2,FALSE)</f>
        <v>Metropolitan District</v>
      </c>
      <c r="D26">
        <v>209</v>
      </c>
      <c r="E26">
        <v>2</v>
      </c>
      <c r="F26">
        <v>207</v>
      </c>
      <c r="G26">
        <v>34</v>
      </c>
      <c r="H26">
        <v>132</v>
      </c>
      <c r="I26">
        <v>29</v>
      </c>
      <c r="J26">
        <v>12</v>
      </c>
      <c r="K26">
        <v>16.425120772946858</v>
      </c>
      <c r="L26">
        <v>63.768115942028984</v>
      </c>
      <c r="M26">
        <v>14.009661835748792</v>
      </c>
      <c r="N26">
        <v>5.7971014492753623</v>
      </c>
    </row>
    <row r="27" spans="1:14" x14ac:dyDescent="0.3">
      <c r="A27" t="s">
        <v>319</v>
      </c>
      <c r="B27" t="str">
        <f>IFERROR(VLOOKUP($A27,classification!$A$3:$C$331,3,FALSE),VLOOKUP($A27,classification!$I$2:$K$27,3,FALSE))</f>
        <v>Predominantly Urban</v>
      </c>
      <c r="C27" t="str">
        <f>VLOOKUP($A27,class!$A$1:$B$455,2,FALSE)</f>
        <v>Metropolitan District</v>
      </c>
      <c r="D27">
        <v>100</v>
      </c>
      <c r="E27">
        <v>0</v>
      </c>
      <c r="F27">
        <v>100</v>
      </c>
      <c r="G27">
        <v>16</v>
      </c>
      <c r="H27">
        <v>66</v>
      </c>
      <c r="I27">
        <v>11</v>
      </c>
      <c r="J27">
        <v>7</v>
      </c>
      <c r="K27">
        <v>16</v>
      </c>
      <c r="L27">
        <v>66</v>
      </c>
      <c r="M27">
        <v>11</v>
      </c>
      <c r="N27">
        <v>7</v>
      </c>
    </row>
    <row r="28" spans="1:14" x14ac:dyDescent="0.3">
      <c r="A28" t="s">
        <v>303</v>
      </c>
      <c r="B28" t="str">
        <f>IFERROR(VLOOKUP($A28,classification!$A$3:$C$331,3,FALSE),VLOOKUP($A28,classification!$I$2:$K$27,3,FALSE))</f>
        <v>Predominantly Urban</v>
      </c>
      <c r="C28" t="str">
        <f>VLOOKUP($A28,class!$A$1:$B$455,2,FALSE)</f>
        <v>Metropolitan District</v>
      </c>
      <c r="D28">
        <v>129</v>
      </c>
      <c r="E28">
        <v>3</v>
      </c>
      <c r="F28">
        <v>126</v>
      </c>
      <c r="G28">
        <v>14</v>
      </c>
      <c r="H28">
        <v>71</v>
      </c>
      <c r="I28">
        <v>32</v>
      </c>
      <c r="J28">
        <v>9</v>
      </c>
      <c r="K28">
        <v>11.111111111111111</v>
      </c>
      <c r="L28">
        <v>56.349206349206348</v>
      </c>
      <c r="M28">
        <v>25.396825396825395</v>
      </c>
      <c r="N28">
        <v>7.1428571428571432</v>
      </c>
    </row>
    <row r="29" spans="1:14" x14ac:dyDescent="0.3">
      <c r="A29" t="s">
        <v>28</v>
      </c>
      <c r="B29" t="str">
        <f>IFERROR(VLOOKUP($A29,classification!$A$3:$C$331,3,FALSE),VLOOKUP($A29,classification!$I$2:$K$27,3,FALSE))</f>
        <v>Predominantly Rural</v>
      </c>
      <c r="C29" t="str">
        <f>VLOOKUP($A29,class!$A$1:$B$455,2,FALSE)</f>
        <v>Unitary Authority</v>
      </c>
      <c r="D29">
        <v>149</v>
      </c>
      <c r="E29">
        <v>0</v>
      </c>
      <c r="F29">
        <v>149</v>
      </c>
      <c r="G29">
        <v>18</v>
      </c>
      <c r="H29">
        <v>109</v>
      </c>
      <c r="I29">
        <v>17</v>
      </c>
      <c r="J29">
        <v>5</v>
      </c>
      <c r="K29">
        <v>12.080536912751677</v>
      </c>
      <c r="L29">
        <v>73.154362416107389</v>
      </c>
      <c r="M29">
        <v>11.409395973154362</v>
      </c>
      <c r="N29">
        <v>3.3557046979865772</v>
      </c>
    </row>
    <row r="30" spans="1:14" x14ac:dyDescent="0.3">
      <c r="A30" t="s">
        <v>26</v>
      </c>
      <c r="B30" t="str">
        <f>IFERROR(VLOOKUP($A30,classification!$A$3:$C$331,3,FALSE),VLOOKUP($A30,classification!$I$2:$K$27,3,FALSE))</f>
        <v>Predominantly Urban</v>
      </c>
      <c r="C30" t="str">
        <f>VLOOKUP($A30,class!$A$1:$B$455,2,FALSE)</f>
        <v>Unitary Authority</v>
      </c>
      <c r="D30">
        <v>97</v>
      </c>
      <c r="E30">
        <v>0</v>
      </c>
      <c r="F30">
        <v>97</v>
      </c>
      <c r="G30">
        <v>19</v>
      </c>
      <c r="H30">
        <v>63</v>
      </c>
      <c r="I30">
        <v>14</v>
      </c>
      <c r="J30">
        <v>1</v>
      </c>
      <c r="K30">
        <v>19.587628865979383</v>
      </c>
      <c r="L30">
        <v>64.948453608247419</v>
      </c>
      <c r="M30">
        <v>14.43298969072165</v>
      </c>
      <c r="N30">
        <v>1.0309278350515463</v>
      </c>
    </row>
    <row r="31" spans="1:14" x14ac:dyDescent="0.3">
      <c r="A31" t="s">
        <v>320</v>
      </c>
      <c r="B31" t="str">
        <f>IFERROR(VLOOKUP($A31,classification!$A$3:$C$331,3,FALSE),VLOOKUP($A31,classification!$I$2:$K$27,3,FALSE))</f>
        <v>Predominantly Urban</v>
      </c>
      <c r="C31" t="str">
        <f>VLOOKUP($A31,class!$A$1:$B$455,2,FALSE)</f>
        <v>Metropolitan District</v>
      </c>
      <c r="D31">
        <v>181</v>
      </c>
      <c r="E31">
        <v>2</v>
      </c>
      <c r="F31">
        <v>179</v>
      </c>
      <c r="G31">
        <v>27</v>
      </c>
      <c r="H31">
        <v>123</v>
      </c>
      <c r="I31">
        <v>17</v>
      </c>
      <c r="J31">
        <v>12</v>
      </c>
      <c r="K31">
        <v>15.083798882681565</v>
      </c>
      <c r="L31">
        <v>68.715083798882688</v>
      </c>
      <c r="M31">
        <v>9.4972067039106154</v>
      </c>
      <c r="N31">
        <v>6.7039106145251397</v>
      </c>
    </row>
    <row r="32" spans="1:14" x14ac:dyDescent="0.3">
      <c r="A32" t="s">
        <v>321</v>
      </c>
      <c r="B32" t="str">
        <f>IFERROR(VLOOKUP($A32,classification!$A$3:$C$331,3,FALSE),VLOOKUP($A32,classification!$I$2:$K$27,3,FALSE))</f>
        <v>Predominantly Urban</v>
      </c>
      <c r="C32" t="str">
        <f>VLOOKUP($A32,class!$A$1:$B$455,2,FALSE)</f>
        <v>Metropolitan District</v>
      </c>
      <c r="D32">
        <v>276</v>
      </c>
      <c r="E32">
        <v>4</v>
      </c>
      <c r="F32">
        <v>272</v>
      </c>
      <c r="G32">
        <v>43</v>
      </c>
      <c r="H32">
        <v>183</v>
      </c>
      <c r="I32">
        <v>30</v>
      </c>
      <c r="J32">
        <v>16</v>
      </c>
      <c r="K32">
        <v>15.808823529411764</v>
      </c>
      <c r="L32">
        <v>67.279411764705884</v>
      </c>
      <c r="M32">
        <v>11.029411764705882</v>
      </c>
      <c r="N32">
        <v>5.882352941176471</v>
      </c>
    </row>
    <row r="33" spans="1:14" x14ac:dyDescent="0.3">
      <c r="A33" t="s">
        <v>30</v>
      </c>
      <c r="B33" t="str">
        <f>IFERROR(VLOOKUP($A33,classification!$A$3:$C$331,3,FALSE),VLOOKUP($A33,classification!$I$2:$K$27,3,FALSE))</f>
        <v>Predominantly Urban</v>
      </c>
      <c r="C33" t="str">
        <f>VLOOKUP($A33,class!$A$1:$B$455,2,FALSE)</f>
        <v>Unitary Authority</v>
      </c>
      <c r="D33">
        <v>63</v>
      </c>
      <c r="E33">
        <v>0</v>
      </c>
      <c r="F33">
        <v>63</v>
      </c>
      <c r="G33">
        <v>11</v>
      </c>
      <c r="H33">
        <v>44</v>
      </c>
      <c r="I33">
        <v>7</v>
      </c>
      <c r="J33">
        <v>1</v>
      </c>
      <c r="K33">
        <v>17.460317460317459</v>
      </c>
      <c r="L33">
        <v>69.841269841269835</v>
      </c>
      <c r="M33">
        <v>11.111111111111111</v>
      </c>
      <c r="N33">
        <v>1.5873015873015872</v>
      </c>
    </row>
    <row r="34" spans="1:14" x14ac:dyDescent="0.3">
      <c r="A34" t="s">
        <v>32</v>
      </c>
      <c r="B34" t="str">
        <f>IFERROR(VLOOKUP($A34,classification!$A$3:$C$331,3,FALSE),VLOOKUP($A34,classification!$I$2:$K$27,3,FALSE))</f>
        <v>Urban with Significant Rural</v>
      </c>
      <c r="C34" t="str">
        <f>VLOOKUP($A34,class!$A$1:$B$455,2,FALSE)</f>
        <v>Unitary Authority</v>
      </c>
      <c r="D34">
        <v>80</v>
      </c>
      <c r="E34">
        <v>0</v>
      </c>
      <c r="F34">
        <v>80</v>
      </c>
      <c r="G34">
        <v>11</v>
      </c>
      <c r="H34">
        <v>61</v>
      </c>
      <c r="I34">
        <v>7</v>
      </c>
      <c r="J34">
        <v>1</v>
      </c>
      <c r="K34">
        <v>13.75</v>
      </c>
      <c r="L34">
        <v>76.25</v>
      </c>
      <c r="M34">
        <v>8.75</v>
      </c>
      <c r="N34">
        <v>1.25</v>
      </c>
    </row>
    <row r="35" spans="1:14" x14ac:dyDescent="0.3">
      <c r="A35" t="s">
        <v>41</v>
      </c>
      <c r="B35" t="str">
        <f>IFERROR(VLOOKUP($A35,classification!$A$3:$C$331,3,FALSE),VLOOKUP($A35,classification!$I$2:$K$27,3,FALSE))</f>
        <v>Predominantly Rural</v>
      </c>
      <c r="C35" t="str">
        <f>VLOOKUP($A35,class!$A$1:$B$455,2,FALSE)</f>
        <v>Shire County</v>
      </c>
      <c r="D35">
        <v>365</v>
      </c>
      <c r="E35">
        <v>2</v>
      </c>
      <c r="F35">
        <v>363</v>
      </c>
      <c r="G35">
        <v>54</v>
      </c>
      <c r="H35">
        <v>242</v>
      </c>
      <c r="I35">
        <v>43</v>
      </c>
      <c r="J35">
        <v>24</v>
      </c>
      <c r="K35">
        <v>14.87603305785124</v>
      </c>
      <c r="L35">
        <v>66.666666666666671</v>
      </c>
      <c r="M35">
        <v>11.845730027548209</v>
      </c>
      <c r="N35">
        <v>6.6115702479338845</v>
      </c>
    </row>
    <row r="36" spans="1:14" x14ac:dyDescent="0.3">
      <c r="A36" t="s">
        <v>304</v>
      </c>
      <c r="B36" t="str">
        <f>IFERROR(VLOOKUP($A36,classification!$A$3:$C$331,3,FALSE),VLOOKUP($A36,classification!$I$2:$K$27,3,FALSE))</f>
        <v>Predominantly Urban</v>
      </c>
      <c r="C36" t="str">
        <f>VLOOKUP($A36,class!$A$1:$B$455,2,FALSE)</f>
        <v>Metropolitan District</v>
      </c>
      <c r="D36">
        <v>122</v>
      </c>
      <c r="E36">
        <v>1</v>
      </c>
      <c r="F36">
        <v>121</v>
      </c>
      <c r="G36">
        <v>18</v>
      </c>
      <c r="H36">
        <v>76</v>
      </c>
      <c r="I36">
        <v>20</v>
      </c>
      <c r="J36">
        <v>7</v>
      </c>
      <c r="K36">
        <v>14.87603305785124</v>
      </c>
      <c r="L36">
        <v>62.809917355371901</v>
      </c>
      <c r="M36">
        <v>16.528925619834709</v>
      </c>
      <c r="N36">
        <v>5.785123966942149</v>
      </c>
    </row>
    <row r="37" spans="1:14" x14ac:dyDescent="0.3">
      <c r="A37" t="s">
        <v>305</v>
      </c>
      <c r="B37" t="str">
        <f>IFERROR(VLOOKUP($A37,classification!$A$3:$C$331,3,FALSE),VLOOKUP($A37,classification!$I$2:$K$27,3,FALSE))</f>
        <v>Predominantly Urban</v>
      </c>
      <c r="C37" t="str">
        <f>VLOOKUP($A37,class!$A$1:$B$455,2,FALSE)</f>
        <v>Metropolitan District</v>
      </c>
      <c r="D37">
        <v>177</v>
      </c>
      <c r="E37">
        <v>2</v>
      </c>
      <c r="F37">
        <v>175</v>
      </c>
      <c r="G37">
        <v>31</v>
      </c>
      <c r="H37">
        <v>119</v>
      </c>
      <c r="I37">
        <v>21</v>
      </c>
      <c r="J37">
        <v>4</v>
      </c>
      <c r="K37">
        <v>17.714285714285715</v>
      </c>
      <c r="L37">
        <v>68</v>
      </c>
      <c r="M37">
        <v>12</v>
      </c>
      <c r="N37">
        <v>2.2857142857142856</v>
      </c>
    </row>
    <row r="38" spans="1:14" x14ac:dyDescent="0.3">
      <c r="A38" t="s">
        <v>322</v>
      </c>
      <c r="B38" t="str">
        <f>IFERROR(VLOOKUP($A38,classification!$A$3:$C$331,3,FALSE),VLOOKUP($A38,classification!$I$2:$K$27,3,FALSE))</f>
        <v>Predominantly Urban</v>
      </c>
      <c r="C38" t="str">
        <f>VLOOKUP($A38,class!$A$1:$B$455,2,FALSE)</f>
        <v>Metropolitan District</v>
      </c>
      <c r="D38">
        <v>141</v>
      </c>
      <c r="E38">
        <v>0</v>
      </c>
      <c r="F38">
        <v>141</v>
      </c>
      <c r="G38">
        <v>23</v>
      </c>
      <c r="H38">
        <v>91</v>
      </c>
      <c r="I38">
        <v>25</v>
      </c>
      <c r="J38">
        <v>2</v>
      </c>
      <c r="K38">
        <v>16.312056737588652</v>
      </c>
      <c r="L38">
        <v>64.539007092198588</v>
      </c>
      <c r="M38">
        <v>17.730496453900709</v>
      </c>
      <c r="N38">
        <v>1.4184397163120568</v>
      </c>
    </row>
    <row r="39" spans="1:14" x14ac:dyDescent="0.3">
      <c r="A39" t="s">
        <v>34</v>
      </c>
      <c r="B39" t="str">
        <f>IFERROR(VLOOKUP($A39,classification!$A$3:$C$331,3,FALSE),VLOOKUP($A39,classification!$I$2:$K$27,3,FALSE))</f>
        <v>Predominantly Urban</v>
      </c>
      <c r="C39" t="str">
        <f>VLOOKUP($A39,class!$A$1:$B$455,2,FALSE)</f>
        <v>Unitary Authority</v>
      </c>
      <c r="D39">
        <v>63</v>
      </c>
      <c r="E39">
        <v>0</v>
      </c>
      <c r="F39">
        <v>63</v>
      </c>
      <c r="G39">
        <v>15</v>
      </c>
      <c r="H39">
        <v>41</v>
      </c>
      <c r="I39">
        <v>5</v>
      </c>
      <c r="J39">
        <v>2</v>
      </c>
      <c r="K39">
        <v>23.80952380952381</v>
      </c>
      <c r="L39">
        <v>65.079365079365076</v>
      </c>
      <c r="M39">
        <v>7.9365079365079367</v>
      </c>
      <c r="N39">
        <v>3.1746031746031744</v>
      </c>
    </row>
    <row r="40" spans="1:14" x14ac:dyDescent="0.3">
      <c r="A40" t="s">
        <v>380</v>
      </c>
      <c r="D40">
        <v>3198</v>
      </c>
      <c r="E40">
        <v>23</v>
      </c>
      <c r="F40">
        <v>3175</v>
      </c>
      <c r="G40">
        <v>644</v>
      </c>
      <c r="H40">
        <v>2141</v>
      </c>
      <c r="I40">
        <v>287</v>
      </c>
      <c r="J40">
        <v>103</v>
      </c>
      <c r="K40">
        <v>20.283464566929133</v>
      </c>
      <c r="L40">
        <v>67.433070866141733</v>
      </c>
      <c r="M40">
        <v>9.0393700787401574</v>
      </c>
      <c r="N40">
        <v>3.2440944881889764</v>
      </c>
    </row>
    <row r="41" spans="1:14" x14ac:dyDescent="0.3">
      <c r="A41" t="s">
        <v>22</v>
      </c>
      <c r="B41" t="str">
        <f>IFERROR(VLOOKUP($A41,classification!$A$3:$C$331,3,FALSE),VLOOKUP($A41,classification!$I$2:$K$27,3,FALSE))</f>
        <v>Predominantly Urban</v>
      </c>
      <c r="C41" t="str">
        <f>VLOOKUP($A41,class!$A$1:$B$455,2,FALSE)</f>
        <v>Unitary Authority</v>
      </c>
      <c r="D41">
        <v>76</v>
      </c>
      <c r="E41">
        <v>0</v>
      </c>
      <c r="F41">
        <v>76</v>
      </c>
      <c r="G41">
        <v>14</v>
      </c>
      <c r="H41">
        <v>52</v>
      </c>
      <c r="I41">
        <v>9</v>
      </c>
      <c r="J41">
        <v>1</v>
      </c>
      <c r="K41">
        <v>18.421052631578949</v>
      </c>
      <c r="L41">
        <v>68.421052631578945</v>
      </c>
      <c r="M41">
        <v>11.842105263157896</v>
      </c>
      <c r="N41">
        <v>1.3157894736842106</v>
      </c>
    </row>
    <row r="42" spans="1:14" x14ac:dyDescent="0.3">
      <c r="A42" t="s">
        <v>24</v>
      </c>
      <c r="B42" t="str">
        <f>IFERROR(VLOOKUP($A42,classification!$A$3:$C$331,3,FALSE),VLOOKUP($A42,classification!$I$2:$K$27,3,FALSE))</f>
        <v>Predominantly Urban</v>
      </c>
      <c r="C42" t="str">
        <f>VLOOKUP($A42,class!$A$1:$B$455,2,FALSE)</f>
        <v>Unitary Authority</v>
      </c>
      <c r="D42">
        <v>44</v>
      </c>
      <c r="E42">
        <v>2</v>
      </c>
      <c r="F42">
        <v>42</v>
      </c>
      <c r="G42">
        <v>4</v>
      </c>
      <c r="H42">
        <v>33</v>
      </c>
      <c r="I42">
        <v>5</v>
      </c>
      <c r="J42">
        <v>0</v>
      </c>
      <c r="K42">
        <v>9.5238095238095237</v>
      </c>
      <c r="L42">
        <v>78.571428571428569</v>
      </c>
      <c r="M42">
        <v>11.904761904761905</v>
      </c>
      <c r="N42">
        <v>0</v>
      </c>
    </row>
    <row r="43" spans="1:14" x14ac:dyDescent="0.3">
      <c r="A43" t="s">
        <v>287</v>
      </c>
      <c r="B43" t="str">
        <f>IFERROR(VLOOKUP($A43,classification!$A$3:$C$331,3,FALSE),VLOOKUP($A43,classification!$I$2:$K$27,3,FALSE))</f>
        <v>Predominantly Urban</v>
      </c>
      <c r="C43" t="str">
        <f>VLOOKUP($A43,class!$A$1:$B$455,2,FALSE)</f>
        <v>Metropolitan District</v>
      </c>
      <c r="D43">
        <v>131</v>
      </c>
      <c r="E43">
        <v>1</v>
      </c>
      <c r="F43">
        <v>130</v>
      </c>
      <c r="G43">
        <v>33</v>
      </c>
      <c r="H43">
        <v>81</v>
      </c>
      <c r="I43">
        <v>13</v>
      </c>
      <c r="J43">
        <v>3</v>
      </c>
      <c r="K43">
        <v>25.384615384615383</v>
      </c>
      <c r="L43">
        <v>62.307692307692307</v>
      </c>
      <c r="M43">
        <v>10</v>
      </c>
      <c r="N43">
        <v>2.3076923076923075</v>
      </c>
    </row>
    <row r="44" spans="1:14" x14ac:dyDescent="0.3">
      <c r="A44" t="s">
        <v>288</v>
      </c>
      <c r="B44" t="str">
        <f>IFERROR(VLOOKUP($A44,classification!$A$3:$C$331,3,FALSE),VLOOKUP($A44,classification!$I$2:$K$27,3,FALSE))</f>
        <v>Predominantly Urban</v>
      </c>
      <c r="C44" t="str">
        <f>VLOOKUP($A44,class!$A$1:$B$455,2,FALSE)</f>
        <v>Metropolitan District</v>
      </c>
      <c r="D44">
        <v>82</v>
      </c>
      <c r="E44">
        <v>1</v>
      </c>
      <c r="F44">
        <v>81</v>
      </c>
      <c r="G44">
        <v>12</v>
      </c>
      <c r="H44">
        <v>51</v>
      </c>
      <c r="I44">
        <v>12</v>
      </c>
      <c r="J44">
        <v>6</v>
      </c>
      <c r="K44">
        <v>14.814814814814815</v>
      </c>
      <c r="L44">
        <v>62.962962962962962</v>
      </c>
      <c r="M44">
        <v>14.814814814814815</v>
      </c>
      <c r="N44">
        <v>7.4074074074074074</v>
      </c>
    </row>
    <row r="45" spans="1:14" x14ac:dyDescent="0.3">
      <c r="A45" t="s">
        <v>81</v>
      </c>
      <c r="B45" t="str">
        <f>IFERROR(VLOOKUP($A45,classification!$A$3:$C$331,3,FALSE),VLOOKUP($A45,classification!$I$2:$K$27,3,FALSE))</f>
        <v>Urban with Significant Rural</v>
      </c>
      <c r="C45" t="str">
        <f>VLOOKUP($A45,class!$A$1:$B$455,2,FALSE)</f>
        <v>Unitary Authority</v>
      </c>
      <c r="D45">
        <v>157</v>
      </c>
      <c r="E45">
        <v>1</v>
      </c>
      <c r="F45">
        <v>156</v>
      </c>
      <c r="G45">
        <v>33</v>
      </c>
      <c r="H45">
        <v>105</v>
      </c>
      <c r="I45">
        <v>12</v>
      </c>
      <c r="J45">
        <v>6</v>
      </c>
      <c r="K45">
        <v>21.153846153846153</v>
      </c>
      <c r="L45">
        <v>67.307692307692307</v>
      </c>
      <c r="M45">
        <v>7.6923076923076925</v>
      </c>
      <c r="N45">
        <v>3.8461538461538463</v>
      </c>
    </row>
    <row r="46" spans="1:14" x14ac:dyDescent="0.3">
      <c r="A46" t="s">
        <v>82</v>
      </c>
      <c r="B46" t="str">
        <f>IFERROR(VLOOKUP($A46,classification!$A$3:$C$331,3,FALSE),VLOOKUP($A46,classification!$I$2:$K$27,3,FALSE))</f>
        <v>Urban with Significant Rural</v>
      </c>
      <c r="C46" t="str">
        <f>VLOOKUP($A46,class!$A$1:$B$455,2,FALSE)</f>
        <v>Unitary Authority</v>
      </c>
      <c r="D46">
        <v>163</v>
      </c>
      <c r="E46">
        <v>1</v>
      </c>
      <c r="F46">
        <v>162</v>
      </c>
      <c r="G46">
        <v>36</v>
      </c>
      <c r="H46">
        <v>112</v>
      </c>
      <c r="I46">
        <v>11</v>
      </c>
      <c r="J46">
        <v>3</v>
      </c>
      <c r="K46">
        <v>22.222222222222221</v>
      </c>
      <c r="L46">
        <v>69.135802469135797</v>
      </c>
      <c r="M46">
        <v>6.7901234567901234</v>
      </c>
      <c r="N46">
        <v>1.8518518518518519</v>
      </c>
    </row>
    <row r="47" spans="1:14" x14ac:dyDescent="0.3">
      <c r="A47" t="s">
        <v>11</v>
      </c>
      <c r="B47" t="str">
        <f>IFERROR(VLOOKUP($A47,classification!$A$3:$C$331,3,FALSE),VLOOKUP($A47,classification!$I$2:$K$27,3,FALSE))</f>
        <v>Predominantly Rural</v>
      </c>
      <c r="C47" t="str">
        <f>VLOOKUP($A47,class!$A$1:$B$455,2,FALSE)</f>
        <v>Shire County</v>
      </c>
      <c r="D47">
        <v>321</v>
      </c>
      <c r="E47">
        <v>2</v>
      </c>
      <c r="F47">
        <v>319</v>
      </c>
      <c r="G47">
        <v>35</v>
      </c>
      <c r="H47">
        <v>251</v>
      </c>
      <c r="I47">
        <v>27</v>
      </c>
      <c r="J47">
        <v>6</v>
      </c>
      <c r="K47">
        <v>10.9717868338558</v>
      </c>
      <c r="L47">
        <v>78.683385579937308</v>
      </c>
      <c r="M47">
        <v>8.4639498432601883</v>
      </c>
      <c r="N47">
        <v>1.8808777429467085</v>
      </c>
    </row>
    <row r="48" spans="1:14" x14ac:dyDescent="0.3">
      <c r="A48" t="s">
        <v>18</v>
      </c>
      <c r="B48" t="str">
        <f>IFERROR(VLOOKUP($A48,classification!$A$3:$C$331,3,FALSE),VLOOKUP($A48,classification!$I$2:$K$27,3,FALSE))</f>
        <v>Predominantly Urban</v>
      </c>
      <c r="C48" t="str">
        <f>VLOOKUP($A48,class!$A$1:$B$455,2,FALSE)</f>
        <v>Unitary Authority</v>
      </c>
      <c r="D48">
        <v>65</v>
      </c>
      <c r="E48">
        <v>0</v>
      </c>
      <c r="F48">
        <v>65</v>
      </c>
      <c r="G48">
        <v>13</v>
      </c>
      <c r="H48">
        <v>41</v>
      </c>
      <c r="I48">
        <v>6</v>
      </c>
      <c r="J48">
        <v>5</v>
      </c>
      <c r="K48">
        <v>20</v>
      </c>
      <c r="L48">
        <v>63.07692307692308</v>
      </c>
      <c r="M48">
        <v>9.2307692307692299</v>
      </c>
      <c r="N48">
        <v>7.6923076923076925</v>
      </c>
    </row>
    <row r="49" spans="1:14" x14ac:dyDescent="0.3">
      <c r="A49" t="s">
        <v>297</v>
      </c>
      <c r="B49" t="str">
        <f>IFERROR(VLOOKUP($A49,classification!$A$3:$C$331,3,FALSE),VLOOKUP($A49,classification!$I$2:$K$27,3,FALSE))</f>
        <v>Predominantly Urban</v>
      </c>
      <c r="C49" t="str">
        <f>VLOOKUP($A49,class!$A$1:$B$455,2,FALSE)</f>
        <v>Metropolitan District</v>
      </c>
      <c r="D49">
        <v>61</v>
      </c>
      <c r="E49">
        <v>0</v>
      </c>
      <c r="F49">
        <v>61</v>
      </c>
      <c r="G49">
        <v>7</v>
      </c>
      <c r="H49">
        <v>43</v>
      </c>
      <c r="I49">
        <v>8</v>
      </c>
      <c r="J49">
        <v>3</v>
      </c>
      <c r="K49">
        <v>11.475409836065573</v>
      </c>
      <c r="L49">
        <v>70.491803278688522</v>
      </c>
      <c r="M49">
        <v>13.114754098360656</v>
      </c>
      <c r="N49">
        <v>4.918032786885246</v>
      </c>
    </row>
    <row r="50" spans="1:14" x14ac:dyDescent="0.3">
      <c r="A50" t="s">
        <v>31</v>
      </c>
      <c r="B50" t="str">
        <f>IFERROR(VLOOKUP($A50,classification!$A$3:$C$331,3,FALSE),VLOOKUP($A50,classification!$I$2:$K$27,3,FALSE))</f>
        <v>Predominantly Urban</v>
      </c>
      <c r="C50" t="str">
        <f>VLOOKUP($A50,class!$A$1:$B$455,2,FALSE)</f>
        <v>Shire County</v>
      </c>
      <c r="D50">
        <v>628</v>
      </c>
      <c r="E50">
        <v>1</v>
      </c>
      <c r="F50">
        <v>627</v>
      </c>
      <c r="G50">
        <v>136</v>
      </c>
      <c r="H50">
        <v>430</v>
      </c>
      <c r="I50">
        <v>46</v>
      </c>
      <c r="J50">
        <v>15</v>
      </c>
      <c r="K50">
        <v>21.690590111642742</v>
      </c>
      <c r="L50">
        <v>68.580542264752793</v>
      </c>
      <c r="M50">
        <v>7.33652312599681</v>
      </c>
      <c r="N50">
        <v>2.3923444976076556</v>
      </c>
    </row>
    <row r="51" spans="1:14" x14ac:dyDescent="0.3">
      <c r="A51" t="s">
        <v>298</v>
      </c>
      <c r="B51" t="str">
        <f>IFERROR(VLOOKUP($A51,classification!$A$3:$C$331,3,FALSE),VLOOKUP($A51,classification!$I$2:$K$27,3,FALSE))</f>
        <v>Predominantly Urban</v>
      </c>
      <c r="C51" t="str">
        <f>VLOOKUP($A51,class!$A$1:$B$455,2,FALSE)</f>
        <v>Metropolitan District</v>
      </c>
      <c r="D51">
        <v>173</v>
      </c>
      <c r="E51">
        <v>2</v>
      </c>
      <c r="F51">
        <v>171</v>
      </c>
      <c r="G51">
        <v>40</v>
      </c>
      <c r="H51">
        <v>103</v>
      </c>
      <c r="I51">
        <v>21</v>
      </c>
      <c r="J51">
        <v>7</v>
      </c>
      <c r="K51">
        <v>23.391812865497077</v>
      </c>
      <c r="L51">
        <v>60.23391812865497</v>
      </c>
      <c r="M51">
        <v>12.280701754385966</v>
      </c>
      <c r="N51">
        <v>4.0935672514619883</v>
      </c>
    </row>
    <row r="52" spans="1:14" x14ac:dyDescent="0.3">
      <c r="A52" t="s">
        <v>289</v>
      </c>
      <c r="B52" t="str">
        <f>IFERROR(VLOOKUP($A52,classification!$A$3:$C$331,3,FALSE),VLOOKUP($A52,classification!$I$2:$K$27,3,FALSE))</f>
        <v>Predominantly Urban</v>
      </c>
      <c r="C52" t="str">
        <f>VLOOKUP($A52,class!$A$1:$B$455,2,FALSE)</f>
        <v>Metropolitan District</v>
      </c>
      <c r="D52">
        <v>184</v>
      </c>
      <c r="E52">
        <v>7</v>
      </c>
      <c r="F52">
        <v>177</v>
      </c>
      <c r="G52">
        <v>41</v>
      </c>
      <c r="H52">
        <v>119</v>
      </c>
      <c r="I52">
        <v>11</v>
      </c>
      <c r="J52">
        <v>6</v>
      </c>
      <c r="K52">
        <v>23.163841807909606</v>
      </c>
      <c r="L52">
        <v>67.2316384180791</v>
      </c>
      <c r="M52">
        <v>6.2146892655367232</v>
      </c>
      <c r="N52">
        <v>3.3898305084745761</v>
      </c>
    </row>
    <row r="53" spans="1:14" x14ac:dyDescent="0.3">
      <c r="A53" t="s">
        <v>290</v>
      </c>
      <c r="B53" t="str">
        <f>IFERROR(VLOOKUP($A53,classification!$A$3:$C$331,3,FALSE),VLOOKUP($A53,classification!$I$2:$K$27,3,FALSE))</f>
        <v>Predominantly Urban</v>
      </c>
      <c r="C53" t="str">
        <f>VLOOKUP($A53,class!$A$1:$B$455,2,FALSE)</f>
        <v>Metropolitan District</v>
      </c>
      <c r="D53">
        <v>105</v>
      </c>
      <c r="E53">
        <v>2</v>
      </c>
      <c r="F53">
        <v>103</v>
      </c>
      <c r="G53">
        <v>17</v>
      </c>
      <c r="H53">
        <v>67</v>
      </c>
      <c r="I53">
        <v>14</v>
      </c>
      <c r="J53">
        <v>5</v>
      </c>
      <c r="K53">
        <v>16.50485436893204</v>
      </c>
      <c r="L53">
        <v>65.048543689320383</v>
      </c>
      <c r="M53">
        <v>13.592233009708737</v>
      </c>
      <c r="N53">
        <v>4.8543689320388346</v>
      </c>
    </row>
    <row r="54" spans="1:14" x14ac:dyDescent="0.3">
      <c r="A54" t="s">
        <v>291</v>
      </c>
      <c r="B54" t="str">
        <f>IFERROR(VLOOKUP($A54,classification!$A$3:$C$331,3,FALSE),VLOOKUP($A54,classification!$I$2:$K$27,3,FALSE))</f>
        <v>Predominantly Urban</v>
      </c>
      <c r="C54" t="str">
        <f>VLOOKUP($A54,class!$A$1:$B$455,2,FALSE)</f>
        <v>Metropolitan District</v>
      </c>
      <c r="D54">
        <v>88</v>
      </c>
      <c r="E54">
        <v>0</v>
      </c>
      <c r="F54">
        <v>88</v>
      </c>
      <c r="G54">
        <v>12</v>
      </c>
      <c r="H54">
        <v>64</v>
      </c>
      <c r="I54">
        <v>7</v>
      </c>
      <c r="J54">
        <v>5</v>
      </c>
      <c r="K54">
        <v>13.636363636363637</v>
      </c>
      <c r="L54">
        <v>72.727272727272734</v>
      </c>
      <c r="M54">
        <v>7.9545454545454541</v>
      </c>
      <c r="N54">
        <v>5.6818181818181817</v>
      </c>
    </row>
    <row r="55" spans="1:14" x14ac:dyDescent="0.3">
      <c r="A55" t="s">
        <v>292</v>
      </c>
      <c r="B55" t="str">
        <f>IFERROR(VLOOKUP($A55,classification!$A$3:$C$331,3,FALSE),VLOOKUP($A55,classification!$I$2:$K$27,3,FALSE))</f>
        <v>Predominantly Urban</v>
      </c>
      <c r="C55" t="str">
        <f>VLOOKUP($A55,class!$A$1:$B$455,2,FALSE)</f>
        <v>Metropolitan District</v>
      </c>
      <c r="D55">
        <v>99</v>
      </c>
      <c r="E55">
        <v>0</v>
      </c>
      <c r="F55">
        <v>99</v>
      </c>
      <c r="G55">
        <v>17</v>
      </c>
      <c r="H55">
        <v>63</v>
      </c>
      <c r="I55">
        <v>13</v>
      </c>
      <c r="J55">
        <v>6</v>
      </c>
      <c r="K55">
        <v>17.171717171717173</v>
      </c>
      <c r="L55">
        <v>63.636363636363633</v>
      </c>
      <c r="M55">
        <v>13.131313131313131</v>
      </c>
      <c r="N55">
        <v>6.0606060606060606</v>
      </c>
    </row>
    <row r="56" spans="1:14" x14ac:dyDescent="0.3">
      <c r="A56" t="s">
        <v>300</v>
      </c>
      <c r="B56" t="str">
        <f>IFERROR(VLOOKUP($A56,classification!$A$3:$C$331,3,FALSE),VLOOKUP($A56,classification!$I$2:$K$27,3,FALSE))</f>
        <v>Predominantly Urban</v>
      </c>
      <c r="C56" t="str">
        <f>VLOOKUP($A56,class!$A$1:$B$455,2,FALSE)</f>
        <v>Metropolitan District</v>
      </c>
      <c r="D56">
        <v>104</v>
      </c>
      <c r="E56">
        <v>0</v>
      </c>
      <c r="F56">
        <v>104</v>
      </c>
      <c r="G56">
        <v>16</v>
      </c>
      <c r="H56">
        <v>74</v>
      </c>
      <c r="I56">
        <v>12</v>
      </c>
      <c r="J56">
        <v>2</v>
      </c>
      <c r="K56">
        <v>15.384615384615385</v>
      </c>
      <c r="L56">
        <v>71.15384615384616</v>
      </c>
      <c r="M56">
        <v>11.538461538461538</v>
      </c>
      <c r="N56">
        <v>1.9230769230769231</v>
      </c>
    </row>
    <row r="57" spans="1:14" x14ac:dyDescent="0.3">
      <c r="A57" t="s">
        <v>299</v>
      </c>
      <c r="B57" t="str">
        <f>IFERROR(VLOOKUP($A57,classification!$A$3:$C$331,3,FALSE),VLOOKUP($A57,classification!$I$2:$K$27,3,FALSE))</f>
        <v>Predominantly Urban</v>
      </c>
      <c r="C57" t="str">
        <f>VLOOKUP($A57,class!$A$1:$B$455,2,FALSE)</f>
        <v>Metropolitan District</v>
      </c>
      <c r="D57">
        <v>70</v>
      </c>
      <c r="E57">
        <v>0</v>
      </c>
      <c r="F57">
        <v>70</v>
      </c>
      <c r="G57">
        <v>18</v>
      </c>
      <c r="H57">
        <v>40</v>
      </c>
      <c r="I57">
        <v>10</v>
      </c>
      <c r="J57">
        <v>2</v>
      </c>
      <c r="K57">
        <v>25.714285714285715</v>
      </c>
      <c r="L57">
        <v>57.142857142857146</v>
      </c>
      <c r="M57">
        <v>14.285714285714286</v>
      </c>
      <c r="N57">
        <v>2.8571428571428572</v>
      </c>
    </row>
    <row r="58" spans="1:14" x14ac:dyDescent="0.3">
      <c r="A58" t="s">
        <v>293</v>
      </c>
      <c r="B58" t="str">
        <f>IFERROR(VLOOKUP($A58,classification!$A$3:$C$331,3,FALSE),VLOOKUP($A58,classification!$I$2:$K$27,3,FALSE))</f>
        <v>Predominantly Urban</v>
      </c>
      <c r="C58" t="str">
        <f>VLOOKUP($A58,class!$A$1:$B$455,2,FALSE)</f>
        <v>Metropolitan District</v>
      </c>
      <c r="D58">
        <v>114</v>
      </c>
      <c r="E58">
        <v>2</v>
      </c>
      <c r="F58">
        <v>112</v>
      </c>
      <c r="G58">
        <v>30</v>
      </c>
      <c r="H58">
        <v>68</v>
      </c>
      <c r="I58">
        <v>8</v>
      </c>
      <c r="J58">
        <v>6</v>
      </c>
      <c r="K58">
        <v>26.785714285714285</v>
      </c>
      <c r="L58">
        <v>60.714285714285715</v>
      </c>
      <c r="M58">
        <v>7.1428571428571432</v>
      </c>
      <c r="N58">
        <v>5.3571428571428568</v>
      </c>
    </row>
    <row r="59" spans="1:14" x14ac:dyDescent="0.3">
      <c r="A59" t="s">
        <v>294</v>
      </c>
      <c r="B59" t="str">
        <f>IFERROR(VLOOKUP($A59,classification!$A$3:$C$331,3,FALSE),VLOOKUP($A59,classification!$I$2:$K$27,3,FALSE))</f>
        <v>Predominantly Urban</v>
      </c>
      <c r="C59" t="str">
        <f>VLOOKUP($A59,class!$A$1:$B$455,2,FALSE)</f>
        <v>Metropolitan District</v>
      </c>
      <c r="D59">
        <v>98</v>
      </c>
      <c r="E59">
        <v>1</v>
      </c>
      <c r="F59">
        <v>97</v>
      </c>
      <c r="G59">
        <v>10</v>
      </c>
      <c r="H59">
        <v>72</v>
      </c>
      <c r="I59">
        <v>10</v>
      </c>
      <c r="J59">
        <v>5</v>
      </c>
      <c r="K59">
        <v>10.309278350515465</v>
      </c>
      <c r="L59">
        <v>74.226804123711347</v>
      </c>
      <c r="M59">
        <v>10.309278350515465</v>
      </c>
      <c r="N59">
        <v>5.1546391752577323</v>
      </c>
    </row>
    <row r="60" spans="1:14" x14ac:dyDescent="0.3">
      <c r="A60" t="s">
        <v>295</v>
      </c>
      <c r="B60" t="str">
        <f>IFERROR(VLOOKUP($A60,classification!$A$3:$C$331,3,FALSE),VLOOKUP($A60,classification!$I$2:$K$27,3,FALSE))</f>
        <v>Predominantly Urban</v>
      </c>
      <c r="C60" t="str">
        <f>VLOOKUP($A60,class!$A$1:$B$455,2,FALSE)</f>
        <v>Metropolitan District</v>
      </c>
      <c r="D60">
        <v>93</v>
      </c>
      <c r="E60">
        <v>0</v>
      </c>
      <c r="F60">
        <v>93</v>
      </c>
      <c r="G60">
        <v>37</v>
      </c>
      <c r="H60">
        <v>50</v>
      </c>
      <c r="I60">
        <v>3</v>
      </c>
      <c r="J60">
        <v>3</v>
      </c>
      <c r="K60">
        <v>39.784946236559136</v>
      </c>
      <c r="L60">
        <v>53.763440860215056</v>
      </c>
      <c r="M60">
        <v>3.225806451612903</v>
      </c>
      <c r="N60">
        <v>3.225806451612903</v>
      </c>
    </row>
    <row r="61" spans="1:14" x14ac:dyDescent="0.3">
      <c r="A61" t="s">
        <v>20</v>
      </c>
      <c r="B61" t="str">
        <f>IFERROR(VLOOKUP($A61,classification!$A$3:$C$331,3,FALSE),VLOOKUP($A61,classification!$I$2:$K$27,3,FALSE))</f>
        <v>Predominantly Urban</v>
      </c>
      <c r="C61" t="str">
        <f>VLOOKUP($A61,class!$A$1:$B$455,2,FALSE)</f>
        <v>Unitary Authority</v>
      </c>
      <c r="D61">
        <v>88</v>
      </c>
      <c r="E61">
        <v>0</v>
      </c>
      <c r="F61">
        <v>88</v>
      </c>
      <c r="G61">
        <v>22</v>
      </c>
      <c r="H61">
        <v>62</v>
      </c>
      <c r="I61">
        <v>3</v>
      </c>
      <c r="J61">
        <v>1</v>
      </c>
      <c r="K61">
        <v>25</v>
      </c>
      <c r="L61">
        <v>70.454545454545453</v>
      </c>
      <c r="M61">
        <v>3.4090909090909092</v>
      </c>
      <c r="N61">
        <v>1.1363636363636365</v>
      </c>
    </row>
    <row r="62" spans="1:14" x14ac:dyDescent="0.3">
      <c r="A62" t="s">
        <v>296</v>
      </c>
      <c r="B62" t="str">
        <f>IFERROR(VLOOKUP($A62,classification!$A$3:$C$331,3,FALSE),VLOOKUP($A62,classification!$I$2:$K$27,3,FALSE))</f>
        <v>Predominantly Urban</v>
      </c>
      <c r="C62" t="str">
        <f>VLOOKUP($A62,class!$A$1:$B$455,2,FALSE)</f>
        <v>Metropolitan District</v>
      </c>
      <c r="D62">
        <v>129</v>
      </c>
      <c r="E62">
        <v>0</v>
      </c>
      <c r="F62">
        <v>129</v>
      </c>
      <c r="G62">
        <v>32</v>
      </c>
      <c r="H62">
        <v>85</v>
      </c>
      <c r="I62">
        <v>6</v>
      </c>
      <c r="J62">
        <v>6</v>
      </c>
      <c r="K62">
        <v>24.806201550387598</v>
      </c>
      <c r="L62">
        <v>65.891472868217051</v>
      </c>
      <c r="M62">
        <v>4.6511627906976747</v>
      </c>
      <c r="N62">
        <v>4.6511627906976747</v>
      </c>
    </row>
    <row r="63" spans="1:14" x14ac:dyDescent="0.3">
      <c r="A63" t="s">
        <v>301</v>
      </c>
      <c r="B63" t="str">
        <f>IFERROR(VLOOKUP($A63,classification!$A$3:$C$331,3,FALSE),VLOOKUP($A63,classification!$I$2:$K$27,3,FALSE))</f>
        <v>Predominantly Urban</v>
      </c>
      <c r="C63" t="str">
        <f>VLOOKUP($A63,class!$A$1:$B$455,2,FALSE)</f>
        <v>Metropolitan District</v>
      </c>
      <c r="D63">
        <v>125</v>
      </c>
      <c r="E63">
        <v>0</v>
      </c>
      <c r="F63">
        <v>125</v>
      </c>
      <c r="G63">
        <v>29</v>
      </c>
      <c r="H63">
        <v>75</v>
      </c>
      <c r="I63">
        <v>20</v>
      </c>
      <c r="J63">
        <v>1</v>
      </c>
      <c r="K63">
        <v>23.2</v>
      </c>
      <c r="L63">
        <v>60</v>
      </c>
      <c r="M63">
        <v>16</v>
      </c>
      <c r="N63">
        <v>0.8</v>
      </c>
    </row>
    <row r="64" spans="1:14" x14ac:dyDescent="0.3">
      <c r="A64" t="s">
        <v>382</v>
      </c>
      <c r="D64">
        <v>2075</v>
      </c>
      <c r="E64">
        <v>31</v>
      </c>
      <c r="F64">
        <v>2044</v>
      </c>
      <c r="G64">
        <v>300</v>
      </c>
      <c r="H64">
        <v>1402</v>
      </c>
      <c r="I64">
        <v>254</v>
      </c>
      <c r="J64">
        <v>88</v>
      </c>
      <c r="K64">
        <v>14.677103718199609</v>
      </c>
      <c r="L64">
        <v>68.590998043052835</v>
      </c>
      <c r="M64">
        <v>12.426614481409002</v>
      </c>
      <c r="N64">
        <v>4.3052837573385521</v>
      </c>
    </row>
    <row r="65" spans="1:14" x14ac:dyDescent="0.3">
      <c r="A65" t="s">
        <v>36</v>
      </c>
      <c r="B65" t="str">
        <f>IFERROR(VLOOKUP($A65,classification!$A$3:$C$331,3,FALSE),VLOOKUP($A65,classification!$I$2:$K$27,3,FALSE))</f>
        <v>Predominantly Urban</v>
      </c>
      <c r="C65" t="str">
        <f>VLOOKUP($A65,class!$A$1:$B$455,2,FALSE)</f>
        <v>Unitary Authority</v>
      </c>
      <c r="D65">
        <v>105</v>
      </c>
      <c r="E65">
        <v>2</v>
      </c>
      <c r="F65">
        <v>103</v>
      </c>
      <c r="G65">
        <v>17</v>
      </c>
      <c r="H65">
        <v>59</v>
      </c>
      <c r="I65">
        <v>14</v>
      </c>
      <c r="J65">
        <v>13</v>
      </c>
      <c r="K65">
        <v>16.50485436893204</v>
      </c>
      <c r="L65">
        <v>57.28155339805825</v>
      </c>
      <c r="M65">
        <v>13.592233009708737</v>
      </c>
      <c r="N65">
        <v>12.621359223300971</v>
      </c>
    </row>
    <row r="66" spans="1:14" x14ac:dyDescent="0.3">
      <c r="A66" t="s">
        <v>13</v>
      </c>
      <c r="B66" t="str">
        <f>IFERROR(VLOOKUP($A66,classification!$A$3:$C$331,3,FALSE),VLOOKUP($A66,classification!$I$2:$K$27,3,FALSE))</f>
        <v>Urban with Significant Rural</v>
      </c>
      <c r="C66" t="str">
        <f>VLOOKUP($A66,class!$A$1:$B$455,2,FALSE)</f>
        <v>Shire County</v>
      </c>
      <c r="D66">
        <v>419</v>
      </c>
      <c r="E66">
        <v>3</v>
      </c>
      <c r="F66">
        <v>416</v>
      </c>
      <c r="G66">
        <v>45</v>
      </c>
      <c r="H66">
        <v>288</v>
      </c>
      <c r="I66">
        <v>62</v>
      </c>
      <c r="J66">
        <v>21</v>
      </c>
      <c r="K66">
        <v>10.817307692307692</v>
      </c>
      <c r="L66">
        <v>69.230769230769226</v>
      </c>
      <c r="M66">
        <v>14.903846153846153</v>
      </c>
      <c r="N66">
        <v>5.0480769230769234</v>
      </c>
    </row>
    <row r="67" spans="1:14" x14ac:dyDescent="0.3">
      <c r="A67" t="s">
        <v>38</v>
      </c>
      <c r="B67" t="str">
        <f>IFERROR(VLOOKUP($A67,classification!$A$3:$C$331,3,FALSE),VLOOKUP($A67,classification!$I$2:$K$27,3,FALSE))</f>
        <v>Predominantly Urban</v>
      </c>
      <c r="C67" t="str">
        <f>VLOOKUP($A67,class!$A$1:$B$455,2,FALSE)</f>
        <v>Unitary Authority</v>
      </c>
      <c r="D67">
        <v>113</v>
      </c>
      <c r="E67">
        <v>3</v>
      </c>
      <c r="F67">
        <v>110</v>
      </c>
      <c r="G67">
        <v>20</v>
      </c>
      <c r="H67">
        <v>73</v>
      </c>
      <c r="I67">
        <v>13</v>
      </c>
      <c r="J67">
        <v>4</v>
      </c>
      <c r="K67">
        <v>18.181818181818183</v>
      </c>
      <c r="L67">
        <v>66.36363636363636</v>
      </c>
      <c r="M67">
        <v>11.818181818181818</v>
      </c>
      <c r="N67">
        <v>3.6363636363636362</v>
      </c>
    </row>
    <row r="68" spans="1:14" x14ac:dyDescent="0.3">
      <c r="A68" t="s">
        <v>33</v>
      </c>
      <c r="B68" t="str">
        <f>IFERROR(VLOOKUP($A68,classification!$A$3:$C$331,3,FALSE),VLOOKUP($A68,classification!$I$2:$K$27,3,FALSE))</f>
        <v>Urban with Significant Rural</v>
      </c>
      <c r="C68" t="str">
        <f>VLOOKUP($A68,class!$A$1:$B$455,2,FALSE)</f>
        <v>Shire County</v>
      </c>
      <c r="D68">
        <v>283</v>
      </c>
      <c r="E68">
        <v>5</v>
      </c>
      <c r="F68">
        <v>278</v>
      </c>
      <c r="G68">
        <v>42</v>
      </c>
      <c r="H68">
        <v>203</v>
      </c>
      <c r="I68">
        <v>28</v>
      </c>
      <c r="J68">
        <v>5</v>
      </c>
      <c r="K68">
        <v>15.107913669064748</v>
      </c>
      <c r="L68">
        <v>73.021582733812949</v>
      </c>
      <c r="M68">
        <v>10.071942446043165</v>
      </c>
      <c r="N68">
        <v>1.7985611510791366</v>
      </c>
    </row>
    <row r="69" spans="1:14" x14ac:dyDescent="0.3">
      <c r="A69" t="s">
        <v>35</v>
      </c>
      <c r="B69" t="str">
        <f>IFERROR(VLOOKUP($A69,classification!$A$3:$C$331,3,FALSE),VLOOKUP($A69,classification!$I$2:$K$27,3,FALSE))</f>
        <v>Predominantly Rural</v>
      </c>
      <c r="C69" t="str">
        <f>VLOOKUP($A69,class!$A$1:$B$455,2,FALSE)</f>
        <v>Shire County</v>
      </c>
      <c r="D69">
        <v>364</v>
      </c>
      <c r="E69">
        <v>5</v>
      </c>
      <c r="F69">
        <v>359</v>
      </c>
      <c r="G69">
        <v>55</v>
      </c>
      <c r="H69">
        <v>244</v>
      </c>
      <c r="I69">
        <v>41</v>
      </c>
      <c r="J69">
        <v>19</v>
      </c>
      <c r="K69">
        <v>15.32033426183844</v>
      </c>
      <c r="L69">
        <v>67.966573816155986</v>
      </c>
      <c r="M69">
        <v>11.420612813370473</v>
      </c>
      <c r="N69">
        <v>5.2924791086350975</v>
      </c>
    </row>
    <row r="70" spans="1:14" x14ac:dyDescent="0.3">
      <c r="A70" t="s">
        <v>425</v>
      </c>
      <c r="B70" t="str">
        <f>IFERROR(VLOOKUP($A70,classification!$A$3:$C$331,3,FALSE),VLOOKUP($A70,classification!$I$2:$K$27,3,FALSE))</f>
        <v>Urban with Significant Rural</v>
      </c>
      <c r="C70" t="str">
        <f>VLOOKUP($A70,class!$A$1:$B$455,2,FALSE)</f>
        <v>Unitary Authority</v>
      </c>
      <c r="D70">
        <v>142</v>
      </c>
      <c r="E70">
        <v>1</v>
      </c>
      <c r="F70">
        <v>141</v>
      </c>
      <c r="G70">
        <v>21</v>
      </c>
      <c r="H70">
        <v>85</v>
      </c>
      <c r="I70">
        <v>30</v>
      </c>
      <c r="J70">
        <v>5</v>
      </c>
      <c r="K70">
        <v>14.893617021276595</v>
      </c>
      <c r="L70">
        <v>60.283687943262414</v>
      </c>
      <c r="M70">
        <v>21.276595744680851</v>
      </c>
      <c r="N70">
        <v>3.5460992907801416</v>
      </c>
    </row>
    <row r="71" spans="1:14" x14ac:dyDescent="0.3">
      <c r="A71" t="s">
        <v>42</v>
      </c>
      <c r="B71" t="str">
        <f>IFERROR(VLOOKUP($A71,classification!$A$3:$C$331,3,FALSE),VLOOKUP($A71,classification!$I$2:$K$27,3,FALSE))</f>
        <v>Predominantly Urban</v>
      </c>
      <c r="C71" t="str">
        <f>VLOOKUP($A71,class!$A$1:$B$455,2,FALSE)</f>
        <v>Unitary Authority</v>
      </c>
      <c r="D71">
        <v>105</v>
      </c>
      <c r="E71">
        <v>3</v>
      </c>
      <c r="F71">
        <v>102</v>
      </c>
      <c r="G71">
        <v>17</v>
      </c>
      <c r="H71">
        <v>70</v>
      </c>
      <c r="I71">
        <v>12</v>
      </c>
      <c r="J71">
        <v>3</v>
      </c>
      <c r="K71">
        <v>16.666666666666668</v>
      </c>
      <c r="L71">
        <v>68.627450980392155</v>
      </c>
      <c r="M71">
        <v>11.764705882352942</v>
      </c>
      <c r="N71">
        <v>2.9411764705882355</v>
      </c>
    </row>
    <row r="72" spans="1:14" x14ac:dyDescent="0.3">
      <c r="A72" t="s">
        <v>43</v>
      </c>
      <c r="B72" t="str">
        <f>IFERROR(VLOOKUP($A72,classification!$A$3:$C$331,3,FALSE),VLOOKUP($A72,classification!$I$2:$K$27,3,FALSE))</f>
        <v>Urban with Significant Rural</v>
      </c>
      <c r="C72" t="str">
        <f>VLOOKUP($A72,class!$A$1:$B$455,2,FALSE)</f>
        <v>Shire County</v>
      </c>
      <c r="D72">
        <v>339</v>
      </c>
      <c r="E72">
        <v>4</v>
      </c>
      <c r="F72">
        <v>335</v>
      </c>
      <c r="G72">
        <v>51</v>
      </c>
      <c r="H72">
        <v>237</v>
      </c>
      <c r="I72">
        <v>35</v>
      </c>
      <c r="J72">
        <v>12</v>
      </c>
      <c r="K72">
        <v>15.223880597014926</v>
      </c>
      <c r="L72">
        <v>70.746268656716424</v>
      </c>
      <c r="M72">
        <v>10.447761194029852</v>
      </c>
      <c r="N72">
        <v>3.5820895522388061</v>
      </c>
    </row>
    <row r="73" spans="1:14" x14ac:dyDescent="0.3">
      <c r="A73" t="s">
        <v>40</v>
      </c>
      <c r="B73" t="str">
        <f>IFERROR(VLOOKUP($A73,classification!$A$3:$C$331,3,FALSE),VLOOKUP($A73,classification!$I$2:$K$27,3,FALSE))</f>
        <v>Predominantly Rural</v>
      </c>
      <c r="C73" t="str">
        <f>VLOOKUP($A73,class!$A$1:$B$455,2,FALSE)</f>
        <v>Unitary Authority</v>
      </c>
      <c r="D73">
        <v>21</v>
      </c>
      <c r="E73">
        <v>0</v>
      </c>
      <c r="F73">
        <v>21</v>
      </c>
      <c r="G73">
        <v>5</v>
      </c>
      <c r="H73">
        <v>15</v>
      </c>
      <c r="I73">
        <v>1</v>
      </c>
      <c r="J73">
        <v>0</v>
      </c>
      <c r="K73">
        <v>23.80952380952381</v>
      </c>
      <c r="L73">
        <v>71.428571428571431</v>
      </c>
      <c r="M73">
        <v>4.7619047619047619</v>
      </c>
      <c r="N73">
        <v>0</v>
      </c>
    </row>
    <row r="74" spans="1:14" x14ac:dyDescent="0.3">
      <c r="A74" t="s">
        <v>420</v>
      </c>
      <c r="B74" t="str">
        <f>IFERROR(VLOOKUP($A74,classification!$A$3:$C$331,3,FALSE),VLOOKUP($A74,classification!$I$2:$K$27,3,FALSE))</f>
        <v>Urban with Significant Rural</v>
      </c>
      <c r="C74" t="str">
        <f>VLOOKUP($A74,class!$A$1:$B$455,2,FALSE)</f>
        <v>Unitary Authority</v>
      </c>
      <c r="D74">
        <v>184</v>
      </c>
      <c r="E74">
        <v>5</v>
      </c>
      <c r="F74">
        <v>179</v>
      </c>
      <c r="G74">
        <v>27</v>
      </c>
      <c r="H74">
        <v>128</v>
      </c>
      <c r="I74">
        <v>18</v>
      </c>
      <c r="J74">
        <v>6</v>
      </c>
      <c r="K74">
        <v>15.083798882681565</v>
      </c>
      <c r="L74">
        <v>71.508379888268152</v>
      </c>
      <c r="M74">
        <v>10.05586592178771</v>
      </c>
      <c r="N74">
        <v>3.3519553072625698</v>
      </c>
    </row>
    <row r="75" spans="1:14" x14ac:dyDescent="0.3">
      <c r="A75" t="s">
        <v>360</v>
      </c>
      <c r="D75">
        <v>2407</v>
      </c>
      <c r="E75">
        <v>18</v>
      </c>
      <c r="F75">
        <v>2389</v>
      </c>
      <c r="G75">
        <v>409</v>
      </c>
      <c r="H75">
        <v>1600</v>
      </c>
      <c r="I75">
        <v>284</v>
      </c>
      <c r="J75">
        <v>96</v>
      </c>
      <c r="K75">
        <v>17.120133947258267</v>
      </c>
      <c r="L75">
        <v>66.973629133528675</v>
      </c>
      <c r="M75">
        <v>11.88781917120134</v>
      </c>
      <c r="N75">
        <v>4.0184177480117205</v>
      </c>
    </row>
    <row r="76" spans="1:14" x14ac:dyDescent="0.3">
      <c r="A76" t="s">
        <v>311</v>
      </c>
      <c r="B76" t="str">
        <f>IFERROR(VLOOKUP($A76,classification!$A$3:$C$331,3,FALSE),VLOOKUP($A76,classification!$I$2:$K$27,3,FALSE))</f>
        <v>Predominantly Urban</v>
      </c>
      <c r="C76" t="str">
        <f>VLOOKUP($A76,class!$A$1:$B$455,2,FALSE)</f>
        <v>Metropolitan District</v>
      </c>
      <c r="D76">
        <v>442</v>
      </c>
      <c r="E76">
        <v>3</v>
      </c>
      <c r="F76">
        <v>439</v>
      </c>
      <c r="G76">
        <v>98</v>
      </c>
      <c r="H76">
        <v>261</v>
      </c>
      <c r="I76">
        <v>53</v>
      </c>
      <c r="J76">
        <v>27</v>
      </c>
      <c r="K76">
        <v>22.323462414578589</v>
      </c>
      <c r="L76">
        <v>59.453302961275625</v>
      </c>
      <c r="M76">
        <v>12.072892938496583</v>
      </c>
      <c r="N76">
        <v>6.1503416856492024</v>
      </c>
    </row>
    <row r="77" spans="1:14" x14ac:dyDescent="0.3">
      <c r="A77" t="s">
        <v>312</v>
      </c>
      <c r="B77" t="str">
        <f>IFERROR(VLOOKUP($A77,classification!$A$3:$C$331,3,FALSE),VLOOKUP($A77,classification!$I$2:$K$27,3,FALSE))</f>
        <v>Predominantly Urban</v>
      </c>
      <c r="C77" t="str">
        <f>VLOOKUP($A77,class!$A$1:$B$455,2,FALSE)</f>
        <v>Metropolitan District</v>
      </c>
      <c r="D77">
        <v>118</v>
      </c>
      <c r="E77">
        <v>0</v>
      </c>
      <c r="F77">
        <v>118</v>
      </c>
      <c r="G77">
        <v>12</v>
      </c>
      <c r="H77">
        <v>90</v>
      </c>
      <c r="I77">
        <v>12</v>
      </c>
      <c r="J77">
        <v>4</v>
      </c>
      <c r="K77">
        <v>10.169491525423728</v>
      </c>
      <c r="L77">
        <v>76.271186440677965</v>
      </c>
      <c r="M77">
        <v>10.169491525423728</v>
      </c>
      <c r="N77">
        <v>3.3898305084745761</v>
      </c>
    </row>
    <row r="78" spans="1:14" x14ac:dyDescent="0.3">
      <c r="A78" t="s">
        <v>313</v>
      </c>
      <c r="B78" t="str">
        <f>IFERROR(VLOOKUP($A78,classification!$A$3:$C$331,3,FALSE),VLOOKUP($A78,classification!$I$2:$K$27,3,FALSE))</f>
        <v>Predominantly Urban</v>
      </c>
      <c r="C78" t="str">
        <f>VLOOKUP($A78,class!$A$1:$B$455,2,FALSE)</f>
        <v>Metropolitan District</v>
      </c>
      <c r="D78">
        <v>107</v>
      </c>
      <c r="E78">
        <v>0</v>
      </c>
      <c r="F78">
        <v>107</v>
      </c>
      <c r="G78">
        <v>8</v>
      </c>
      <c r="H78">
        <v>76</v>
      </c>
      <c r="I78">
        <v>17</v>
      </c>
      <c r="J78">
        <v>6</v>
      </c>
      <c r="K78">
        <v>7.4766355140186915</v>
      </c>
      <c r="L78">
        <v>71.028037383177576</v>
      </c>
      <c r="M78">
        <v>15.88785046728972</v>
      </c>
      <c r="N78">
        <v>5.6074766355140184</v>
      </c>
    </row>
    <row r="79" spans="1:14" x14ac:dyDescent="0.3">
      <c r="A79" t="s">
        <v>44</v>
      </c>
      <c r="B79" t="str">
        <f>IFERROR(VLOOKUP($A79,classification!$A$3:$C$331,3,FALSE),VLOOKUP($A79,classification!$I$2:$K$27,3,FALSE))</f>
        <v>Predominantly Rural</v>
      </c>
      <c r="C79" t="str">
        <f>VLOOKUP($A79,class!$A$1:$B$455,2,FALSE)</f>
        <v>Unitary Authority</v>
      </c>
      <c r="D79">
        <v>98</v>
      </c>
      <c r="E79">
        <v>0</v>
      </c>
      <c r="F79">
        <v>98</v>
      </c>
      <c r="G79">
        <v>21</v>
      </c>
      <c r="H79">
        <v>71</v>
      </c>
      <c r="I79">
        <v>5</v>
      </c>
      <c r="J79">
        <v>1</v>
      </c>
      <c r="K79">
        <v>21.428571428571427</v>
      </c>
      <c r="L79">
        <v>72.448979591836732</v>
      </c>
      <c r="M79">
        <v>5.1020408163265305</v>
      </c>
      <c r="N79">
        <v>1.0204081632653061</v>
      </c>
    </row>
    <row r="80" spans="1:14" x14ac:dyDescent="0.3">
      <c r="A80" t="s">
        <v>314</v>
      </c>
      <c r="B80" t="str">
        <f>IFERROR(VLOOKUP($A80,classification!$A$3:$C$331,3,FALSE),VLOOKUP($A80,classification!$I$2:$K$27,3,FALSE))</f>
        <v>Predominantly Urban</v>
      </c>
      <c r="C80" t="str">
        <f>VLOOKUP($A80,class!$A$1:$B$455,2,FALSE)</f>
        <v>Metropolitan District</v>
      </c>
      <c r="D80">
        <v>121</v>
      </c>
      <c r="E80">
        <v>2</v>
      </c>
      <c r="F80">
        <v>119</v>
      </c>
      <c r="G80">
        <v>24</v>
      </c>
      <c r="H80">
        <v>73</v>
      </c>
      <c r="I80">
        <v>15</v>
      </c>
      <c r="J80">
        <v>7</v>
      </c>
      <c r="K80">
        <v>20.168067226890756</v>
      </c>
      <c r="L80">
        <v>61.344537815126053</v>
      </c>
      <c r="M80">
        <v>12.605042016806722</v>
      </c>
      <c r="N80">
        <v>5.882352941176471</v>
      </c>
    </row>
    <row r="81" spans="1:14" x14ac:dyDescent="0.3">
      <c r="A81" t="s">
        <v>83</v>
      </c>
      <c r="B81" t="str">
        <f>IFERROR(VLOOKUP($A81,classification!$A$3:$C$331,3,FALSE),VLOOKUP($A81,classification!$I$2:$K$27,3,FALSE))</f>
        <v>Predominantly Rural</v>
      </c>
      <c r="C81" t="str">
        <f>VLOOKUP($A81,class!$A$1:$B$455,2,FALSE)</f>
        <v>Unitary Authority</v>
      </c>
      <c r="D81">
        <v>149</v>
      </c>
      <c r="E81">
        <v>0</v>
      </c>
      <c r="F81">
        <v>149</v>
      </c>
      <c r="G81">
        <v>16</v>
      </c>
      <c r="H81">
        <v>116</v>
      </c>
      <c r="I81">
        <v>12</v>
      </c>
      <c r="J81">
        <v>5</v>
      </c>
      <c r="K81">
        <v>10.738255033557047</v>
      </c>
      <c r="L81">
        <v>77.852348993288587</v>
      </c>
      <c r="M81">
        <v>8.053691275167786</v>
      </c>
      <c r="N81">
        <v>3.3557046979865772</v>
      </c>
    </row>
    <row r="82" spans="1:14" x14ac:dyDescent="0.3">
      <c r="A82" t="s">
        <v>315</v>
      </c>
      <c r="B82" t="str">
        <f>IFERROR(VLOOKUP($A82,classification!$A$3:$C$331,3,FALSE),VLOOKUP($A82,classification!$I$2:$K$27,3,FALSE))</f>
        <v>Predominantly Urban</v>
      </c>
      <c r="C82" t="str">
        <f>VLOOKUP($A82,class!$A$1:$B$455,2,FALSE)</f>
        <v>Metropolitan District</v>
      </c>
      <c r="D82">
        <v>83</v>
      </c>
      <c r="E82">
        <v>1</v>
      </c>
      <c r="F82">
        <v>82</v>
      </c>
      <c r="G82">
        <v>23</v>
      </c>
      <c r="H82">
        <v>43</v>
      </c>
      <c r="I82">
        <v>14</v>
      </c>
      <c r="J82">
        <v>2</v>
      </c>
      <c r="K82">
        <v>28.048780487804876</v>
      </c>
      <c r="L82">
        <v>52.439024390243901</v>
      </c>
      <c r="M82">
        <v>17.073170731707318</v>
      </c>
      <c r="N82">
        <v>2.4390243902439024</v>
      </c>
    </row>
    <row r="83" spans="1:14" x14ac:dyDescent="0.3">
      <c r="A83" t="s">
        <v>49</v>
      </c>
      <c r="B83" t="str">
        <f>IFERROR(VLOOKUP($A83,classification!$A$3:$C$331,3,FALSE),VLOOKUP($A83,classification!$I$2:$K$27,3,FALSE))</f>
        <v>Urban with Significant Rural</v>
      </c>
      <c r="C83" t="str">
        <f>VLOOKUP($A83,class!$A$1:$B$455,2,FALSE)</f>
        <v>Shire County</v>
      </c>
      <c r="D83">
        <v>400</v>
      </c>
      <c r="E83">
        <v>4</v>
      </c>
      <c r="F83">
        <v>396</v>
      </c>
      <c r="G83">
        <v>50</v>
      </c>
      <c r="H83">
        <v>289</v>
      </c>
      <c r="I83">
        <v>44</v>
      </c>
      <c r="J83">
        <v>13</v>
      </c>
      <c r="K83">
        <v>12.626262626262626</v>
      </c>
      <c r="L83">
        <v>72.979797979797979</v>
      </c>
      <c r="M83">
        <v>11.111111111111111</v>
      </c>
      <c r="N83">
        <v>3.2828282828282829</v>
      </c>
    </row>
    <row r="84" spans="1:14" x14ac:dyDescent="0.3">
      <c r="A84" t="s">
        <v>48</v>
      </c>
      <c r="B84" t="str">
        <f>IFERROR(VLOOKUP($A84,classification!$A$3:$C$331,3,FALSE),VLOOKUP($A84,classification!$I$2:$K$27,3,FALSE))</f>
        <v>Predominantly Urban</v>
      </c>
      <c r="C84" t="str">
        <f>VLOOKUP($A84,class!$A$1:$B$455,2,FALSE)</f>
        <v>Unitary Authority</v>
      </c>
      <c r="D84">
        <v>92</v>
      </c>
      <c r="E84">
        <v>0</v>
      </c>
      <c r="F84">
        <v>92</v>
      </c>
      <c r="G84">
        <v>15</v>
      </c>
      <c r="H84">
        <v>56</v>
      </c>
      <c r="I84">
        <v>20</v>
      </c>
      <c r="J84">
        <v>1</v>
      </c>
      <c r="K84">
        <v>16.304347826086957</v>
      </c>
      <c r="L84">
        <v>60.869565217391305</v>
      </c>
      <c r="M84">
        <v>21.739130434782609</v>
      </c>
      <c r="N84">
        <v>1.0869565217391304</v>
      </c>
    </row>
    <row r="85" spans="1:14" x14ac:dyDescent="0.3">
      <c r="A85" t="s">
        <v>46</v>
      </c>
      <c r="B85" t="str">
        <f>IFERROR(VLOOKUP($A85,classification!$A$3:$C$331,3,FALSE),VLOOKUP($A85,classification!$I$2:$K$27,3,FALSE))</f>
        <v>Predominantly Urban</v>
      </c>
      <c r="C85" t="str">
        <f>VLOOKUP($A85,class!$A$1:$B$455,2,FALSE)</f>
        <v>Unitary Authority</v>
      </c>
      <c r="D85">
        <v>75</v>
      </c>
      <c r="E85">
        <v>0</v>
      </c>
      <c r="F85">
        <v>75</v>
      </c>
      <c r="G85">
        <v>16</v>
      </c>
      <c r="H85">
        <v>45</v>
      </c>
      <c r="I85">
        <v>13</v>
      </c>
      <c r="J85">
        <v>1</v>
      </c>
      <c r="K85">
        <v>21.333333333333332</v>
      </c>
      <c r="L85">
        <v>60</v>
      </c>
      <c r="M85">
        <v>17.333333333333332</v>
      </c>
      <c r="N85">
        <v>1.3333333333333333</v>
      </c>
    </row>
    <row r="86" spans="1:14" x14ac:dyDescent="0.3">
      <c r="A86" t="s">
        <v>316</v>
      </c>
      <c r="B86" t="str">
        <f>IFERROR(VLOOKUP($A86,classification!$A$3:$C$331,3,FALSE),VLOOKUP($A86,classification!$I$2:$K$27,3,FALSE))</f>
        <v>Predominantly Urban</v>
      </c>
      <c r="C86" t="str">
        <f>VLOOKUP($A86,class!$A$1:$B$455,2,FALSE)</f>
        <v>Metropolitan District</v>
      </c>
      <c r="D86">
        <v>122</v>
      </c>
      <c r="E86">
        <v>1</v>
      </c>
      <c r="F86">
        <v>121</v>
      </c>
      <c r="G86">
        <v>26</v>
      </c>
      <c r="H86">
        <v>73</v>
      </c>
      <c r="I86">
        <v>20</v>
      </c>
      <c r="J86">
        <v>2</v>
      </c>
      <c r="K86">
        <v>21.487603305785125</v>
      </c>
      <c r="L86">
        <v>60.330578512396691</v>
      </c>
      <c r="M86">
        <v>16.528925619834709</v>
      </c>
      <c r="N86">
        <v>1.6528925619834711</v>
      </c>
    </row>
    <row r="87" spans="1:14" x14ac:dyDescent="0.3">
      <c r="A87" t="s">
        <v>55</v>
      </c>
      <c r="B87" t="str">
        <f>IFERROR(VLOOKUP($A87,classification!$A$3:$C$331,3,FALSE),VLOOKUP($A87,classification!$I$2:$K$27,3,FALSE))</f>
        <v>Urban with Significant Rural</v>
      </c>
      <c r="C87" t="str">
        <f>VLOOKUP($A87,class!$A$1:$B$455,2,FALSE)</f>
        <v>Shire County</v>
      </c>
      <c r="D87">
        <v>246</v>
      </c>
      <c r="E87">
        <v>5</v>
      </c>
      <c r="F87">
        <v>241</v>
      </c>
      <c r="G87">
        <v>41</v>
      </c>
      <c r="H87">
        <v>168</v>
      </c>
      <c r="I87">
        <v>27</v>
      </c>
      <c r="J87">
        <v>5</v>
      </c>
      <c r="K87">
        <v>17.012448132780083</v>
      </c>
      <c r="L87">
        <v>69.709543568464724</v>
      </c>
      <c r="M87">
        <v>11.203319502074688</v>
      </c>
      <c r="N87">
        <v>2.0746887966804981</v>
      </c>
    </row>
    <row r="88" spans="1:14" x14ac:dyDescent="0.3">
      <c r="A88" t="s">
        <v>317</v>
      </c>
      <c r="B88" t="str">
        <f>IFERROR(VLOOKUP($A88,classification!$A$3:$C$331,3,FALSE),VLOOKUP($A88,classification!$I$2:$K$27,3,FALSE))</f>
        <v>Predominantly Urban</v>
      </c>
      <c r="C88" t="str">
        <f>VLOOKUP($A88,class!$A$1:$B$455,2,FALSE)</f>
        <v>Metropolitan District</v>
      </c>
      <c r="D88">
        <v>110</v>
      </c>
      <c r="E88">
        <v>1</v>
      </c>
      <c r="F88">
        <v>109</v>
      </c>
      <c r="G88">
        <v>18</v>
      </c>
      <c r="H88">
        <v>77</v>
      </c>
      <c r="I88">
        <v>11</v>
      </c>
      <c r="J88">
        <v>3</v>
      </c>
      <c r="K88">
        <v>16.513761467889907</v>
      </c>
      <c r="L88">
        <v>70.642201834862391</v>
      </c>
      <c r="M88">
        <v>10.091743119266056</v>
      </c>
      <c r="N88">
        <v>2.7522935779816513</v>
      </c>
    </row>
    <row r="89" spans="1:14" x14ac:dyDescent="0.3">
      <c r="A89" t="s">
        <v>59</v>
      </c>
      <c r="B89" t="str">
        <f>IFERROR(VLOOKUP($A89,classification!$A$3:$C$331,3,FALSE),VLOOKUP($A89,classification!$I$2:$K$27,3,FALSE))</f>
        <v>Urban with Significant Rural</v>
      </c>
      <c r="C89" t="str">
        <f>VLOOKUP($A89,class!$A$1:$B$455,2,FALSE)</f>
        <v>Shire County</v>
      </c>
      <c r="D89">
        <v>244</v>
      </c>
      <c r="E89">
        <v>1</v>
      </c>
      <c r="F89">
        <v>243</v>
      </c>
      <c r="G89">
        <v>41</v>
      </c>
      <c r="H89">
        <v>162</v>
      </c>
      <c r="I89">
        <v>21</v>
      </c>
      <c r="J89">
        <v>19</v>
      </c>
      <c r="K89">
        <v>16.872427983539094</v>
      </c>
      <c r="L89">
        <v>66.666666666666671</v>
      </c>
      <c r="M89">
        <v>8.6419753086419746</v>
      </c>
      <c r="N89">
        <v>7.8189300411522638</v>
      </c>
    </row>
    <row r="90" spans="1:14" x14ac:dyDescent="0.3">
      <c r="A90" t="s">
        <v>383</v>
      </c>
      <c r="D90">
        <v>2561</v>
      </c>
      <c r="E90">
        <v>33</v>
      </c>
      <c r="F90">
        <v>2528</v>
      </c>
      <c r="G90">
        <v>421</v>
      </c>
      <c r="H90">
        <v>1730</v>
      </c>
      <c r="I90">
        <v>288</v>
      </c>
      <c r="J90">
        <v>89</v>
      </c>
      <c r="K90">
        <v>16.653481012658229</v>
      </c>
      <c r="L90">
        <v>68.433544303797461</v>
      </c>
      <c r="M90">
        <v>11.39240506329114</v>
      </c>
      <c r="N90">
        <v>3.5205696202531644</v>
      </c>
    </row>
    <row r="91" spans="1:14" x14ac:dyDescent="0.3">
      <c r="A91" t="s">
        <v>87</v>
      </c>
      <c r="B91" t="str">
        <f>IFERROR(VLOOKUP($A91,classification!$A$3:$C$331,3,FALSE),VLOOKUP($A91,classification!$I$2:$K$27,3,FALSE))</f>
        <v>Urban with Significant Rural</v>
      </c>
      <c r="C91" t="str">
        <f>VLOOKUP($A91,class!$A$1:$B$455,2,FALSE)</f>
        <v>Unitary Authority</v>
      </c>
      <c r="D91">
        <v>74</v>
      </c>
      <c r="E91">
        <v>3</v>
      </c>
      <c r="F91">
        <v>71</v>
      </c>
      <c r="G91">
        <v>10</v>
      </c>
      <c r="H91">
        <v>44</v>
      </c>
      <c r="I91">
        <v>15</v>
      </c>
      <c r="J91">
        <v>2</v>
      </c>
      <c r="K91">
        <v>14.084507042253522</v>
      </c>
      <c r="L91">
        <v>61.971830985915496</v>
      </c>
      <c r="M91">
        <v>21.12676056338028</v>
      </c>
      <c r="N91">
        <v>2.816901408450704</v>
      </c>
    </row>
    <row r="92" spans="1:14" x14ac:dyDescent="0.3">
      <c r="A92" t="s">
        <v>8</v>
      </c>
      <c r="B92" t="str">
        <f>IFERROR(VLOOKUP($A92,classification!$A$3:$C$331,3,FALSE),VLOOKUP($A92,classification!$I$2:$K$27,3,FALSE))</f>
        <v>Predominantly Rural</v>
      </c>
      <c r="C92" t="str">
        <f>VLOOKUP($A92,class!$A$1:$B$455,2,FALSE)</f>
        <v>Shire County</v>
      </c>
      <c r="D92">
        <v>265</v>
      </c>
      <c r="E92">
        <v>7</v>
      </c>
      <c r="F92">
        <v>258</v>
      </c>
      <c r="G92">
        <v>31</v>
      </c>
      <c r="H92">
        <v>182</v>
      </c>
      <c r="I92">
        <v>33</v>
      </c>
      <c r="J92">
        <v>12</v>
      </c>
      <c r="K92">
        <v>12.015503875968992</v>
      </c>
      <c r="L92">
        <v>70.542635658914733</v>
      </c>
      <c r="M92">
        <v>12.790697674418604</v>
      </c>
      <c r="N92">
        <v>4.6511627906976747</v>
      </c>
    </row>
    <row r="93" spans="1:14" x14ac:dyDescent="0.3">
      <c r="A93" t="s">
        <v>88</v>
      </c>
      <c r="B93" t="str">
        <f>IFERROR(VLOOKUP($A93,classification!$A$3:$C$331,3,FALSE),VLOOKUP($A93,classification!$I$2:$K$27,3,FALSE))</f>
        <v>Predominantly Rural</v>
      </c>
      <c r="C93" t="str">
        <f>VLOOKUP($A93,class!$A$1:$B$455,2,FALSE)</f>
        <v>Unitary Authority</v>
      </c>
      <c r="D93">
        <v>132</v>
      </c>
      <c r="E93">
        <v>2</v>
      </c>
      <c r="F93">
        <v>130</v>
      </c>
      <c r="G93">
        <v>31</v>
      </c>
      <c r="H93">
        <v>83</v>
      </c>
      <c r="I93">
        <v>10</v>
      </c>
      <c r="J93">
        <v>6</v>
      </c>
      <c r="K93">
        <v>23.846153846153847</v>
      </c>
      <c r="L93">
        <v>63.846153846153847</v>
      </c>
      <c r="M93">
        <v>7.6923076923076925</v>
      </c>
      <c r="N93">
        <v>4.615384615384615</v>
      </c>
    </row>
    <row r="94" spans="1:14" x14ac:dyDescent="0.3">
      <c r="A94" t="s">
        <v>21</v>
      </c>
      <c r="B94" t="str">
        <f>IFERROR(VLOOKUP($A94,classification!$A$3:$C$331,3,FALSE),VLOOKUP($A94,classification!$I$2:$K$27,3,FALSE))</f>
        <v>Urban with Significant Rural</v>
      </c>
      <c r="C94" t="str">
        <f>VLOOKUP($A94,class!$A$1:$B$455,2,FALSE)</f>
        <v>Shire County</v>
      </c>
      <c r="D94">
        <v>556</v>
      </c>
      <c r="E94">
        <v>5</v>
      </c>
      <c r="F94">
        <v>551</v>
      </c>
      <c r="G94">
        <v>87</v>
      </c>
      <c r="H94">
        <v>399</v>
      </c>
      <c r="I94">
        <v>48</v>
      </c>
      <c r="J94">
        <v>17</v>
      </c>
      <c r="K94">
        <v>15.789473684210526</v>
      </c>
      <c r="L94">
        <v>72.41379310344827</v>
      </c>
      <c r="M94">
        <v>8.7114337568058069</v>
      </c>
      <c r="N94">
        <v>3.0852994555353903</v>
      </c>
    </row>
    <row r="95" spans="1:14" x14ac:dyDescent="0.3">
      <c r="A95" t="s">
        <v>27</v>
      </c>
      <c r="B95" t="str">
        <f>IFERROR(VLOOKUP($A95,classification!$A$3:$C$331,3,FALSE),VLOOKUP($A95,classification!$I$2:$K$27,3,FALSE))</f>
        <v>Predominantly Urban</v>
      </c>
      <c r="C95" t="str">
        <f>VLOOKUP($A95,class!$A$1:$B$455,2,FALSE)</f>
        <v>Shire County</v>
      </c>
      <c r="D95">
        <v>532</v>
      </c>
      <c r="E95">
        <v>2</v>
      </c>
      <c r="F95">
        <v>530</v>
      </c>
      <c r="G95">
        <v>131</v>
      </c>
      <c r="H95">
        <v>335</v>
      </c>
      <c r="I95">
        <v>51</v>
      </c>
      <c r="J95">
        <v>13</v>
      </c>
      <c r="K95">
        <v>24.716981132075471</v>
      </c>
      <c r="L95">
        <v>63.20754716981132</v>
      </c>
      <c r="M95">
        <v>9.6226415094339615</v>
      </c>
      <c r="N95">
        <v>2.4528301886792452</v>
      </c>
    </row>
    <row r="96" spans="1:14" x14ac:dyDescent="0.3">
      <c r="A96" t="s">
        <v>64</v>
      </c>
      <c r="B96" t="str">
        <f>IFERROR(VLOOKUP($A96,classification!$A$3:$C$331,3,FALSE),VLOOKUP($A96,classification!$I$2:$K$27,3,FALSE))</f>
        <v>Predominantly Urban</v>
      </c>
      <c r="C96" t="str">
        <f>VLOOKUP($A96,class!$A$1:$B$455,2,FALSE)</f>
        <v>Unitary Authority</v>
      </c>
      <c r="D96">
        <v>70</v>
      </c>
      <c r="E96">
        <v>1</v>
      </c>
      <c r="F96">
        <v>69</v>
      </c>
      <c r="G96">
        <v>11</v>
      </c>
      <c r="H96">
        <v>45</v>
      </c>
      <c r="I96">
        <v>13</v>
      </c>
      <c r="J96">
        <v>0</v>
      </c>
      <c r="K96">
        <v>15.942028985507246</v>
      </c>
      <c r="L96">
        <v>65.217391304347828</v>
      </c>
      <c r="M96">
        <v>18.840579710144926</v>
      </c>
      <c r="N96">
        <v>0</v>
      </c>
    </row>
    <row r="97" spans="1:14" x14ac:dyDescent="0.3">
      <c r="A97" t="s">
        <v>37</v>
      </c>
      <c r="B97" t="str">
        <f>IFERROR(VLOOKUP($A97,classification!$A$3:$C$331,3,FALSE),VLOOKUP($A97,classification!$I$2:$K$27,3,FALSE))</f>
        <v>Predominantly Rural</v>
      </c>
      <c r="C97" t="str">
        <f>VLOOKUP($A97,class!$A$1:$B$455,2,FALSE)</f>
        <v>Shire County</v>
      </c>
      <c r="D97">
        <v>422</v>
      </c>
      <c r="E97">
        <v>5</v>
      </c>
      <c r="F97">
        <v>417</v>
      </c>
      <c r="G97">
        <v>54</v>
      </c>
      <c r="H97">
        <v>293</v>
      </c>
      <c r="I97">
        <v>56</v>
      </c>
      <c r="J97">
        <v>14</v>
      </c>
      <c r="K97">
        <v>12.949640287769784</v>
      </c>
      <c r="L97">
        <v>70.26378896882494</v>
      </c>
      <c r="M97">
        <v>13.429256594724221</v>
      </c>
      <c r="N97">
        <v>3.3573141486810552</v>
      </c>
    </row>
    <row r="98" spans="1:14" x14ac:dyDescent="0.3">
      <c r="A98" t="s">
        <v>63</v>
      </c>
      <c r="B98" t="str">
        <f>IFERROR(VLOOKUP($A98,classification!$A$3:$C$331,3,FALSE),VLOOKUP($A98,classification!$I$2:$K$27,3,FALSE))</f>
        <v>Predominantly Urban</v>
      </c>
      <c r="C98" t="str">
        <f>VLOOKUP($A98,class!$A$1:$B$455,2,FALSE)</f>
        <v>Unitary Authority</v>
      </c>
      <c r="D98">
        <v>79</v>
      </c>
      <c r="E98">
        <v>2</v>
      </c>
      <c r="F98">
        <v>77</v>
      </c>
      <c r="G98">
        <v>6</v>
      </c>
      <c r="H98">
        <v>57</v>
      </c>
      <c r="I98">
        <v>10</v>
      </c>
      <c r="J98">
        <v>4</v>
      </c>
      <c r="K98">
        <v>7.7922077922077921</v>
      </c>
      <c r="L98">
        <v>74.025974025974023</v>
      </c>
      <c r="M98">
        <v>12.987012987012987</v>
      </c>
      <c r="N98">
        <v>5.1948051948051948</v>
      </c>
    </row>
    <row r="99" spans="1:14" x14ac:dyDescent="0.3">
      <c r="A99" t="s">
        <v>65</v>
      </c>
      <c r="B99" t="str">
        <f>IFERROR(VLOOKUP($A99,classification!$A$3:$C$331,3,FALSE),VLOOKUP($A99,classification!$I$2:$K$27,3,FALSE))</f>
        <v>Predominantly Urban</v>
      </c>
      <c r="C99" t="str">
        <f>VLOOKUP($A99,class!$A$1:$B$455,2,FALSE)</f>
        <v>Unitary Authority</v>
      </c>
      <c r="D99">
        <v>52</v>
      </c>
      <c r="E99">
        <v>0</v>
      </c>
      <c r="F99">
        <v>52</v>
      </c>
      <c r="G99">
        <v>11</v>
      </c>
      <c r="H99">
        <v>34</v>
      </c>
      <c r="I99">
        <v>6</v>
      </c>
      <c r="J99">
        <v>1</v>
      </c>
      <c r="K99">
        <v>21.153846153846153</v>
      </c>
      <c r="L99">
        <v>65.384615384615387</v>
      </c>
      <c r="M99">
        <v>11.538461538461538</v>
      </c>
      <c r="N99">
        <v>1.9230769230769231</v>
      </c>
    </row>
    <row r="100" spans="1:14" x14ac:dyDescent="0.3">
      <c r="A100" t="s">
        <v>51</v>
      </c>
      <c r="B100" t="str">
        <f>IFERROR(VLOOKUP($A100,classification!$A$3:$C$331,3,FALSE),VLOOKUP($A100,classification!$I$2:$K$27,3,FALSE))</f>
        <v>Predominantly Rural</v>
      </c>
      <c r="C100" t="str">
        <f>VLOOKUP($A100,class!$A$1:$B$455,2,FALSE)</f>
        <v>Shire County</v>
      </c>
      <c r="D100">
        <v>324</v>
      </c>
      <c r="E100">
        <v>3</v>
      </c>
      <c r="F100">
        <v>321</v>
      </c>
      <c r="G100">
        <v>42</v>
      </c>
      <c r="H100">
        <v>220</v>
      </c>
      <c r="I100">
        <v>41</v>
      </c>
      <c r="J100">
        <v>18</v>
      </c>
      <c r="K100">
        <v>13.084112149532711</v>
      </c>
      <c r="L100">
        <v>68.535825545171335</v>
      </c>
      <c r="M100">
        <v>12.772585669781931</v>
      </c>
      <c r="N100">
        <v>5.6074766355140184</v>
      </c>
    </row>
    <row r="101" spans="1:14" x14ac:dyDescent="0.3">
      <c r="A101" t="s">
        <v>66</v>
      </c>
      <c r="B101" t="str">
        <f>IFERROR(VLOOKUP($A101,classification!$A$3:$C$331,3,FALSE),VLOOKUP($A101,classification!$I$2:$K$27,3,FALSE))</f>
        <v>Predominantly Urban</v>
      </c>
      <c r="C101" t="str">
        <f>VLOOKUP($A101,class!$A$1:$B$455,2,FALSE)</f>
        <v>Unitary Authority</v>
      </c>
      <c r="D101">
        <v>55</v>
      </c>
      <c r="E101">
        <v>3</v>
      </c>
      <c r="F101">
        <v>52</v>
      </c>
      <c r="G101">
        <v>7</v>
      </c>
      <c r="H101">
        <v>38</v>
      </c>
      <c r="I101">
        <v>5</v>
      </c>
      <c r="J101">
        <v>2</v>
      </c>
      <c r="K101">
        <v>13.461538461538462</v>
      </c>
      <c r="L101">
        <v>73.07692307692308</v>
      </c>
      <c r="M101">
        <v>9.615384615384615</v>
      </c>
      <c r="N101">
        <v>3.8461538461538463</v>
      </c>
    </row>
    <row r="102" spans="1:14" x14ac:dyDescent="0.3">
      <c r="A102" t="s">
        <v>384</v>
      </c>
      <c r="D102">
        <v>2607</v>
      </c>
      <c r="E102">
        <v>45</v>
      </c>
      <c r="F102">
        <v>2562</v>
      </c>
      <c r="G102">
        <v>790</v>
      </c>
      <c r="H102">
        <v>1595</v>
      </c>
      <c r="I102">
        <v>136</v>
      </c>
      <c r="J102">
        <v>41</v>
      </c>
      <c r="K102">
        <v>30.835284933645589</v>
      </c>
      <c r="L102">
        <v>62.256049960967992</v>
      </c>
      <c r="M102">
        <v>5.3083528493364556</v>
      </c>
      <c r="N102">
        <v>1.600312256049961</v>
      </c>
    </row>
    <row r="103" spans="1:14" x14ac:dyDescent="0.3">
      <c r="A103" t="s">
        <v>324</v>
      </c>
      <c r="B103" t="str">
        <f>IFERROR(VLOOKUP($A103,classification!$A$3:$C$331,3,FALSE),VLOOKUP($A103,classification!$I$2:$K$27,3,FALSE))</f>
        <v>Predominantly Urban</v>
      </c>
      <c r="C103" t="str">
        <f>VLOOKUP($A103,class!$A$1:$B$455,2,FALSE)</f>
        <v>London Borough</v>
      </c>
      <c r="D103">
        <v>60</v>
      </c>
      <c r="E103">
        <v>1</v>
      </c>
      <c r="F103">
        <v>59</v>
      </c>
      <c r="G103">
        <v>7</v>
      </c>
      <c r="H103">
        <v>47</v>
      </c>
      <c r="I103">
        <v>5</v>
      </c>
      <c r="J103">
        <v>0</v>
      </c>
      <c r="K103">
        <v>11.864406779661017</v>
      </c>
      <c r="L103">
        <v>79.66101694915254</v>
      </c>
      <c r="M103">
        <v>8.4745762711864412</v>
      </c>
      <c r="N103">
        <v>0</v>
      </c>
    </row>
    <row r="104" spans="1:14" x14ac:dyDescent="0.3">
      <c r="A104" t="s">
        <v>325</v>
      </c>
      <c r="B104" t="str">
        <f>IFERROR(VLOOKUP($A104,classification!$A$3:$C$331,3,FALSE),VLOOKUP($A104,classification!$I$2:$K$27,3,FALSE))</f>
        <v>Predominantly Urban</v>
      </c>
      <c r="C104" t="str">
        <f>VLOOKUP($A104,class!$A$1:$B$455,2,FALSE)</f>
        <v>London Borough</v>
      </c>
      <c r="D104">
        <v>130</v>
      </c>
      <c r="E104">
        <v>5</v>
      </c>
      <c r="F104">
        <v>125</v>
      </c>
      <c r="G104">
        <v>46</v>
      </c>
      <c r="H104">
        <v>75</v>
      </c>
      <c r="I104">
        <v>4</v>
      </c>
      <c r="J104">
        <v>0</v>
      </c>
      <c r="K104">
        <v>36.799999999999997</v>
      </c>
      <c r="L104">
        <v>60</v>
      </c>
      <c r="M104">
        <v>3.2</v>
      </c>
      <c r="N104">
        <v>0</v>
      </c>
    </row>
    <row r="105" spans="1:14" x14ac:dyDescent="0.3">
      <c r="A105" t="s">
        <v>326</v>
      </c>
      <c r="B105" t="str">
        <f>IFERROR(VLOOKUP($A105,classification!$A$3:$C$331,3,FALSE),VLOOKUP($A105,classification!$I$2:$K$27,3,FALSE))</f>
        <v>Predominantly Urban</v>
      </c>
      <c r="C105" t="str">
        <f>VLOOKUP($A105,class!$A$1:$B$455,2,FALSE)</f>
        <v>London Borough</v>
      </c>
      <c r="D105">
        <v>82</v>
      </c>
      <c r="E105">
        <v>3</v>
      </c>
      <c r="F105">
        <v>79</v>
      </c>
      <c r="G105">
        <v>13</v>
      </c>
      <c r="H105">
        <v>55</v>
      </c>
      <c r="I105">
        <v>10</v>
      </c>
      <c r="J105">
        <v>1</v>
      </c>
      <c r="K105">
        <v>16.455696202531644</v>
      </c>
      <c r="L105">
        <v>69.620253164556956</v>
      </c>
      <c r="M105">
        <v>12.658227848101266</v>
      </c>
      <c r="N105">
        <v>1.2658227848101267</v>
      </c>
    </row>
    <row r="106" spans="1:14" x14ac:dyDescent="0.3">
      <c r="A106" t="s">
        <v>327</v>
      </c>
      <c r="B106" t="str">
        <f>IFERROR(VLOOKUP($A106,classification!$A$3:$C$331,3,FALSE),VLOOKUP($A106,classification!$I$2:$K$27,3,FALSE))</f>
        <v>Predominantly Urban</v>
      </c>
      <c r="C106" t="str">
        <f>VLOOKUP($A106,class!$A$1:$B$455,2,FALSE)</f>
        <v>London Borough</v>
      </c>
      <c r="D106">
        <v>88</v>
      </c>
      <c r="E106">
        <v>3</v>
      </c>
      <c r="F106">
        <v>85</v>
      </c>
      <c r="G106">
        <v>22</v>
      </c>
      <c r="H106">
        <v>59</v>
      </c>
      <c r="I106">
        <v>2</v>
      </c>
      <c r="J106">
        <v>2</v>
      </c>
      <c r="K106">
        <v>25.882352941176471</v>
      </c>
      <c r="L106">
        <v>69.411764705882348</v>
      </c>
      <c r="M106">
        <v>2.3529411764705883</v>
      </c>
      <c r="N106">
        <v>2.3529411764705883</v>
      </c>
    </row>
    <row r="107" spans="1:14" x14ac:dyDescent="0.3">
      <c r="A107" t="s">
        <v>328</v>
      </c>
      <c r="B107" t="str">
        <f>IFERROR(VLOOKUP($A107,classification!$A$3:$C$331,3,FALSE),VLOOKUP($A107,classification!$I$2:$K$27,3,FALSE))</f>
        <v>Predominantly Urban</v>
      </c>
      <c r="C107" t="str">
        <f>VLOOKUP($A107,class!$A$1:$B$455,2,FALSE)</f>
        <v>London Borough</v>
      </c>
      <c r="D107">
        <v>101</v>
      </c>
      <c r="E107">
        <v>2</v>
      </c>
      <c r="F107">
        <v>99</v>
      </c>
      <c r="G107">
        <v>30</v>
      </c>
      <c r="H107">
        <v>66</v>
      </c>
      <c r="I107">
        <v>2</v>
      </c>
      <c r="J107">
        <v>1</v>
      </c>
      <c r="K107">
        <v>30.303030303030305</v>
      </c>
      <c r="L107">
        <v>66.666666666666671</v>
      </c>
      <c r="M107">
        <v>2.0202020202020203</v>
      </c>
      <c r="N107">
        <v>1.0101010101010102</v>
      </c>
    </row>
    <row r="108" spans="1:14" x14ac:dyDescent="0.3">
      <c r="A108" t="s">
        <v>329</v>
      </c>
      <c r="B108" t="str">
        <f>IFERROR(VLOOKUP($A108,classification!$A$3:$C$331,3,FALSE),VLOOKUP($A108,classification!$I$2:$K$27,3,FALSE))</f>
        <v>Predominantly Urban</v>
      </c>
      <c r="C108" t="str">
        <f>VLOOKUP($A108,class!$A$1:$B$455,2,FALSE)</f>
        <v>London Borough</v>
      </c>
      <c r="D108">
        <v>61</v>
      </c>
      <c r="E108">
        <v>0</v>
      </c>
      <c r="F108">
        <v>61</v>
      </c>
      <c r="G108">
        <v>19</v>
      </c>
      <c r="H108">
        <v>42</v>
      </c>
      <c r="I108">
        <v>0</v>
      </c>
      <c r="J108">
        <v>0</v>
      </c>
      <c r="K108">
        <v>31.147540983606557</v>
      </c>
      <c r="L108">
        <v>68.852459016393439</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1</v>
      </c>
      <c r="E109">
        <v>0</v>
      </c>
      <c r="F109">
        <v>1</v>
      </c>
      <c r="G109">
        <v>1</v>
      </c>
      <c r="H109">
        <v>0</v>
      </c>
      <c r="I109">
        <v>0</v>
      </c>
      <c r="J109">
        <v>0</v>
      </c>
      <c r="K109">
        <v>100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124</v>
      </c>
      <c r="E110">
        <v>3</v>
      </c>
      <c r="F110">
        <v>121</v>
      </c>
      <c r="G110">
        <v>30</v>
      </c>
      <c r="H110">
        <v>78</v>
      </c>
      <c r="I110">
        <v>9</v>
      </c>
      <c r="J110">
        <v>4</v>
      </c>
      <c r="K110">
        <v>24.793388429752067</v>
      </c>
      <c r="L110">
        <v>64.462809917355372</v>
      </c>
      <c r="M110">
        <v>7.4380165289256199</v>
      </c>
      <c r="N110">
        <v>3.3057851239669422</v>
      </c>
    </row>
    <row r="111" spans="1:14" x14ac:dyDescent="0.3">
      <c r="A111" t="s">
        <v>331</v>
      </c>
      <c r="B111" t="str">
        <f>IFERROR(VLOOKUP($A111,classification!$A$3:$C$331,3,FALSE),VLOOKUP($A111,classification!$I$2:$K$27,3,FALSE))</f>
        <v>Predominantly Urban</v>
      </c>
      <c r="C111" t="str">
        <f>VLOOKUP($A111,class!$A$1:$B$455,2,FALSE)</f>
        <v>London Borough</v>
      </c>
      <c r="D111">
        <v>96</v>
      </c>
      <c r="E111">
        <v>1</v>
      </c>
      <c r="F111">
        <v>95</v>
      </c>
      <c r="G111">
        <v>25</v>
      </c>
      <c r="H111">
        <v>63</v>
      </c>
      <c r="I111">
        <v>4</v>
      </c>
      <c r="J111">
        <v>3</v>
      </c>
      <c r="K111">
        <v>26.315789473684209</v>
      </c>
      <c r="L111">
        <v>66.315789473684205</v>
      </c>
      <c r="M111">
        <v>4.2105263157894735</v>
      </c>
      <c r="N111">
        <v>3.1578947368421053</v>
      </c>
    </row>
    <row r="112" spans="1:14" x14ac:dyDescent="0.3">
      <c r="A112" t="s">
        <v>332</v>
      </c>
      <c r="B112" t="str">
        <f>IFERROR(VLOOKUP($A112,classification!$A$3:$C$331,3,FALSE),VLOOKUP($A112,classification!$I$2:$K$27,3,FALSE))</f>
        <v>Predominantly Urban</v>
      </c>
      <c r="C112" t="str">
        <f>VLOOKUP($A112,class!$A$1:$B$455,2,FALSE)</f>
        <v>London Borough</v>
      </c>
      <c r="D112">
        <v>97</v>
      </c>
      <c r="E112">
        <v>2</v>
      </c>
      <c r="F112">
        <v>95</v>
      </c>
      <c r="G112">
        <v>19</v>
      </c>
      <c r="H112">
        <v>61</v>
      </c>
      <c r="I112">
        <v>12</v>
      </c>
      <c r="J112">
        <v>3</v>
      </c>
      <c r="K112">
        <v>20</v>
      </c>
      <c r="L112">
        <v>64.21052631578948</v>
      </c>
      <c r="M112">
        <v>12.631578947368421</v>
      </c>
      <c r="N112">
        <v>3.1578947368421053</v>
      </c>
    </row>
    <row r="113" spans="1:14" x14ac:dyDescent="0.3">
      <c r="A113" t="s">
        <v>333</v>
      </c>
      <c r="B113" t="str">
        <f>IFERROR(VLOOKUP($A113,classification!$A$3:$C$331,3,FALSE),VLOOKUP($A113,classification!$I$2:$K$27,3,FALSE))</f>
        <v>Predominantly Urban</v>
      </c>
      <c r="C113" t="str">
        <f>VLOOKUP($A113,class!$A$1:$B$455,2,FALSE)</f>
        <v>London Borough</v>
      </c>
      <c r="D113">
        <v>89</v>
      </c>
      <c r="E113">
        <v>2</v>
      </c>
      <c r="F113">
        <v>87</v>
      </c>
      <c r="G113">
        <v>21</v>
      </c>
      <c r="H113">
        <v>59</v>
      </c>
      <c r="I113">
        <v>5</v>
      </c>
      <c r="J113">
        <v>2</v>
      </c>
      <c r="K113">
        <v>24.137931034482758</v>
      </c>
      <c r="L113">
        <v>67.816091954022994</v>
      </c>
      <c r="M113">
        <v>5.7471264367816088</v>
      </c>
      <c r="N113">
        <v>2.2988505747126435</v>
      </c>
    </row>
    <row r="114" spans="1:14" x14ac:dyDescent="0.3">
      <c r="A114" t="s">
        <v>334</v>
      </c>
      <c r="B114" t="str">
        <f>IFERROR(VLOOKUP($A114,classification!$A$3:$C$331,3,FALSE),VLOOKUP($A114,classification!$I$2:$K$27,3,FALSE))</f>
        <v>Predominantly Urban</v>
      </c>
      <c r="C114" t="str">
        <f>VLOOKUP($A114,class!$A$1:$B$455,2,FALSE)</f>
        <v>London Borough</v>
      </c>
      <c r="D114">
        <v>81</v>
      </c>
      <c r="E114">
        <v>0</v>
      </c>
      <c r="F114">
        <v>81</v>
      </c>
      <c r="G114">
        <v>30</v>
      </c>
      <c r="H114">
        <v>44</v>
      </c>
      <c r="I114">
        <v>4</v>
      </c>
      <c r="J114">
        <v>3</v>
      </c>
      <c r="K114">
        <v>37.037037037037038</v>
      </c>
      <c r="L114">
        <v>54.320987654320987</v>
      </c>
      <c r="M114">
        <v>4.9382716049382713</v>
      </c>
      <c r="N114">
        <v>3.7037037037037037</v>
      </c>
    </row>
    <row r="115" spans="1:14" x14ac:dyDescent="0.3">
      <c r="A115" t="s">
        <v>335</v>
      </c>
      <c r="B115" t="str">
        <f>IFERROR(VLOOKUP($A115,classification!$A$3:$C$331,3,FALSE),VLOOKUP($A115,classification!$I$2:$K$27,3,FALSE))</f>
        <v>Predominantly Urban</v>
      </c>
      <c r="C115" t="str">
        <f>VLOOKUP($A115,class!$A$1:$B$455,2,FALSE)</f>
        <v>London Borough</v>
      </c>
      <c r="D115">
        <v>60</v>
      </c>
      <c r="E115">
        <v>0</v>
      </c>
      <c r="F115">
        <v>60</v>
      </c>
      <c r="G115">
        <v>27</v>
      </c>
      <c r="H115">
        <v>30</v>
      </c>
      <c r="I115">
        <v>3</v>
      </c>
      <c r="J115">
        <v>0</v>
      </c>
      <c r="K115">
        <v>45</v>
      </c>
      <c r="L115">
        <v>50</v>
      </c>
      <c r="M115">
        <v>5</v>
      </c>
      <c r="N115">
        <v>0</v>
      </c>
    </row>
    <row r="116" spans="1:14" x14ac:dyDescent="0.3">
      <c r="A116" t="s">
        <v>336</v>
      </c>
      <c r="B116" t="str">
        <f>IFERROR(VLOOKUP($A116,classification!$A$3:$C$331,3,FALSE),VLOOKUP($A116,classification!$I$2:$K$27,3,FALSE))</f>
        <v>Predominantly Urban</v>
      </c>
      <c r="C116" t="str">
        <f>VLOOKUP($A116,class!$A$1:$B$455,2,FALSE)</f>
        <v>London Borough</v>
      </c>
      <c r="D116">
        <v>85</v>
      </c>
      <c r="E116">
        <v>1</v>
      </c>
      <c r="F116">
        <v>84</v>
      </c>
      <c r="G116">
        <v>24</v>
      </c>
      <c r="H116">
        <v>58</v>
      </c>
      <c r="I116">
        <v>2</v>
      </c>
      <c r="J116">
        <v>0</v>
      </c>
      <c r="K116">
        <v>28.571428571428573</v>
      </c>
      <c r="L116">
        <v>69.047619047619051</v>
      </c>
      <c r="M116">
        <v>2.3809523809523809</v>
      </c>
      <c r="N116">
        <v>0</v>
      </c>
    </row>
    <row r="117" spans="1:14" x14ac:dyDescent="0.3">
      <c r="A117" t="s">
        <v>337</v>
      </c>
      <c r="B117" t="str">
        <f>IFERROR(VLOOKUP($A117,classification!$A$3:$C$331,3,FALSE),VLOOKUP($A117,classification!$I$2:$K$27,3,FALSE))</f>
        <v>Predominantly Urban</v>
      </c>
      <c r="C117" t="str">
        <f>VLOOKUP($A117,class!$A$1:$B$455,2,FALSE)</f>
        <v>London Borough</v>
      </c>
      <c r="D117">
        <v>61</v>
      </c>
      <c r="E117">
        <v>1</v>
      </c>
      <c r="F117">
        <v>60</v>
      </c>
      <c r="G117">
        <v>26</v>
      </c>
      <c r="H117">
        <v>29</v>
      </c>
      <c r="I117">
        <v>4</v>
      </c>
      <c r="J117">
        <v>1</v>
      </c>
      <c r="K117">
        <v>43.333333333333336</v>
      </c>
      <c r="L117">
        <v>48.333333333333336</v>
      </c>
      <c r="M117">
        <v>6.666666666666667</v>
      </c>
      <c r="N117">
        <v>1.6666666666666667</v>
      </c>
    </row>
    <row r="118" spans="1:14" x14ac:dyDescent="0.3">
      <c r="A118" t="s">
        <v>338</v>
      </c>
      <c r="B118" t="str">
        <f>IFERROR(VLOOKUP($A118,classification!$A$3:$C$331,3,FALSE),VLOOKUP($A118,classification!$I$2:$K$27,3,FALSE))</f>
        <v>Predominantly Urban</v>
      </c>
      <c r="C118" t="str">
        <f>VLOOKUP($A118,class!$A$1:$B$455,2,FALSE)</f>
        <v>London Borough</v>
      </c>
      <c r="D118">
        <v>82</v>
      </c>
      <c r="E118">
        <v>0</v>
      </c>
      <c r="F118">
        <v>82</v>
      </c>
      <c r="G118">
        <v>13</v>
      </c>
      <c r="H118">
        <v>62</v>
      </c>
      <c r="I118">
        <v>4</v>
      </c>
      <c r="J118">
        <v>3</v>
      </c>
      <c r="K118">
        <v>15.853658536585366</v>
      </c>
      <c r="L118">
        <v>75.609756097560975</v>
      </c>
      <c r="M118">
        <v>4.8780487804878048</v>
      </c>
      <c r="N118">
        <v>3.6585365853658538</v>
      </c>
    </row>
    <row r="119" spans="1:14" x14ac:dyDescent="0.3">
      <c r="A119" t="s">
        <v>339</v>
      </c>
      <c r="B119" t="str">
        <f>IFERROR(VLOOKUP($A119,classification!$A$3:$C$331,3,FALSE),VLOOKUP($A119,classification!$I$2:$K$27,3,FALSE))</f>
        <v>Predominantly Urban</v>
      </c>
      <c r="C119" t="str">
        <f>VLOOKUP($A119,class!$A$1:$B$455,2,FALSE)</f>
        <v>London Borough</v>
      </c>
      <c r="D119">
        <v>101</v>
      </c>
      <c r="E119">
        <v>0</v>
      </c>
      <c r="F119">
        <v>101</v>
      </c>
      <c r="G119">
        <v>21</v>
      </c>
      <c r="H119">
        <v>68</v>
      </c>
      <c r="I119">
        <v>12</v>
      </c>
      <c r="J119">
        <v>0</v>
      </c>
      <c r="K119">
        <v>20.792079207920793</v>
      </c>
      <c r="L119">
        <v>67.32673267326733</v>
      </c>
      <c r="M119">
        <v>11.881188118811881</v>
      </c>
      <c r="N119">
        <v>0</v>
      </c>
    </row>
    <row r="120" spans="1:14" x14ac:dyDescent="0.3">
      <c r="A120" t="s">
        <v>340</v>
      </c>
      <c r="B120" t="str">
        <f>IFERROR(VLOOKUP($A120,classification!$A$3:$C$331,3,FALSE),VLOOKUP($A120,classification!$I$2:$K$27,3,FALSE))</f>
        <v>Predominantly Urban</v>
      </c>
      <c r="C120" t="str">
        <f>VLOOKUP($A120,class!$A$1:$B$455,2,FALSE)</f>
        <v>London Borough</v>
      </c>
      <c r="D120">
        <v>77</v>
      </c>
      <c r="E120">
        <v>4</v>
      </c>
      <c r="F120">
        <v>73</v>
      </c>
      <c r="G120">
        <v>23</v>
      </c>
      <c r="H120">
        <v>48</v>
      </c>
      <c r="I120">
        <v>2</v>
      </c>
      <c r="J120">
        <v>0</v>
      </c>
      <c r="K120">
        <v>31.506849315068493</v>
      </c>
      <c r="L120">
        <v>65.753424657534254</v>
      </c>
      <c r="M120">
        <v>2.7397260273972601</v>
      </c>
      <c r="N120">
        <v>0</v>
      </c>
    </row>
    <row r="121" spans="1:14" x14ac:dyDescent="0.3">
      <c r="A121" t="s">
        <v>341</v>
      </c>
      <c r="B121" t="str">
        <f>IFERROR(VLOOKUP($A121,classification!$A$3:$C$331,3,FALSE),VLOOKUP($A121,classification!$I$2:$K$27,3,FALSE))</f>
        <v>Predominantly Urban</v>
      </c>
      <c r="C121" t="str">
        <f>VLOOKUP($A121,class!$A$1:$B$455,2,FALSE)</f>
        <v>London Borough</v>
      </c>
      <c r="D121">
        <v>69</v>
      </c>
      <c r="E121">
        <v>1</v>
      </c>
      <c r="F121">
        <v>68</v>
      </c>
      <c r="G121">
        <v>20</v>
      </c>
      <c r="H121">
        <v>42</v>
      </c>
      <c r="I121">
        <v>3</v>
      </c>
      <c r="J121">
        <v>3</v>
      </c>
      <c r="K121">
        <v>29.411764705882351</v>
      </c>
      <c r="L121">
        <v>61.764705882352942</v>
      </c>
      <c r="M121">
        <v>4.4117647058823533</v>
      </c>
      <c r="N121">
        <v>4.4117647058823533</v>
      </c>
    </row>
    <row r="122" spans="1:14" x14ac:dyDescent="0.3">
      <c r="A122" t="s">
        <v>342</v>
      </c>
      <c r="B122" t="str">
        <f>IFERROR(VLOOKUP($A122,classification!$A$3:$C$331,3,FALSE),VLOOKUP($A122,classification!$I$2:$K$27,3,FALSE))</f>
        <v>Predominantly Urban</v>
      </c>
      <c r="C122" t="str">
        <f>VLOOKUP($A122,class!$A$1:$B$455,2,FALSE)</f>
        <v>London Borough</v>
      </c>
      <c r="D122">
        <v>40</v>
      </c>
      <c r="E122">
        <v>0</v>
      </c>
      <c r="F122">
        <v>40</v>
      </c>
      <c r="G122">
        <v>26</v>
      </c>
      <c r="H122">
        <v>14</v>
      </c>
      <c r="I122">
        <v>0</v>
      </c>
      <c r="J122">
        <v>0</v>
      </c>
      <c r="K122">
        <v>65</v>
      </c>
      <c r="L122">
        <v>35</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51</v>
      </c>
      <c r="E123">
        <v>0</v>
      </c>
      <c r="F123">
        <v>51</v>
      </c>
      <c r="G123">
        <v>17</v>
      </c>
      <c r="H123">
        <v>29</v>
      </c>
      <c r="I123">
        <v>5</v>
      </c>
      <c r="J123">
        <v>0</v>
      </c>
      <c r="K123">
        <v>33.333333333333336</v>
      </c>
      <c r="L123">
        <v>56.862745098039213</v>
      </c>
      <c r="M123">
        <v>9.8039215686274517</v>
      </c>
      <c r="N123">
        <v>0</v>
      </c>
    </row>
    <row r="124" spans="1:14" x14ac:dyDescent="0.3">
      <c r="A124" t="s">
        <v>344</v>
      </c>
      <c r="B124" t="str">
        <f>IFERROR(VLOOKUP($A124,classification!$A$3:$C$331,3,FALSE),VLOOKUP($A124,classification!$I$2:$K$27,3,FALSE))</f>
        <v>Predominantly Urban</v>
      </c>
      <c r="C124" t="str">
        <f>VLOOKUP($A124,class!$A$1:$B$455,2,FALSE)</f>
        <v>London Borough</v>
      </c>
      <c r="D124">
        <v>92</v>
      </c>
      <c r="E124">
        <v>2</v>
      </c>
      <c r="F124">
        <v>90</v>
      </c>
      <c r="G124">
        <v>36</v>
      </c>
      <c r="H124">
        <v>48</v>
      </c>
      <c r="I124">
        <v>4</v>
      </c>
      <c r="J124">
        <v>2</v>
      </c>
      <c r="K124">
        <v>40</v>
      </c>
      <c r="L124">
        <v>53.333333333333336</v>
      </c>
      <c r="M124">
        <v>4.4444444444444446</v>
      </c>
      <c r="N124">
        <v>2.2222222222222223</v>
      </c>
    </row>
    <row r="125" spans="1:14" x14ac:dyDescent="0.3">
      <c r="A125" t="s">
        <v>345</v>
      </c>
      <c r="B125" t="str">
        <f>IFERROR(VLOOKUP($A125,classification!$A$3:$C$331,3,FALSE),VLOOKUP($A125,classification!$I$2:$K$27,3,FALSE))</f>
        <v>Predominantly Urban</v>
      </c>
      <c r="C125" t="str">
        <f>VLOOKUP($A125,class!$A$1:$B$455,2,FALSE)</f>
        <v>London Borough</v>
      </c>
      <c r="D125">
        <v>87</v>
      </c>
      <c r="E125">
        <v>2</v>
      </c>
      <c r="F125">
        <v>85</v>
      </c>
      <c r="G125">
        <v>22</v>
      </c>
      <c r="H125">
        <v>56</v>
      </c>
      <c r="I125">
        <v>7</v>
      </c>
      <c r="J125">
        <v>0</v>
      </c>
      <c r="K125">
        <v>25.882352941176471</v>
      </c>
      <c r="L125">
        <v>65.882352941176464</v>
      </c>
      <c r="M125">
        <v>8.235294117647058</v>
      </c>
      <c r="N125">
        <v>0</v>
      </c>
    </row>
    <row r="126" spans="1:14" x14ac:dyDescent="0.3">
      <c r="A126" t="s">
        <v>346</v>
      </c>
      <c r="B126" t="str">
        <f>IFERROR(VLOOKUP($A126,classification!$A$3:$C$331,3,FALSE),VLOOKUP($A126,classification!$I$2:$K$27,3,FALSE))</f>
        <v>Predominantly Urban</v>
      </c>
      <c r="C126" t="str">
        <f>VLOOKUP($A126,class!$A$1:$B$455,2,FALSE)</f>
        <v>London Borough</v>
      </c>
      <c r="D126">
        <v>57</v>
      </c>
      <c r="E126">
        <v>1</v>
      </c>
      <c r="F126">
        <v>56</v>
      </c>
      <c r="G126">
        <v>16</v>
      </c>
      <c r="H126">
        <v>37</v>
      </c>
      <c r="I126">
        <v>2</v>
      </c>
      <c r="J126">
        <v>1</v>
      </c>
      <c r="K126">
        <v>28.571428571428573</v>
      </c>
      <c r="L126">
        <v>66.071428571428569</v>
      </c>
      <c r="M126">
        <v>3.5714285714285716</v>
      </c>
      <c r="N126">
        <v>1.7857142857142858</v>
      </c>
    </row>
    <row r="127" spans="1:14" x14ac:dyDescent="0.3">
      <c r="A127" t="s">
        <v>347</v>
      </c>
      <c r="B127" t="str">
        <f>IFERROR(VLOOKUP($A127,classification!$A$3:$C$331,3,FALSE),VLOOKUP($A127,classification!$I$2:$K$27,3,FALSE))</f>
        <v>Predominantly Urban</v>
      </c>
      <c r="C127" t="str">
        <f>VLOOKUP($A127,class!$A$1:$B$455,2,FALSE)</f>
        <v>London Borough</v>
      </c>
      <c r="D127">
        <v>100</v>
      </c>
      <c r="E127">
        <v>2</v>
      </c>
      <c r="F127">
        <v>98</v>
      </c>
      <c r="G127">
        <v>34</v>
      </c>
      <c r="H127">
        <v>56</v>
      </c>
      <c r="I127">
        <v>6</v>
      </c>
      <c r="J127">
        <v>2</v>
      </c>
      <c r="K127">
        <v>34.693877551020407</v>
      </c>
      <c r="L127">
        <v>57.142857142857146</v>
      </c>
      <c r="M127">
        <v>6.1224489795918364</v>
      </c>
      <c r="N127">
        <v>2.0408163265306123</v>
      </c>
    </row>
    <row r="128" spans="1:14" x14ac:dyDescent="0.3">
      <c r="A128" t="s">
        <v>348</v>
      </c>
      <c r="B128" t="str">
        <f>IFERROR(VLOOKUP($A128,classification!$A$3:$C$331,3,FALSE),VLOOKUP($A128,classification!$I$2:$K$27,3,FALSE))</f>
        <v>Predominantly Urban</v>
      </c>
      <c r="C128" t="str">
        <f>VLOOKUP($A128,class!$A$1:$B$455,2,FALSE)</f>
        <v>London Borough</v>
      </c>
      <c r="D128">
        <v>79</v>
      </c>
      <c r="E128">
        <v>2</v>
      </c>
      <c r="F128">
        <v>77</v>
      </c>
      <c r="G128">
        <v>30</v>
      </c>
      <c r="H128">
        <v>44</v>
      </c>
      <c r="I128">
        <v>3</v>
      </c>
      <c r="J128">
        <v>0</v>
      </c>
      <c r="K128">
        <v>38.961038961038959</v>
      </c>
      <c r="L128">
        <v>57.142857142857146</v>
      </c>
      <c r="M128">
        <v>3.8961038961038961</v>
      </c>
      <c r="N128">
        <v>0</v>
      </c>
    </row>
    <row r="129" spans="1:14" x14ac:dyDescent="0.3">
      <c r="A129" t="s">
        <v>349</v>
      </c>
      <c r="B129" t="str">
        <f>IFERROR(VLOOKUP($A129,classification!$A$3:$C$331,3,FALSE),VLOOKUP($A129,classification!$I$2:$K$27,3,FALSE))</f>
        <v>Predominantly Urban</v>
      </c>
      <c r="C129" t="str">
        <f>VLOOKUP($A129,class!$A$1:$B$455,2,FALSE)</f>
        <v>London Borough</v>
      </c>
      <c r="D129">
        <v>60</v>
      </c>
      <c r="E129">
        <v>1</v>
      </c>
      <c r="F129">
        <v>59</v>
      </c>
      <c r="G129">
        <v>29</v>
      </c>
      <c r="H129">
        <v>27</v>
      </c>
      <c r="I129">
        <v>3</v>
      </c>
      <c r="J129">
        <v>0</v>
      </c>
      <c r="K129">
        <v>49.152542372881356</v>
      </c>
      <c r="L129">
        <v>45.762711864406782</v>
      </c>
      <c r="M129">
        <v>5.0847457627118642</v>
      </c>
      <c r="N129">
        <v>0</v>
      </c>
    </row>
    <row r="130" spans="1:14" x14ac:dyDescent="0.3">
      <c r="A130" t="s">
        <v>350</v>
      </c>
      <c r="B130" t="str">
        <f>IFERROR(VLOOKUP($A130,classification!$A$3:$C$331,3,FALSE),VLOOKUP($A130,classification!$I$2:$K$27,3,FALSE))</f>
        <v>Predominantly Urban</v>
      </c>
      <c r="C130" t="str">
        <f>VLOOKUP($A130,class!$A$1:$B$455,2,FALSE)</f>
        <v>London Borough</v>
      </c>
      <c r="D130">
        <v>110</v>
      </c>
      <c r="E130">
        <v>3</v>
      </c>
      <c r="F130">
        <v>107</v>
      </c>
      <c r="G130">
        <v>35</v>
      </c>
      <c r="H130">
        <v>65</v>
      </c>
      <c r="I130">
        <v>5</v>
      </c>
      <c r="J130">
        <v>2</v>
      </c>
      <c r="K130">
        <v>32.710280373831779</v>
      </c>
      <c r="L130">
        <v>60.747663551401871</v>
      </c>
      <c r="M130">
        <v>4.6728971962616823</v>
      </c>
      <c r="N130">
        <v>1.8691588785046729</v>
      </c>
    </row>
    <row r="131" spans="1:14" x14ac:dyDescent="0.3">
      <c r="A131" t="s">
        <v>351</v>
      </c>
      <c r="B131" t="str">
        <f>IFERROR(VLOOKUP($A131,classification!$A$3:$C$331,3,FALSE),VLOOKUP($A131,classification!$I$2:$K$27,3,FALSE))</f>
        <v>Predominantly Urban</v>
      </c>
      <c r="C131" t="str">
        <f>VLOOKUP($A131,class!$A$1:$B$455,2,FALSE)</f>
        <v>London Borough</v>
      </c>
      <c r="D131">
        <v>64</v>
      </c>
      <c r="E131">
        <v>1</v>
      </c>
      <c r="F131">
        <v>63</v>
      </c>
      <c r="G131">
        <v>21</v>
      </c>
      <c r="H131">
        <v>38</v>
      </c>
      <c r="I131">
        <v>0</v>
      </c>
      <c r="J131">
        <v>4</v>
      </c>
      <c r="K131">
        <v>33.333333333333336</v>
      </c>
      <c r="L131">
        <v>60.317460317460316</v>
      </c>
      <c r="M131">
        <v>0</v>
      </c>
      <c r="N131">
        <v>6.3492063492063489</v>
      </c>
    </row>
    <row r="132" spans="1:14" x14ac:dyDescent="0.3">
      <c r="A132" t="s">
        <v>352</v>
      </c>
      <c r="B132" t="str">
        <f>IFERROR(VLOOKUP($A132,classification!$A$3:$C$331,3,FALSE),VLOOKUP($A132,classification!$I$2:$K$27,3,FALSE))</f>
        <v>Predominantly Urban</v>
      </c>
      <c r="C132" t="str">
        <f>VLOOKUP($A132,class!$A$1:$B$455,2,FALSE)</f>
        <v>London Borough</v>
      </c>
      <c r="D132">
        <v>99</v>
      </c>
      <c r="E132">
        <v>0</v>
      </c>
      <c r="F132">
        <v>99</v>
      </c>
      <c r="G132">
        <v>37</v>
      </c>
      <c r="H132">
        <v>58</v>
      </c>
      <c r="I132">
        <v>2</v>
      </c>
      <c r="J132">
        <v>2</v>
      </c>
      <c r="K132">
        <v>37.373737373737377</v>
      </c>
      <c r="L132">
        <v>58.585858585858588</v>
      </c>
      <c r="M132">
        <v>2.0202020202020203</v>
      </c>
      <c r="N132">
        <v>2.0202020202020203</v>
      </c>
    </row>
    <row r="133" spans="1:14" x14ac:dyDescent="0.3">
      <c r="A133" t="s">
        <v>353</v>
      </c>
      <c r="B133" t="str">
        <f>IFERROR(VLOOKUP($A133,classification!$A$3:$C$331,3,FALSE),VLOOKUP($A133,classification!$I$2:$K$27,3,FALSE))</f>
        <v>Predominantly Urban</v>
      </c>
      <c r="C133" t="str">
        <f>VLOOKUP($A133,class!$A$1:$B$455,2,FALSE)</f>
        <v>London Borough</v>
      </c>
      <c r="D133">
        <v>78</v>
      </c>
      <c r="E133">
        <v>0</v>
      </c>
      <c r="F133">
        <v>78</v>
      </c>
      <c r="G133">
        <v>18</v>
      </c>
      <c r="H133">
        <v>56</v>
      </c>
      <c r="I133">
        <v>3</v>
      </c>
      <c r="J133">
        <v>1</v>
      </c>
      <c r="K133">
        <v>23.076923076923077</v>
      </c>
      <c r="L133">
        <v>71.794871794871796</v>
      </c>
      <c r="M133">
        <v>3.8461538461538463</v>
      </c>
      <c r="N133">
        <v>1.2820512820512822</v>
      </c>
    </row>
    <row r="134" spans="1:14" x14ac:dyDescent="0.3">
      <c r="A134" t="s">
        <v>354</v>
      </c>
      <c r="B134" t="str">
        <f>IFERROR(VLOOKUP($A134,classification!$A$3:$C$331,3,FALSE),VLOOKUP($A134,classification!$I$2:$K$27,3,FALSE))</f>
        <v>Predominantly Urban</v>
      </c>
      <c r="C134" t="str">
        <f>VLOOKUP($A134,class!$A$1:$B$455,2,FALSE)</f>
        <v>London Borough</v>
      </c>
      <c r="D134">
        <v>86</v>
      </c>
      <c r="E134">
        <v>1</v>
      </c>
      <c r="F134">
        <v>85</v>
      </c>
      <c r="G134">
        <v>32</v>
      </c>
      <c r="H134">
        <v>47</v>
      </c>
      <c r="I134">
        <v>5</v>
      </c>
      <c r="J134">
        <v>1</v>
      </c>
      <c r="K134">
        <v>37.647058823529413</v>
      </c>
      <c r="L134">
        <v>55.294117647058826</v>
      </c>
      <c r="M134">
        <v>5.882352941176471</v>
      </c>
      <c r="N134">
        <v>1.1764705882352942</v>
      </c>
    </row>
    <row r="135" spans="1:14" x14ac:dyDescent="0.3">
      <c r="A135" t="s">
        <v>355</v>
      </c>
      <c r="B135" t="str">
        <f>IFERROR(VLOOKUP($A135,classification!$A$3:$C$331,3,FALSE),VLOOKUP($A135,classification!$I$2:$K$27,3,FALSE))</f>
        <v>Predominantly Urban</v>
      </c>
      <c r="C135" t="str">
        <f>VLOOKUP($A135,class!$A$1:$B$455,2,FALSE)</f>
        <v>London Borough</v>
      </c>
      <c r="D135">
        <v>59</v>
      </c>
      <c r="E135">
        <v>1</v>
      </c>
      <c r="F135">
        <v>58</v>
      </c>
      <c r="G135">
        <v>20</v>
      </c>
      <c r="H135">
        <v>34</v>
      </c>
      <c r="I135">
        <v>4</v>
      </c>
      <c r="J135">
        <v>0</v>
      </c>
      <c r="K135">
        <v>34.482758620689658</v>
      </c>
      <c r="L135">
        <v>58.620689655172413</v>
      </c>
      <c r="M135">
        <v>6.8965517241379306</v>
      </c>
      <c r="N135">
        <v>0</v>
      </c>
    </row>
    <row r="136" spans="1:14" x14ac:dyDescent="0.3">
      <c r="A136" t="s">
        <v>385</v>
      </c>
      <c r="D136">
        <v>3378</v>
      </c>
      <c r="E136">
        <v>48</v>
      </c>
      <c r="F136">
        <v>3330</v>
      </c>
      <c r="G136">
        <v>651</v>
      </c>
      <c r="H136">
        <v>2365</v>
      </c>
      <c r="I136">
        <v>234</v>
      </c>
      <c r="J136">
        <v>80</v>
      </c>
      <c r="K136">
        <v>19.54954954954955</v>
      </c>
      <c r="L136">
        <v>71.021021021021028</v>
      </c>
      <c r="M136">
        <v>7.0270270270270272</v>
      </c>
      <c r="N136">
        <v>2.4024024024024024</v>
      </c>
    </row>
    <row r="137" spans="1:14" x14ac:dyDescent="0.3">
      <c r="A137" t="s">
        <v>68</v>
      </c>
      <c r="B137" t="str">
        <f>IFERROR(VLOOKUP($A137,classification!$A$3:$C$331,3,FALSE),VLOOKUP($A137,classification!$I$2:$K$27,3,FALSE))</f>
        <v>Predominantly Urban</v>
      </c>
      <c r="C137" t="str">
        <f>VLOOKUP($A137,class!$A$1:$B$455,2,FALSE)</f>
        <v>Unitary Authority</v>
      </c>
      <c r="D137">
        <v>38</v>
      </c>
      <c r="E137">
        <v>2</v>
      </c>
      <c r="F137">
        <v>36</v>
      </c>
      <c r="G137">
        <v>7</v>
      </c>
      <c r="H137">
        <v>24</v>
      </c>
      <c r="I137">
        <v>3</v>
      </c>
      <c r="J137">
        <v>2</v>
      </c>
      <c r="K137">
        <v>19.444444444444443</v>
      </c>
      <c r="L137">
        <v>66.666666666666671</v>
      </c>
      <c r="M137">
        <v>8.3333333333333339</v>
      </c>
      <c r="N137">
        <v>5.5555555555555554</v>
      </c>
    </row>
    <row r="138" spans="1:14" x14ac:dyDescent="0.3">
      <c r="A138" t="s">
        <v>75</v>
      </c>
      <c r="B138" t="str">
        <f>IFERROR(VLOOKUP($A138,classification!$A$3:$C$331,3,FALSE),VLOOKUP($A138,classification!$I$2:$K$27,3,FALSE))</f>
        <v>Predominantly Urban</v>
      </c>
      <c r="C138" t="str">
        <f>VLOOKUP($A138,class!$A$1:$B$455,2,FALSE)</f>
        <v>Unitary Authority</v>
      </c>
      <c r="D138">
        <v>69</v>
      </c>
      <c r="E138">
        <v>0</v>
      </c>
      <c r="F138">
        <v>69</v>
      </c>
      <c r="G138">
        <v>10</v>
      </c>
      <c r="H138">
        <v>52</v>
      </c>
      <c r="I138">
        <v>6</v>
      </c>
      <c r="J138">
        <v>1</v>
      </c>
      <c r="K138">
        <v>14.492753623188406</v>
      </c>
      <c r="L138">
        <v>75.362318840579704</v>
      </c>
      <c r="M138">
        <v>8.695652173913043</v>
      </c>
      <c r="N138">
        <v>1.4492753623188406</v>
      </c>
    </row>
    <row r="139" spans="1:14" x14ac:dyDescent="0.3">
      <c r="A139" t="s">
        <v>423</v>
      </c>
      <c r="B139" t="str">
        <f>IFERROR(VLOOKUP($A139,classification!$A$3:$C$331,3,FALSE),VLOOKUP($A139,classification!$I$2:$K$27,3,FALSE))</f>
        <v>Urban with Significant Rural</v>
      </c>
      <c r="C139" t="str">
        <f>VLOOKUP($A139,class!$A$1:$B$455,2,FALSE)</f>
        <v>Unitary Authority</v>
      </c>
      <c r="D139">
        <v>235</v>
      </c>
      <c r="E139">
        <v>2</v>
      </c>
      <c r="F139">
        <v>233</v>
      </c>
      <c r="G139">
        <v>53</v>
      </c>
      <c r="H139">
        <v>156</v>
      </c>
      <c r="I139">
        <v>16</v>
      </c>
      <c r="J139">
        <v>8</v>
      </c>
      <c r="K139">
        <v>22.746781115879827</v>
      </c>
      <c r="L139">
        <v>66.952789699570815</v>
      </c>
      <c r="M139">
        <v>6.866952789699571</v>
      </c>
      <c r="N139">
        <v>3.4334763948497855</v>
      </c>
    </row>
    <row r="140" spans="1:14" x14ac:dyDescent="0.3">
      <c r="A140" t="s">
        <v>19</v>
      </c>
      <c r="B140" t="str">
        <f>IFERROR(VLOOKUP($A140,classification!$A$3:$C$331,3,FALSE),VLOOKUP($A140,classification!$I$2:$K$27,3,FALSE))</f>
        <v>Urban with Significant Rural</v>
      </c>
      <c r="C140" t="str">
        <f>VLOOKUP($A140,class!$A$1:$B$455,2,FALSE)</f>
        <v>Shire County</v>
      </c>
      <c r="D140">
        <v>190</v>
      </c>
      <c r="E140">
        <v>2</v>
      </c>
      <c r="F140">
        <v>188</v>
      </c>
      <c r="G140">
        <v>24</v>
      </c>
      <c r="H140">
        <v>150</v>
      </c>
      <c r="I140">
        <v>8</v>
      </c>
      <c r="J140">
        <v>6</v>
      </c>
      <c r="K140">
        <v>12.76595744680851</v>
      </c>
      <c r="L140">
        <v>79.787234042553195</v>
      </c>
      <c r="M140">
        <v>4.2553191489361701</v>
      </c>
      <c r="N140">
        <v>3.1914893617021276</v>
      </c>
    </row>
    <row r="141" spans="1:14" x14ac:dyDescent="0.3">
      <c r="A141" t="s">
        <v>25</v>
      </c>
      <c r="B141" t="str">
        <f>IFERROR(VLOOKUP($A141,classification!$A$3:$C$331,3,FALSE),VLOOKUP($A141,classification!$I$2:$K$27,3,FALSE))</f>
        <v>Urban with Significant Rural</v>
      </c>
      <c r="C141" t="str">
        <f>VLOOKUP($A141,class!$A$1:$B$455,2,FALSE)</f>
        <v>Shire County</v>
      </c>
      <c r="D141">
        <v>531</v>
      </c>
      <c r="E141">
        <v>5</v>
      </c>
      <c r="F141">
        <v>526</v>
      </c>
      <c r="G141">
        <v>114</v>
      </c>
      <c r="H141">
        <v>377</v>
      </c>
      <c r="I141">
        <v>29</v>
      </c>
      <c r="J141">
        <v>6</v>
      </c>
      <c r="K141">
        <v>21.673003802281368</v>
      </c>
      <c r="L141">
        <v>71.673003802281372</v>
      </c>
      <c r="M141">
        <v>5.5133079847908748</v>
      </c>
      <c r="N141">
        <v>1.1406844106463878</v>
      </c>
    </row>
    <row r="142" spans="1:14" x14ac:dyDescent="0.3">
      <c r="A142" t="s">
        <v>78</v>
      </c>
      <c r="B142" t="str">
        <f>IFERROR(VLOOKUP($A142,classification!$A$3:$C$331,3,FALSE),VLOOKUP($A142,classification!$I$2:$K$27,3,FALSE))</f>
        <v>Predominantly Rural</v>
      </c>
      <c r="C142" t="str">
        <f>VLOOKUP($A142,class!$A$1:$B$455,2,FALSE)</f>
        <v>Unitary Authority</v>
      </c>
      <c r="D142">
        <v>49</v>
      </c>
      <c r="E142">
        <v>0</v>
      </c>
      <c r="F142">
        <v>49</v>
      </c>
      <c r="G142">
        <v>0</v>
      </c>
      <c r="H142">
        <v>36</v>
      </c>
      <c r="I142">
        <v>12</v>
      </c>
      <c r="J142">
        <v>1</v>
      </c>
      <c r="K142">
        <v>0</v>
      </c>
      <c r="L142">
        <v>73.469387755102048</v>
      </c>
      <c r="M142">
        <v>24.489795918367346</v>
      </c>
      <c r="N142">
        <v>2.0408163265306123</v>
      </c>
    </row>
    <row r="143" spans="1:14" x14ac:dyDescent="0.3">
      <c r="A143" t="s">
        <v>29</v>
      </c>
      <c r="B143" t="str">
        <f>IFERROR(VLOOKUP($A143,classification!$A$3:$C$331,3,FALSE),VLOOKUP($A143,classification!$I$2:$K$27,3,FALSE))</f>
        <v>Urban with Significant Rural</v>
      </c>
      <c r="C143" t="str">
        <f>VLOOKUP($A143,class!$A$1:$B$455,2,FALSE)</f>
        <v>Shire County</v>
      </c>
      <c r="D143">
        <v>593</v>
      </c>
      <c r="E143">
        <v>13</v>
      </c>
      <c r="F143">
        <v>580</v>
      </c>
      <c r="G143">
        <v>116</v>
      </c>
      <c r="H143">
        <v>415</v>
      </c>
      <c r="I143">
        <v>42</v>
      </c>
      <c r="J143">
        <v>7</v>
      </c>
      <c r="K143">
        <v>20</v>
      </c>
      <c r="L143">
        <v>71.551724137931032</v>
      </c>
      <c r="M143">
        <v>7.2413793103448274</v>
      </c>
      <c r="N143">
        <v>1.2068965517241379</v>
      </c>
    </row>
    <row r="144" spans="1:14" x14ac:dyDescent="0.3">
      <c r="A144" t="s">
        <v>67</v>
      </c>
      <c r="B144" t="str">
        <f>IFERROR(VLOOKUP($A144,classification!$A$3:$C$331,3,FALSE),VLOOKUP($A144,classification!$I$2:$K$27,3,FALSE))</f>
        <v>Predominantly Urban</v>
      </c>
      <c r="C144" t="str">
        <f>VLOOKUP($A144,class!$A$1:$B$455,2,FALSE)</f>
        <v>Unitary Authority</v>
      </c>
      <c r="D144">
        <v>101</v>
      </c>
      <c r="E144">
        <v>0</v>
      </c>
      <c r="F144">
        <v>101</v>
      </c>
      <c r="G144">
        <v>15</v>
      </c>
      <c r="H144">
        <v>77</v>
      </c>
      <c r="I144">
        <v>5</v>
      </c>
      <c r="J144">
        <v>4</v>
      </c>
      <c r="K144">
        <v>14.851485148514852</v>
      </c>
      <c r="L144">
        <v>76.237623762376231</v>
      </c>
      <c r="M144">
        <v>4.9504950495049505</v>
      </c>
      <c r="N144">
        <v>3.9603960396039604</v>
      </c>
    </row>
    <row r="145" spans="1:14" x14ac:dyDescent="0.3">
      <c r="A145" t="s">
        <v>74</v>
      </c>
      <c r="B145" t="str">
        <f>IFERROR(VLOOKUP($A145,classification!$A$3:$C$331,3,FALSE),VLOOKUP($A145,classification!$I$2:$K$27,3,FALSE))</f>
        <v>Predominantly Urban</v>
      </c>
      <c r="C145" t="str">
        <f>VLOOKUP($A145,class!$A$1:$B$455,2,FALSE)</f>
        <v>Unitary Authority</v>
      </c>
      <c r="D145">
        <v>113</v>
      </c>
      <c r="E145">
        <v>3</v>
      </c>
      <c r="F145">
        <v>110</v>
      </c>
      <c r="G145">
        <v>26</v>
      </c>
      <c r="H145">
        <v>71</v>
      </c>
      <c r="I145">
        <v>6</v>
      </c>
      <c r="J145">
        <v>7</v>
      </c>
      <c r="K145">
        <v>23.636363636363637</v>
      </c>
      <c r="L145">
        <v>64.545454545454547</v>
      </c>
      <c r="M145">
        <v>5.4545454545454541</v>
      </c>
      <c r="N145">
        <v>6.3636363636363633</v>
      </c>
    </row>
    <row r="146" spans="1:14" x14ac:dyDescent="0.3">
      <c r="A146" t="s">
        <v>45</v>
      </c>
      <c r="B146" t="str">
        <f>IFERROR(VLOOKUP($A146,classification!$A$3:$C$331,3,FALSE),VLOOKUP($A146,classification!$I$2:$K$27,3,FALSE))</f>
        <v>Predominantly Rural</v>
      </c>
      <c r="C146" t="str">
        <f>VLOOKUP($A146,class!$A$1:$B$455,2,FALSE)</f>
        <v>Shire County</v>
      </c>
      <c r="D146">
        <v>306</v>
      </c>
      <c r="E146">
        <v>10</v>
      </c>
      <c r="F146">
        <v>296</v>
      </c>
      <c r="G146">
        <v>38</v>
      </c>
      <c r="H146">
        <v>226</v>
      </c>
      <c r="I146">
        <v>19</v>
      </c>
      <c r="J146">
        <v>13</v>
      </c>
      <c r="K146">
        <v>12.837837837837839</v>
      </c>
      <c r="L146">
        <v>76.351351351351354</v>
      </c>
      <c r="M146">
        <v>6.4189189189189193</v>
      </c>
      <c r="N146">
        <v>4.3918918918918921</v>
      </c>
    </row>
    <row r="147" spans="1:14" x14ac:dyDescent="0.3">
      <c r="A147" t="s">
        <v>76</v>
      </c>
      <c r="B147" t="str">
        <f>IFERROR(VLOOKUP($A147,classification!$A$3:$C$331,3,FALSE),VLOOKUP($A147,classification!$I$2:$K$27,3,FALSE))</f>
        <v>Predominantly Urban</v>
      </c>
      <c r="C147" t="str">
        <f>VLOOKUP($A147,class!$A$1:$B$455,2,FALSE)</f>
        <v>Unitary Authority</v>
      </c>
      <c r="D147">
        <v>61</v>
      </c>
      <c r="E147">
        <v>1</v>
      </c>
      <c r="F147">
        <v>60</v>
      </c>
      <c r="G147">
        <v>8</v>
      </c>
      <c r="H147">
        <v>47</v>
      </c>
      <c r="I147">
        <v>4</v>
      </c>
      <c r="J147">
        <v>1</v>
      </c>
      <c r="K147">
        <v>13.333333333333334</v>
      </c>
      <c r="L147">
        <v>78.333333333333329</v>
      </c>
      <c r="M147">
        <v>6.666666666666667</v>
      </c>
      <c r="N147">
        <v>1.6666666666666667</v>
      </c>
    </row>
    <row r="148" spans="1:14" x14ac:dyDescent="0.3">
      <c r="A148" t="s">
        <v>70</v>
      </c>
      <c r="B148" t="str">
        <f>IFERROR(VLOOKUP($A148,classification!$A$3:$C$331,3,FALSE),VLOOKUP($A148,classification!$I$2:$K$27,3,FALSE))</f>
        <v>Predominantly Urban</v>
      </c>
      <c r="C148" t="str">
        <f>VLOOKUP($A148,class!$A$1:$B$455,2,FALSE)</f>
        <v>Unitary Authority</v>
      </c>
      <c r="D148">
        <v>60</v>
      </c>
      <c r="E148">
        <v>1</v>
      </c>
      <c r="F148">
        <v>59</v>
      </c>
      <c r="G148">
        <v>15</v>
      </c>
      <c r="H148">
        <v>36</v>
      </c>
      <c r="I148">
        <v>5</v>
      </c>
      <c r="J148">
        <v>3</v>
      </c>
      <c r="K148">
        <v>25.423728813559322</v>
      </c>
      <c r="L148">
        <v>61.016949152542374</v>
      </c>
      <c r="M148">
        <v>8.4745762711864412</v>
      </c>
      <c r="N148">
        <v>5.0847457627118642</v>
      </c>
    </row>
    <row r="149" spans="1:14" x14ac:dyDescent="0.3">
      <c r="A149" t="s">
        <v>71</v>
      </c>
      <c r="B149" t="str">
        <f>IFERROR(VLOOKUP($A149,classification!$A$3:$C$331,3,FALSE),VLOOKUP($A149,classification!$I$2:$K$27,3,FALSE))</f>
        <v>Predominantly Urban</v>
      </c>
      <c r="C149" t="str">
        <f>VLOOKUP($A149,class!$A$1:$B$455,2,FALSE)</f>
        <v>Unitary Authority</v>
      </c>
      <c r="D149">
        <v>51</v>
      </c>
      <c r="E149">
        <v>1</v>
      </c>
      <c r="F149">
        <v>50</v>
      </c>
      <c r="G149">
        <v>17</v>
      </c>
      <c r="H149">
        <v>30</v>
      </c>
      <c r="I149">
        <v>1</v>
      </c>
      <c r="J149">
        <v>2</v>
      </c>
      <c r="K149">
        <v>34</v>
      </c>
      <c r="L149">
        <v>60</v>
      </c>
      <c r="M149">
        <v>2</v>
      </c>
      <c r="N149">
        <v>4</v>
      </c>
    </row>
    <row r="150" spans="1:14" x14ac:dyDescent="0.3">
      <c r="A150" t="s">
        <v>77</v>
      </c>
      <c r="B150" t="str">
        <f>IFERROR(VLOOKUP($A150,classification!$A$3:$C$331,3,FALSE),VLOOKUP($A150,classification!$I$2:$K$27,3,FALSE))</f>
        <v>Predominantly Urban</v>
      </c>
      <c r="C150" t="str">
        <f>VLOOKUP($A150,class!$A$1:$B$455,2,FALSE)</f>
        <v>Unitary Authority</v>
      </c>
      <c r="D150">
        <v>76</v>
      </c>
      <c r="E150">
        <v>1</v>
      </c>
      <c r="F150">
        <v>75</v>
      </c>
      <c r="G150">
        <v>14</v>
      </c>
      <c r="H150">
        <v>48</v>
      </c>
      <c r="I150">
        <v>11</v>
      </c>
      <c r="J150">
        <v>2</v>
      </c>
      <c r="K150">
        <v>18.666666666666668</v>
      </c>
      <c r="L150">
        <v>64</v>
      </c>
      <c r="M150">
        <v>14.666666666666666</v>
      </c>
      <c r="N150">
        <v>2.6666666666666665</v>
      </c>
    </row>
    <row r="151" spans="1:14" x14ac:dyDescent="0.3">
      <c r="A151" t="s">
        <v>53</v>
      </c>
      <c r="B151" t="str">
        <f>IFERROR(VLOOKUP($A151,classification!$A$3:$C$331,3,FALSE),VLOOKUP($A151,classification!$I$2:$K$27,3,FALSE))</f>
        <v>Predominantly Urban</v>
      </c>
      <c r="C151" t="str">
        <f>VLOOKUP($A151,class!$A$1:$B$455,2,FALSE)</f>
        <v>Shire County</v>
      </c>
      <c r="D151">
        <v>398</v>
      </c>
      <c r="E151">
        <v>4</v>
      </c>
      <c r="F151">
        <v>394</v>
      </c>
      <c r="G151">
        <v>114</v>
      </c>
      <c r="H151">
        <v>254</v>
      </c>
      <c r="I151">
        <v>17</v>
      </c>
      <c r="J151">
        <v>9</v>
      </c>
      <c r="K151">
        <v>28.934010152284262</v>
      </c>
      <c r="L151">
        <v>64.467005076142129</v>
      </c>
      <c r="M151">
        <v>4.3147208121827409</v>
      </c>
      <c r="N151">
        <v>2.2842639593908629</v>
      </c>
    </row>
    <row r="152" spans="1:14" x14ac:dyDescent="0.3">
      <c r="A152" t="s">
        <v>69</v>
      </c>
      <c r="B152" t="str">
        <f>IFERROR(VLOOKUP($A152,classification!$A$3:$C$331,3,FALSE),VLOOKUP($A152,classification!$I$2:$K$27,3,FALSE))</f>
        <v>Urban with Significant Rural</v>
      </c>
      <c r="C152" t="str">
        <f>VLOOKUP($A152,class!$A$1:$B$455,2,FALSE)</f>
        <v>Unitary Authority</v>
      </c>
      <c r="D152">
        <v>82</v>
      </c>
      <c r="E152">
        <v>0</v>
      </c>
      <c r="F152">
        <v>82</v>
      </c>
      <c r="G152">
        <v>11</v>
      </c>
      <c r="H152">
        <v>64</v>
      </c>
      <c r="I152">
        <v>6</v>
      </c>
      <c r="J152">
        <v>1</v>
      </c>
      <c r="K152">
        <v>13.414634146341463</v>
      </c>
      <c r="L152">
        <v>78.048780487804876</v>
      </c>
      <c r="M152">
        <v>7.3170731707317076</v>
      </c>
      <c r="N152">
        <v>1.2195121951219512</v>
      </c>
    </row>
    <row r="153" spans="1:14" x14ac:dyDescent="0.3">
      <c r="A153" t="s">
        <v>57</v>
      </c>
      <c r="B153" t="str">
        <f>IFERROR(VLOOKUP($A153,classification!$A$3:$C$331,3,FALSE),VLOOKUP($A153,classification!$I$2:$K$27,3,FALSE))</f>
        <v>Predominantly Urban</v>
      </c>
      <c r="C153" t="str">
        <f>VLOOKUP($A153,class!$A$1:$B$455,2,FALSE)</f>
        <v>Shire County</v>
      </c>
      <c r="D153">
        <v>288</v>
      </c>
      <c r="E153">
        <v>2</v>
      </c>
      <c r="F153">
        <v>286</v>
      </c>
      <c r="G153">
        <v>31</v>
      </c>
      <c r="H153">
        <v>217</v>
      </c>
      <c r="I153">
        <v>34</v>
      </c>
      <c r="J153">
        <v>4</v>
      </c>
      <c r="K153">
        <v>10.839160839160838</v>
      </c>
      <c r="L153">
        <v>75.87412587412588</v>
      </c>
      <c r="M153">
        <v>11.888111888111888</v>
      </c>
      <c r="N153">
        <v>1.3986013986013985</v>
      </c>
    </row>
    <row r="154" spans="1:14" x14ac:dyDescent="0.3">
      <c r="A154" t="s">
        <v>72</v>
      </c>
      <c r="B154" t="str">
        <f>IFERROR(VLOOKUP($A154,classification!$A$3:$C$331,3,FALSE),VLOOKUP($A154,classification!$I$2:$K$27,3,FALSE))</f>
        <v>Predominantly Urban</v>
      </c>
      <c r="C154" t="str">
        <f>VLOOKUP($A154,class!$A$1:$B$455,2,FALSE)</f>
        <v>Unitary Authority</v>
      </c>
      <c r="D154">
        <v>67</v>
      </c>
      <c r="E154">
        <v>0</v>
      </c>
      <c r="F154">
        <v>67</v>
      </c>
      <c r="G154">
        <v>22</v>
      </c>
      <c r="H154">
        <v>41</v>
      </c>
      <c r="I154">
        <v>4</v>
      </c>
      <c r="J154">
        <v>0</v>
      </c>
      <c r="K154">
        <v>32.835820895522389</v>
      </c>
      <c r="L154">
        <v>61.194029850746269</v>
      </c>
      <c r="M154">
        <v>5.9701492537313436</v>
      </c>
      <c r="N154">
        <v>0</v>
      </c>
    </row>
    <row r="155" spans="1:14" x14ac:dyDescent="0.3">
      <c r="A155" t="s">
        <v>73</v>
      </c>
      <c r="B155" t="str">
        <f>IFERROR(VLOOKUP($A155,classification!$A$3:$C$331,3,FALSE),VLOOKUP($A155,classification!$I$2:$K$27,3,FALSE))</f>
        <v>Predominantly Urban</v>
      </c>
      <c r="C155" t="str">
        <f>VLOOKUP($A155,class!$A$1:$B$455,2,FALSE)</f>
        <v>Unitary Authority</v>
      </c>
      <c r="D155">
        <v>70</v>
      </c>
      <c r="E155">
        <v>1</v>
      </c>
      <c r="F155">
        <v>69</v>
      </c>
      <c r="G155">
        <v>16</v>
      </c>
      <c r="H155">
        <v>44</v>
      </c>
      <c r="I155">
        <v>6</v>
      </c>
      <c r="J155">
        <v>3</v>
      </c>
      <c r="K155">
        <v>23.188405797101449</v>
      </c>
      <c r="L155">
        <v>63.768115942028984</v>
      </c>
      <c r="M155">
        <v>8.695652173913043</v>
      </c>
      <c r="N155">
        <v>4.3478260869565215</v>
      </c>
    </row>
    <row r="156" spans="1:14" x14ac:dyDescent="0.3">
      <c r="A156" t="s">
        <v>386</v>
      </c>
      <c r="D156">
        <v>2372</v>
      </c>
      <c r="E156">
        <v>39</v>
      </c>
      <c r="F156">
        <v>2333</v>
      </c>
      <c r="G156">
        <v>346</v>
      </c>
      <c r="H156">
        <v>1569</v>
      </c>
      <c r="I156">
        <v>302</v>
      </c>
      <c r="J156">
        <v>116</v>
      </c>
      <c r="K156">
        <v>14.830690098585512</v>
      </c>
      <c r="L156">
        <v>67.252464637805403</v>
      </c>
      <c r="M156">
        <v>12.944706386626661</v>
      </c>
      <c r="N156">
        <v>4.9721388769824264</v>
      </c>
    </row>
    <row r="157" spans="1:14" x14ac:dyDescent="0.3">
      <c r="A157" t="s">
        <v>50</v>
      </c>
      <c r="B157" t="str">
        <f>IFERROR(VLOOKUP($A157,classification!$A$3:$C$331,3,FALSE),VLOOKUP($A157,classification!$I$2:$K$27,3,FALSE))</f>
        <v>Urban with Significant Rural</v>
      </c>
      <c r="C157" t="str">
        <f>VLOOKUP($A157,class!$A$1:$B$455,2,FALSE)</f>
        <v>Unitary Authority</v>
      </c>
      <c r="D157">
        <v>82</v>
      </c>
      <c r="E157">
        <v>5</v>
      </c>
      <c r="F157">
        <v>77</v>
      </c>
      <c r="G157">
        <v>16</v>
      </c>
      <c r="H157">
        <v>51</v>
      </c>
      <c r="I157">
        <v>6</v>
      </c>
      <c r="J157">
        <v>4</v>
      </c>
      <c r="K157">
        <v>20.779220779220779</v>
      </c>
      <c r="L157">
        <v>66.233766233766232</v>
      </c>
      <c r="M157">
        <v>7.7922077922077921</v>
      </c>
      <c r="N157">
        <v>5.1948051948051948</v>
      </c>
    </row>
    <row r="158" spans="1:14" x14ac:dyDescent="0.3">
      <c r="A158" t="s">
        <v>410</v>
      </c>
      <c r="B158" t="str">
        <f>IFERROR(VLOOKUP($A158,classification!$A$3:$C$331,3,FALSE),VLOOKUP($A158,classification!$I$2:$K$27,3,FALSE))</f>
        <v>Predominantly Urban</v>
      </c>
      <c r="C158" t="str">
        <f>VLOOKUP($A158,class!$A$1:$B$455,2,FALSE)</f>
        <v>Unitary Authority</v>
      </c>
      <c r="D158">
        <v>100</v>
      </c>
      <c r="E158">
        <v>1</v>
      </c>
      <c r="F158">
        <v>99</v>
      </c>
      <c r="G158">
        <v>24</v>
      </c>
      <c r="H158">
        <v>64</v>
      </c>
      <c r="I158">
        <v>8</v>
      </c>
      <c r="J158">
        <v>3</v>
      </c>
      <c r="K158">
        <v>24.242424242424242</v>
      </c>
      <c r="L158">
        <v>64.646464646464651</v>
      </c>
      <c r="M158">
        <v>8.0808080808080813</v>
      </c>
      <c r="N158">
        <v>3.0303030303030303</v>
      </c>
    </row>
    <row r="159" spans="1:14" x14ac:dyDescent="0.3">
      <c r="A159" t="s">
        <v>52</v>
      </c>
      <c r="B159" t="str">
        <f>IFERROR(VLOOKUP($A159,classification!$A$3:$C$331,3,FALSE),VLOOKUP($A159,classification!$I$2:$K$27,3,FALSE))</f>
        <v>Predominantly Urban</v>
      </c>
      <c r="C159" t="str">
        <f>VLOOKUP($A159,class!$A$1:$B$455,2,FALSE)</f>
        <v>Unitary Authority</v>
      </c>
      <c r="D159">
        <v>155</v>
      </c>
      <c r="E159">
        <v>3</v>
      </c>
      <c r="F159">
        <v>152</v>
      </c>
      <c r="G159">
        <v>34</v>
      </c>
      <c r="H159">
        <v>86</v>
      </c>
      <c r="I159">
        <v>22</v>
      </c>
      <c r="J159">
        <v>10</v>
      </c>
      <c r="K159">
        <v>22.368421052631579</v>
      </c>
      <c r="L159">
        <v>56.578947368421055</v>
      </c>
      <c r="M159">
        <v>14.473684210526315</v>
      </c>
      <c r="N159">
        <v>6.5789473684210522</v>
      </c>
    </row>
    <row r="160" spans="1:14" x14ac:dyDescent="0.3">
      <c r="A160" t="s">
        <v>84</v>
      </c>
      <c r="B160" t="str">
        <f>IFERROR(VLOOKUP($A160,classification!$A$3:$C$331,3,FALSE),VLOOKUP($A160,classification!$I$2:$K$27,3,FALSE))</f>
        <v>Predominantly Rural</v>
      </c>
      <c r="C160" t="str">
        <f>VLOOKUP($A160,class!$A$1:$B$455,2,FALSE)</f>
        <v>Unitary Authority</v>
      </c>
      <c r="D160">
        <v>278</v>
      </c>
      <c r="E160">
        <v>1</v>
      </c>
      <c r="F160">
        <v>277</v>
      </c>
      <c r="G160">
        <v>34</v>
      </c>
      <c r="H160">
        <v>196</v>
      </c>
      <c r="I160">
        <v>38</v>
      </c>
      <c r="J160">
        <v>9</v>
      </c>
      <c r="K160">
        <v>12.274368231046932</v>
      </c>
      <c r="L160">
        <v>70.758122743682307</v>
      </c>
      <c r="M160">
        <v>13.71841155234657</v>
      </c>
      <c r="N160">
        <v>3.2490974729241877</v>
      </c>
    </row>
    <row r="161" spans="1:14" x14ac:dyDescent="0.3">
      <c r="A161" t="s">
        <v>15</v>
      </c>
      <c r="B161" t="str">
        <f>IFERROR(VLOOKUP($A161,classification!$A$3:$C$331,3,FALSE),VLOOKUP($A161,classification!$I$2:$K$27,3,FALSE))</f>
        <v>Predominantly Rural</v>
      </c>
      <c r="C161" t="str">
        <f>VLOOKUP($A161,class!$A$1:$B$455,2,FALSE)</f>
        <v>Shire County</v>
      </c>
      <c r="D161">
        <v>373</v>
      </c>
      <c r="E161">
        <v>8</v>
      </c>
      <c r="F161">
        <v>365</v>
      </c>
      <c r="G161">
        <v>49</v>
      </c>
      <c r="H161">
        <v>258</v>
      </c>
      <c r="I161">
        <v>44</v>
      </c>
      <c r="J161">
        <v>14</v>
      </c>
      <c r="K161">
        <v>13.424657534246576</v>
      </c>
      <c r="L161">
        <v>70.68493150684931</v>
      </c>
      <c r="M161">
        <v>12.054794520547945</v>
      </c>
      <c r="N161">
        <v>3.8356164383561642</v>
      </c>
    </row>
    <row r="162" spans="1:14" x14ac:dyDescent="0.3">
      <c r="A162" t="s">
        <v>424</v>
      </c>
      <c r="B162" t="str">
        <f>IFERROR(VLOOKUP($A162,classification!$A$3:$C$331,3,FALSE),VLOOKUP($A162,classification!$I$2:$K$27,3,FALSE))</f>
        <v>Predominantly Rural</v>
      </c>
      <c r="C162" t="str">
        <f>VLOOKUP($A162,class!$A$1:$B$455,2,FALSE)</f>
        <v>Unitary Authority</v>
      </c>
      <c r="D162">
        <v>160</v>
      </c>
      <c r="E162">
        <v>1</v>
      </c>
      <c r="F162">
        <v>159</v>
      </c>
      <c r="G162">
        <v>27</v>
      </c>
      <c r="H162">
        <v>93</v>
      </c>
      <c r="I162">
        <v>24</v>
      </c>
      <c r="J162">
        <v>15</v>
      </c>
      <c r="K162">
        <v>16.981132075471699</v>
      </c>
      <c r="L162">
        <v>58.490566037735846</v>
      </c>
      <c r="M162">
        <v>15.09433962264151</v>
      </c>
      <c r="N162">
        <v>9.433962264150944</v>
      </c>
    </row>
    <row r="163" spans="1:14" x14ac:dyDescent="0.3">
      <c r="A163" t="s">
        <v>23</v>
      </c>
      <c r="B163" t="str">
        <f>IFERROR(VLOOKUP($A163,classification!$A$3:$C$331,3,FALSE),VLOOKUP($A163,classification!$I$2:$K$27,3,FALSE))</f>
        <v>Urban with Significant Rural</v>
      </c>
      <c r="C163" t="str">
        <f>VLOOKUP($A163,class!$A$1:$B$455,2,FALSE)</f>
        <v>Shire County</v>
      </c>
      <c r="D163">
        <v>301</v>
      </c>
      <c r="E163">
        <v>3</v>
      </c>
      <c r="F163">
        <v>298</v>
      </c>
      <c r="G163">
        <v>55</v>
      </c>
      <c r="H163">
        <v>195</v>
      </c>
      <c r="I163">
        <v>29</v>
      </c>
      <c r="J163">
        <v>19</v>
      </c>
      <c r="K163">
        <v>18.456375838926174</v>
      </c>
      <c r="L163">
        <v>65.43624161073825</v>
      </c>
      <c r="M163">
        <v>9.7315436241610733</v>
      </c>
      <c r="N163">
        <v>6.375838926174497</v>
      </c>
    </row>
    <row r="164" spans="1:14" x14ac:dyDescent="0.3">
      <c r="A164" t="s">
        <v>387</v>
      </c>
      <c r="B164" t="str">
        <f>IFERROR(VLOOKUP($A164,classification!$A$3:$C$331,3,FALSE),VLOOKUP($A164,classification!$I$2:$K$27,3,FALSE))</f>
        <v>Predominantly Rural</v>
      </c>
      <c r="C164" t="str">
        <f>VLOOKUP($A164,class!$A$1:$B$455,2,FALSE)</f>
        <v>Unitary Authority</v>
      </c>
      <c r="D164">
        <v>1</v>
      </c>
      <c r="E164">
        <v>0</v>
      </c>
      <c r="F164">
        <v>1</v>
      </c>
      <c r="G164">
        <v>0</v>
      </c>
      <c r="H164">
        <v>0</v>
      </c>
      <c r="I164">
        <v>0</v>
      </c>
      <c r="J164">
        <v>1</v>
      </c>
      <c r="K164">
        <v>0</v>
      </c>
      <c r="L164">
        <v>0</v>
      </c>
      <c r="M164">
        <v>0</v>
      </c>
      <c r="N164">
        <v>100</v>
      </c>
    </row>
    <row r="165" spans="1:14" x14ac:dyDescent="0.3">
      <c r="A165" t="s">
        <v>54</v>
      </c>
      <c r="B165" t="str">
        <f>IFERROR(VLOOKUP($A165,classification!$A$3:$C$331,3,FALSE),VLOOKUP($A165,classification!$I$2:$K$27,3,FALSE))</f>
        <v>Urban with Significant Rural</v>
      </c>
      <c r="C165" t="str">
        <f>VLOOKUP($A165,class!$A$1:$B$455,2,FALSE)</f>
        <v>Unitary Authority</v>
      </c>
      <c r="D165">
        <v>78</v>
      </c>
      <c r="E165">
        <v>1</v>
      </c>
      <c r="F165">
        <v>77</v>
      </c>
      <c r="G165">
        <v>14</v>
      </c>
      <c r="H165">
        <v>51</v>
      </c>
      <c r="I165">
        <v>10</v>
      </c>
      <c r="J165">
        <v>2</v>
      </c>
      <c r="K165">
        <v>18.181818181818183</v>
      </c>
      <c r="L165">
        <v>66.233766233766232</v>
      </c>
      <c r="M165">
        <v>12.987012987012987</v>
      </c>
      <c r="N165">
        <v>2.5974025974025974</v>
      </c>
    </row>
    <row r="166" spans="1:14" x14ac:dyDescent="0.3">
      <c r="A166" t="s">
        <v>58</v>
      </c>
      <c r="B166" t="str">
        <f>IFERROR(VLOOKUP($A166,classification!$A$3:$C$331,3,FALSE),VLOOKUP($A166,classification!$I$2:$K$27,3,FALSE))</f>
        <v>Predominantly Urban</v>
      </c>
      <c r="C166" t="str">
        <f>VLOOKUP($A166,class!$A$1:$B$455,2,FALSE)</f>
        <v>Unitary Authority</v>
      </c>
      <c r="D166">
        <v>98</v>
      </c>
      <c r="E166">
        <v>0</v>
      </c>
      <c r="F166">
        <v>98</v>
      </c>
      <c r="G166">
        <v>13</v>
      </c>
      <c r="H166">
        <v>61</v>
      </c>
      <c r="I166">
        <v>19</v>
      </c>
      <c r="J166">
        <v>5</v>
      </c>
      <c r="K166">
        <v>13.26530612244898</v>
      </c>
      <c r="L166">
        <v>62.244897959183675</v>
      </c>
      <c r="M166">
        <v>19.387755102040817</v>
      </c>
      <c r="N166">
        <v>5.1020408163265305</v>
      </c>
    </row>
    <row r="167" spans="1:14" x14ac:dyDescent="0.3">
      <c r="A167" t="s">
        <v>47</v>
      </c>
      <c r="B167" t="str">
        <f>IFERROR(VLOOKUP($A167,classification!$A$3:$C$331,3,FALSE),VLOOKUP($A167,classification!$I$2:$K$27,3,FALSE))</f>
        <v>Predominantly Rural</v>
      </c>
      <c r="C167" t="str">
        <f>VLOOKUP($A167,class!$A$1:$B$455,2,FALSE)</f>
        <v>Shire County</v>
      </c>
      <c r="D167">
        <v>267</v>
      </c>
      <c r="E167">
        <v>3</v>
      </c>
      <c r="F167">
        <v>264</v>
      </c>
      <c r="G167">
        <v>34</v>
      </c>
      <c r="H167">
        <v>186</v>
      </c>
      <c r="I167">
        <v>27</v>
      </c>
      <c r="J167">
        <v>17</v>
      </c>
      <c r="K167">
        <v>12.878787878787879</v>
      </c>
      <c r="L167">
        <v>70.454545454545453</v>
      </c>
      <c r="M167">
        <v>10.227272727272727</v>
      </c>
      <c r="N167">
        <v>6.4393939393939394</v>
      </c>
    </row>
    <row r="168" spans="1:14" x14ac:dyDescent="0.3">
      <c r="A168" t="s">
        <v>56</v>
      </c>
      <c r="B168" t="str">
        <f>IFERROR(VLOOKUP($A168,classification!$A$3:$C$331,3,FALSE),VLOOKUP($A168,classification!$I$2:$K$27,3,FALSE))</f>
        <v>Predominantly Urban</v>
      </c>
      <c r="C168" t="str">
        <f>VLOOKUP($A168,class!$A$1:$B$455,2,FALSE)</f>
        <v>Unitary Authority</v>
      </c>
      <c r="D168">
        <v>116</v>
      </c>
      <c r="E168">
        <v>4</v>
      </c>
      <c r="F168">
        <v>112</v>
      </c>
      <c r="G168">
        <v>11</v>
      </c>
      <c r="H168">
        <v>80</v>
      </c>
      <c r="I168">
        <v>17</v>
      </c>
      <c r="J168">
        <v>4</v>
      </c>
      <c r="K168">
        <v>9.8214285714285712</v>
      </c>
      <c r="L168">
        <v>71.428571428571431</v>
      </c>
      <c r="M168">
        <v>15.178571428571429</v>
      </c>
      <c r="N168">
        <v>3.5714285714285716</v>
      </c>
    </row>
    <row r="169" spans="1:14" x14ac:dyDescent="0.3">
      <c r="A169" t="s">
        <v>62</v>
      </c>
      <c r="B169" t="str">
        <f>IFERROR(VLOOKUP($A169,classification!$A$3:$C$331,3,FALSE),VLOOKUP($A169,classification!$I$2:$K$27,3,FALSE))</f>
        <v>Predominantly Urban</v>
      </c>
      <c r="C169" t="str">
        <f>VLOOKUP($A169,class!$A$1:$B$455,2,FALSE)</f>
        <v>Unitary Authority</v>
      </c>
      <c r="D169">
        <v>86</v>
      </c>
      <c r="E169">
        <v>5</v>
      </c>
      <c r="F169">
        <v>81</v>
      </c>
      <c r="G169">
        <v>7</v>
      </c>
      <c r="H169">
        <v>54</v>
      </c>
      <c r="I169">
        <v>15</v>
      </c>
      <c r="J169">
        <v>5</v>
      </c>
      <c r="K169">
        <v>8.6419753086419746</v>
      </c>
      <c r="L169">
        <v>66.666666666666671</v>
      </c>
      <c r="M169">
        <v>18.518518518518519</v>
      </c>
      <c r="N169">
        <v>6.1728395061728394</v>
      </c>
    </row>
    <row r="170" spans="1:14" x14ac:dyDescent="0.3">
      <c r="A170" t="s">
        <v>60</v>
      </c>
      <c r="B170" t="str">
        <f>IFERROR(VLOOKUP($A170,classification!$A$3:$C$331,3,FALSE),VLOOKUP($A170,classification!$I$2:$K$27,3,FALSE))</f>
        <v>Predominantly Urban</v>
      </c>
      <c r="C170" t="str">
        <f>VLOOKUP($A170,class!$A$1:$B$455,2,FALSE)</f>
        <v>Unitary Authority</v>
      </c>
      <c r="D170">
        <v>42</v>
      </c>
      <c r="E170">
        <v>0</v>
      </c>
      <c r="F170">
        <v>42</v>
      </c>
      <c r="G170">
        <v>5</v>
      </c>
      <c r="H170">
        <v>31</v>
      </c>
      <c r="I170">
        <v>6</v>
      </c>
      <c r="J170">
        <v>0</v>
      </c>
      <c r="K170">
        <v>11.904761904761905</v>
      </c>
      <c r="L170">
        <v>73.80952380952381</v>
      </c>
      <c r="M170">
        <v>14.285714285714286</v>
      </c>
      <c r="N170">
        <v>0</v>
      </c>
    </row>
    <row r="171" spans="1:14" x14ac:dyDescent="0.3">
      <c r="A171" t="s">
        <v>86</v>
      </c>
      <c r="B171" t="str">
        <f>IFERROR(VLOOKUP($A171,classification!$A$3:$C$331,3,FALSE),VLOOKUP($A171,classification!$I$2:$K$27,3,FALSE))</f>
        <v>Predominantly Rural</v>
      </c>
      <c r="C171" t="str">
        <f>VLOOKUP($A171,class!$A$1:$B$455,2,FALSE)</f>
        <v>Unitary Authority</v>
      </c>
      <c r="D171">
        <v>235</v>
      </c>
      <c r="E171">
        <v>4</v>
      </c>
      <c r="F171">
        <v>231</v>
      </c>
      <c r="G171">
        <v>23</v>
      </c>
      <c r="H171">
        <v>163</v>
      </c>
      <c r="I171">
        <v>37</v>
      </c>
      <c r="J171">
        <v>8</v>
      </c>
      <c r="K171">
        <v>9.9567099567099575</v>
      </c>
      <c r="L171">
        <v>70.562770562770567</v>
      </c>
      <c r="M171">
        <v>16.017316017316016</v>
      </c>
      <c r="N171">
        <v>3.4632034632034632</v>
      </c>
    </row>
    <row r="181" spans="1:18" x14ac:dyDescent="0.3">
      <c r="Q181" t="s">
        <v>388</v>
      </c>
    </row>
    <row r="182" spans="1:18" x14ac:dyDescent="0.3">
      <c r="A182" t="s">
        <v>389</v>
      </c>
      <c r="D182" t="s">
        <v>369</v>
      </c>
      <c r="E182" t="s">
        <v>427</v>
      </c>
      <c r="F182" t="s">
        <v>428</v>
      </c>
      <c r="G182" t="s">
        <v>374</v>
      </c>
      <c r="H182" t="s">
        <v>375</v>
      </c>
      <c r="I182" t="s">
        <v>376</v>
      </c>
      <c r="J182" t="s">
        <v>377</v>
      </c>
      <c r="K182" t="s">
        <v>429</v>
      </c>
      <c r="L182" t="s">
        <v>430</v>
      </c>
      <c r="M182" t="s">
        <v>431</v>
      </c>
      <c r="N182" t="s">
        <v>432</v>
      </c>
    </row>
    <row r="183" spans="1:18" x14ac:dyDescent="0.3">
      <c r="A183" t="s">
        <v>7</v>
      </c>
      <c r="B183" t="s">
        <v>7</v>
      </c>
      <c r="D183" s="1">
        <f>SUMIF($B$12:$B$179,$B183,D$12:D$179)</f>
        <v>11839</v>
      </c>
      <c r="E183" s="1">
        <f>SUMIF($B$12:$B$179,$B183,E$12:E$179)</f>
        <v>136</v>
      </c>
      <c r="F183" s="1">
        <f t="shared" ref="F183:J183" si="0">SUMIF($B$12:$B$179,$B183,F$12:F$179)</f>
        <v>11703</v>
      </c>
      <c r="G183" s="1">
        <f t="shared" si="0"/>
        <v>2587</v>
      </c>
      <c r="H183" s="1">
        <f t="shared" si="0"/>
        <v>7591</v>
      </c>
      <c r="I183" s="1">
        <f t="shared" si="0"/>
        <v>1144</v>
      </c>
      <c r="J183" s="1">
        <f t="shared" si="0"/>
        <v>381</v>
      </c>
      <c r="K183" s="65">
        <f>100*G183/$F183</f>
        <v>22.105443048790907</v>
      </c>
      <c r="L183" s="65">
        <f>100*H183/$F183</f>
        <v>64.863710159788084</v>
      </c>
      <c r="M183" s="65">
        <f>100*I183/$F183</f>
        <v>9.7752712979577883</v>
      </c>
      <c r="N183" s="65">
        <f>100*J183/$F183</f>
        <v>3.2555754934632146</v>
      </c>
      <c r="O183" s="66"/>
      <c r="P183" s="2"/>
      <c r="Q183" s="2"/>
      <c r="R183" s="2"/>
    </row>
    <row r="184" spans="1:18" x14ac:dyDescent="0.3">
      <c r="A184" t="s">
        <v>5</v>
      </c>
      <c r="B184" t="s">
        <v>5</v>
      </c>
      <c r="D184" s="1">
        <f t="shared" ref="D184:J185" si="1">SUMIF($B$12:$B$179,$B184,D$12:D$179)</f>
        <v>5437</v>
      </c>
      <c r="E184" s="1">
        <f t="shared" si="1"/>
        <v>69</v>
      </c>
      <c r="F184" s="1">
        <f t="shared" si="1"/>
        <v>5368</v>
      </c>
      <c r="G184" s="1">
        <f t="shared" si="1"/>
        <v>909</v>
      </c>
      <c r="H184" s="1">
        <f t="shared" si="1"/>
        <v>3775</v>
      </c>
      <c r="I184" s="1">
        <f t="shared" si="1"/>
        <v>510</v>
      </c>
      <c r="J184" s="1">
        <f t="shared" si="1"/>
        <v>174</v>
      </c>
      <c r="K184" s="65">
        <f>100*G184/$F184</f>
        <v>16.933681073025337</v>
      </c>
      <c r="L184" s="65">
        <f>100*H184/$F184</f>
        <v>70.324143070044713</v>
      </c>
      <c r="M184" s="65">
        <f>100*I184/$F184</f>
        <v>9.5007451564828607</v>
      </c>
      <c r="N184" s="65">
        <f>100*J184/$F184</f>
        <v>3.2414307004470939</v>
      </c>
      <c r="O184" s="66"/>
      <c r="P184" s="2"/>
      <c r="Q184" s="2"/>
      <c r="R184" s="2"/>
    </row>
    <row r="185" spans="1:18" x14ac:dyDescent="0.3">
      <c r="A185" t="s">
        <v>9</v>
      </c>
      <c r="B185" t="s">
        <v>9</v>
      </c>
      <c r="D185" s="1">
        <f t="shared" si="1"/>
        <v>4708</v>
      </c>
      <c r="E185" s="1">
        <f t="shared" si="1"/>
        <v>55</v>
      </c>
      <c r="F185" s="1">
        <f t="shared" si="1"/>
        <v>4653</v>
      </c>
      <c r="G185" s="1">
        <f t="shared" si="1"/>
        <v>642</v>
      </c>
      <c r="H185" s="1">
        <f t="shared" si="1"/>
        <v>3275</v>
      </c>
      <c r="I185" s="1">
        <f t="shared" si="1"/>
        <v>534</v>
      </c>
      <c r="J185" s="1">
        <f t="shared" si="1"/>
        <v>202</v>
      </c>
      <c r="K185" s="65">
        <f>100*G185/$F185</f>
        <v>13.797549967762734</v>
      </c>
      <c r="L185" s="65">
        <f>100*H185/$F185</f>
        <v>70.384698044272511</v>
      </c>
      <c r="M185" s="65">
        <f>100*I185/$F185</f>
        <v>11.476466795615732</v>
      </c>
      <c r="N185" s="65">
        <f>100*J185/$F185</f>
        <v>4.3412851923490221</v>
      </c>
      <c r="O185" s="66"/>
      <c r="P185" s="2"/>
      <c r="Q185" s="2"/>
      <c r="R185" s="2"/>
    </row>
    <row r="186" spans="1:18" x14ac:dyDescent="0.3">
      <c r="A186" t="s">
        <v>404</v>
      </c>
      <c r="C186" t="s">
        <v>404</v>
      </c>
      <c r="D186" s="1">
        <f>SUMIF($C$12:$C$179,$C186,D$12:D$179)</f>
        <v>2607</v>
      </c>
      <c r="E186" s="1">
        <f t="shared" ref="E186:J186" si="2">SUMIF($C$12:$C$179,$C186,E$12:E$179)</f>
        <v>45</v>
      </c>
      <c r="F186" s="1">
        <f t="shared" si="2"/>
        <v>2562</v>
      </c>
      <c r="G186" s="1">
        <f t="shared" si="2"/>
        <v>790</v>
      </c>
      <c r="H186" s="1">
        <f t="shared" si="2"/>
        <v>1595</v>
      </c>
      <c r="I186" s="1">
        <f t="shared" si="2"/>
        <v>136</v>
      </c>
      <c r="J186" s="1">
        <f t="shared" si="2"/>
        <v>41</v>
      </c>
      <c r="K186" s="65">
        <f>100*G186/$F186</f>
        <v>30.835284933645589</v>
      </c>
      <c r="L186" s="65">
        <f>100*H186/$F186</f>
        <v>62.256049960967992</v>
      </c>
      <c r="M186" s="65">
        <f>100*I186/$F186</f>
        <v>5.3083528493364556</v>
      </c>
      <c r="N186" s="65">
        <f>100*J186/$F186</f>
        <v>1.600312256049961</v>
      </c>
      <c r="O186" s="67"/>
      <c r="P186" s="3"/>
      <c r="Q186" s="3"/>
      <c r="R186" s="3"/>
    </row>
    <row r="187" spans="1:18" x14ac:dyDescent="0.3">
      <c r="A187" t="s">
        <v>403</v>
      </c>
      <c r="C187" t="s">
        <v>403</v>
      </c>
      <c r="D187" s="1">
        <f t="shared" ref="D187:J189" si="3">SUMIF($C$12:$C$179,$C187,D$12:D$179)</f>
        <v>4626</v>
      </c>
      <c r="E187" s="1">
        <f t="shared" si="3"/>
        <v>41</v>
      </c>
      <c r="F187" s="1">
        <f t="shared" si="3"/>
        <v>4585</v>
      </c>
      <c r="G187" s="1">
        <f t="shared" si="3"/>
        <v>888</v>
      </c>
      <c r="H187" s="1">
        <f t="shared" si="3"/>
        <v>2949</v>
      </c>
      <c r="I187" s="1">
        <f t="shared" si="3"/>
        <v>544</v>
      </c>
      <c r="J187" s="1">
        <f t="shared" si="3"/>
        <v>204</v>
      </c>
      <c r="K187" s="65">
        <f>100*G187/$F187</f>
        <v>19.367502726281351</v>
      </c>
      <c r="L187" s="65">
        <f>100*H187/$F187</f>
        <v>64.31842966194111</v>
      </c>
      <c r="M187" s="65">
        <f>100*I187/$F187</f>
        <v>11.864776444929117</v>
      </c>
      <c r="N187" s="65">
        <f>100*J187/$F187</f>
        <v>4.4492911668484192</v>
      </c>
      <c r="O187" s="67"/>
      <c r="P187" s="3"/>
      <c r="Q187" s="3"/>
      <c r="R187" s="3"/>
    </row>
    <row r="188" spans="1:18" x14ac:dyDescent="0.3">
      <c r="A188" t="s">
        <v>401</v>
      </c>
      <c r="C188" t="s">
        <v>401</v>
      </c>
      <c r="D188" s="1">
        <f t="shared" si="3"/>
        <v>8955</v>
      </c>
      <c r="E188" s="1">
        <f t="shared" si="3"/>
        <v>104</v>
      </c>
      <c r="F188" s="1">
        <f t="shared" si="3"/>
        <v>8851</v>
      </c>
      <c r="G188" s="1">
        <f t="shared" si="3"/>
        <v>1470</v>
      </c>
      <c r="H188" s="1">
        <f t="shared" si="3"/>
        <v>6221</v>
      </c>
      <c r="I188" s="1">
        <f t="shared" si="3"/>
        <v>852</v>
      </c>
      <c r="J188" s="1">
        <f t="shared" si="3"/>
        <v>308</v>
      </c>
      <c r="K188" s="65">
        <f>100*G188/$F188</f>
        <v>16.608292848265734</v>
      </c>
      <c r="L188" s="65">
        <f>100*H188/$F188</f>
        <v>70.285843407524567</v>
      </c>
      <c r="M188" s="65">
        <f>100*I188/$F188</f>
        <v>9.6260309569540166</v>
      </c>
      <c r="N188" s="65">
        <f>100*J188/$F188</f>
        <v>3.4798327872556771</v>
      </c>
      <c r="O188" s="67"/>
      <c r="P188" s="3"/>
      <c r="Q188" s="3"/>
      <c r="R188" s="3"/>
    </row>
    <row r="189" spans="1:18" x14ac:dyDescent="0.3">
      <c r="A189" t="s">
        <v>400</v>
      </c>
      <c r="C189" t="s">
        <v>400</v>
      </c>
      <c r="D189" s="1">
        <f t="shared" si="3"/>
        <v>5796</v>
      </c>
      <c r="E189" s="1">
        <f t="shared" si="3"/>
        <v>70</v>
      </c>
      <c r="F189" s="1">
        <f t="shared" si="3"/>
        <v>5726</v>
      </c>
      <c r="G189" s="1">
        <f t="shared" si="3"/>
        <v>990</v>
      </c>
      <c r="H189" s="1">
        <f t="shared" si="3"/>
        <v>3876</v>
      </c>
      <c r="I189" s="1">
        <f t="shared" si="3"/>
        <v>656</v>
      </c>
      <c r="J189" s="1">
        <f t="shared" si="3"/>
        <v>204</v>
      </c>
      <c r="K189" s="65">
        <f>100*G189/$F189</f>
        <v>17.289556409360809</v>
      </c>
      <c r="L189" s="65">
        <f>100*H189/$F189</f>
        <v>67.691232972406567</v>
      </c>
      <c r="M189" s="65">
        <f>100*I189/$F189</f>
        <v>11.456514146000698</v>
      </c>
      <c r="N189" s="65">
        <f>100*J189/$F189</f>
        <v>3.5626964722319245</v>
      </c>
      <c r="O189" s="67"/>
      <c r="P189" s="3"/>
      <c r="Q189" s="3"/>
      <c r="R189" s="3"/>
    </row>
    <row r="190" spans="1:18" x14ac:dyDescent="0.3">
      <c r="D190" s="3"/>
      <c r="E190" s="3"/>
      <c r="F190" s="3"/>
      <c r="G190" s="3"/>
      <c r="H190" s="3"/>
      <c r="I190" s="4"/>
      <c r="J190" s="3"/>
      <c r="K190" s="67"/>
      <c r="L190" s="67"/>
      <c r="M190" s="67"/>
      <c r="N190" s="67"/>
      <c r="O190" s="67"/>
      <c r="P190" s="3"/>
      <c r="Q190" s="3"/>
      <c r="R190" s="3"/>
    </row>
    <row r="191" spans="1:18" x14ac:dyDescent="0.3">
      <c r="D191" s="3"/>
      <c r="E191" s="3"/>
      <c r="F191" s="3"/>
      <c r="G191" s="3"/>
      <c r="H191" s="3"/>
      <c r="I191" s="4"/>
      <c r="J191" s="3"/>
      <c r="K191" s="67"/>
      <c r="L191" s="67"/>
      <c r="M191" s="67"/>
      <c r="N191" s="67"/>
      <c r="O191" s="67"/>
      <c r="P191" s="3"/>
      <c r="Q191" s="3"/>
      <c r="R191" s="3"/>
    </row>
    <row r="192" spans="1:18" x14ac:dyDescent="0.3">
      <c r="A192" t="s">
        <v>438</v>
      </c>
      <c r="B192" t="s">
        <v>7</v>
      </c>
      <c r="C192" t="s">
        <v>401</v>
      </c>
      <c r="D192" s="3">
        <f>SUMIFS(D$9:D$171,$B$9:$B$171,$B192,$C$9:$C$171,$C192)</f>
        <v>1846</v>
      </c>
      <c r="E192" s="3">
        <f t="shared" ref="E192:J192" si="4">SUMIFS(E$9:E$171,$B$9:$B$171,$B192,$C$9:$C$171,$C192)</f>
        <v>9</v>
      </c>
      <c r="F192" s="3">
        <f t="shared" si="4"/>
        <v>1837</v>
      </c>
      <c r="G192" s="3">
        <f t="shared" si="4"/>
        <v>412</v>
      </c>
      <c r="H192" s="3">
        <f t="shared" si="4"/>
        <v>1236</v>
      </c>
      <c r="I192" s="3">
        <f t="shared" si="4"/>
        <v>148</v>
      </c>
      <c r="J192" s="3">
        <f t="shared" si="4"/>
        <v>41</v>
      </c>
      <c r="K192" s="65">
        <f>100*G192/$F192</f>
        <v>22.427871529667936</v>
      </c>
      <c r="L192" s="65">
        <f>100*H192/$F192</f>
        <v>67.283614589003804</v>
      </c>
      <c r="M192" s="65">
        <f>100*I192/$F192</f>
        <v>8.0566140446379961</v>
      </c>
      <c r="N192" s="65">
        <f>100*J192/$F192</f>
        <v>2.231899836690256</v>
      </c>
      <c r="O192" s="67"/>
      <c r="P192" s="3"/>
      <c r="Q192" s="3"/>
      <c r="R192" s="3"/>
    </row>
    <row r="193" spans="1:18" x14ac:dyDescent="0.3">
      <c r="A193" t="s">
        <v>439</v>
      </c>
      <c r="B193" t="s">
        <v>7</v>
      </c>
      <c r="C193" t="s">
        <v>400</v>
      </c>
      <c r="D193" s="3">
        <f t="shared" ref="D193:J205" si="5">SUMIFS(D$9:D$171,$B$9:$B$171,$B193,$C$9:$C$171,$C193)</f>
        <v>2760</v>
      </c>
      <c r="E193" s="3">
        <f t="shared" si="5"/>
        <v>41</v>
      </c>
      <c r="F193" s="3">
        <f t="shared" si="5"/>
        <v>2719</v>
      </c>
      <c r="G193" s="3">
        <f t="shared" si="5"/>
        <v>497</v>
      </c>
      <c r="H193" s="3">
        <f t="shared" si="5"/>
        <v>1811</v>
      </c>
      <c r="I193" s="3">
        <f t="shared" si="5"/>
        <v>316</v>
      </c>
      <c r="J193" s="3">
        <f t="shared" si="5"/>
        <v>95</v>
      </c>
      <c r="K193" s="65">
        <f>100*G193/$F193</f>
        <v>18.278778962853991</v>
      </c>
      <c r="L193" s="65">
        <f>100*H193/$F193</f>
        <v>66.605369621184252</v>
      </c>
      <c r="M193" s="65">
        <f>100*I193/$F193</f>
        <v>11.621919823464509</v>
      </c>
      <c r="N193" s="65">
        <f>100*J193/$F193</f>
        <v>3.4939315924972418</v>
      </c>
      <c r="O193" s="67"/>
      <c r="P193" s="3"/>
      <c r="Q193" s="3"/>
      <c r="R193" s="3"/>
    </row>
    <row r="194" spans="1:18" x14ac:dyDescent="0.3">
      <c r="A194" t="s">
        <v>440</v>
      </c>
      <c r="B194" t="s">
        <v>7</v>
      </c>
      <c r="C194" t="s">
        <v>404</v>
      </c>
      <c r="D194" s="3">
        <f t="shared" si="5"/>
        <v>2607</v>
      </c>
      <c r="E194" s="3">
        <f t="shared" si="5"/>
        <v>45</v>
      </c>
      <c r="F194" s="3">
        <f t="shared" si="5"/>
        <v>2562</v>
      </c>
      <c r="G194" s="3">
        <f t="shared" si="5"/>
        <v>790</v>
      </c>
      <c r="H194" s="3">
        <f t="shared" si="5"/>
        <v>1595</v>
      </c>
      <c r="I194" s="3">
        <f t="shared" si="5"/>
        <v>136</v>
      </c>
      <c r="J194" s="3">
        <f t="shared" si="5"/>
        <v>41</v>
      </c>
      <c r="K194" s="65">
        <f>100*G194/$F194</f>
        <v>30.835284933645589</v>
      </c>
      <c r="L194" s="65">
        <f>100*H194/$F194</f>
        <v>62.256049960967992</v>
      </c>
      <c r="M194" s="65">
        <f>100*I194/$F194</f>
        <v>5.3083528493364556</v>
      </c>
      <c r="N194" s="65">
        <f>100*J194/$F194</f>
        <v>1.600312256049961</v>
      </c>
      <c r="O194" s="67"/>
      <c r="P194" s="3"/>
      <c r="Q194" s="3"/>
      <c r="R194" s="3"/>
    </row>
    <row r="195" spans="1:18" x14ac:dyDescent="0.3">
      <c r="A195" t="s">
        <v>441</v>
      </c>
      <c r="B195" t="s">
        <v>7</v>
      </c>
      <c r="C195" t="s">
        <v>403</v>
      </c>
      <c r="D195" s="3">
        <f t="shared" si="5"/>
        <v>4626</v>
      </c>
      <c r="E195" s="3">
        <f t="shared" si="5"/>
        <v>41</v>
      </c>
      <c r="F195" s="3">
        <f t="shared" si="5"/>
        <v>4585</v>
      </c>
      <c r="G195" s="3">
        <f t="shared" si="5"/>
        <v>888</v>
      </c>
      <c r="H195" s="3">
        <f t="shared" si="5"/>
        <v>2949</v>
      </c>
      <c r="I195" s="3">
        <f t="shared" si="5"/>
        <v>544</v>
      </c>
      <c r="J195" s="3">
        <f t="shared" si="5"/>
        <v>204</v>
      </c>
      <c r="K195" s="65">
        <f>100*G195/$F195</f>
        <v>19.367502726281351</v>
      </c>
      <c r="L195" s="65">
        <f>100*H195/$F195</f>
        <v>64.31842966194111</v>
      </c>
      <c r="M195" s="65">
        <f>100*I195/$F195</f>
        <v>11.864776444929117</v>
      </c>
      <c r="N195" s="65">
        <f>100*J195/$F195</f>
        <v>4.4492911668484192</v>
      </c>
      <c r="O195" s="67"/>
      <c r="P195" s="3"/>
      <c r="Q195" s="3"/>
      <c r="R195" s="3"/>
    </row>
    <row r="196" spans="1:18" x14ac:dyDescent="0.3">
      <c r="D196" s="3"/>
      <c r="E196" s="3"/>
      <c r="F196" s="3"/>
      <c r="G196" s="3"/>
      <c r="H196" s="3"/>
      <c r="I196" s="4"/>
      <c r="J196" s="3"/>
      <c r="K196" s="67"/>
      <c r="L196" s="67"/>
      <c r="M196" s="67"/>
      <c r="N196" s="67"/>
      <c r="O196" s="67"/>
      <c r="P196" s="3"/>
      <c r="Q196" s="3"/>
      <c r="R196" s="3"/>
    </row>
    <row r="197" spans="1:18" x14ac:dyDescent="0.3">
      <c r="A197" t="s">
        <v>442</v>
      </c>
      <c r="B197" t="s">
        <v>9</v>
      </c>
      <c r="C197" t="s">
        <v>401</v>
      </c>
      <c r="D197" s="3">
        <f t="shared" si="5"/>
        <v>3007</v>
      </c>
      <c r="E197" s="3">
        <f t="shared" si="5"/>
        <v>45</v>
      </c>
      <c r="F197" s="3">
        <f t="shared" si="5"/>
        <v>2962</v>
      </c>
      <c r="G197" s="3">
        <f t="shared" si="5"/>
        <v>392</v>
      </c>
      <c r="H197" s="3">
        <f t="shared" si="5"/>
        <v>2102</v>
      </c>
      <c r="I197" s="3">
        <f t="shared" si="5"/>
        <v>331</v>
      </c>
      <c r="J197" s="3">
        <f t="shared" si="5"/>
        <v>137</v>
      </c>
      <c r="K197" s="65">
        <f>100*G197/$F197</f>
        <v>13.234301147873058</v>
      </c>
      <c r="L197" s="65">
        <f>100*H197/$F197</f>
        <v>70.965563808237675</v>
      </c>
      <c r="M197" s="65">
        <f>100*I197/$F197</f>
        <v>11.174881836596894</v>
      </c>
      <c r="N197" s="65">
        <f>100*J197/$F197</f>
        <v>4.6252532072923698</v>
      </c>
      <c r="O197" s="67"/>
      <c r="P197" s="3"/>
      <c r="Q197" s="3"/>
      <c r="R197" s="3"/>
    </row>
    <row r="198" spans="1:18" x14ac:dyDescent="0.3">
      <c r="A198" t="s">
        <v>443</v>
      </c>
      <c r="B198" t="s">
        <v>9</v>
      </c>
      <c r="C198" t="s">
        <v>400</v>
      </c>
      <c r="D198" s="3">
        <f t="shared" si="5"/>
        <v>1701</v>
      </c>
      <c r="E198" s="3">
        <f t="shared" si="5"/>
        <v>10</v>
      </c>
      <c r="F198" s="3">
        <f t="shared" si="5"/>
        <v>1691</v>
      </c>
      <c r="G198" s="3">
        <f t="shared" si="5"/>
        <v>250</v>
      </c>
      <c r="H198" s="3">
        <f t="shared" si="5"/>
        <v>1173</v>
      </c>
      <c r="I198" s="3">
        <f t="shared" si="5"/>
        <v>203</v>
      </c>
      <c r="J198" s="3">
        <f t="shared" si="5"/>
        <v>65</v>
      </c>
      <c r="K198" s="65">
        <f>100*G198/$F198</f>
        <v>14.78415138971023</v>
      </c>
      <c r="L198" s="65">
        <f>100*H198/$F198</f>
        <v>69.3672383205204</v>
      </c>
      <c r="M198" s="65">
        <f>100*I198/$F198</f>
        <v>12.004730928444708</v>
      </c>
      <c r="N198" s="65">
        <f>100*J198/$F198</f>
        <v>3.8438793613246598</v>
      </c>
      <c r="O198" s="67"/>
      <c r="P198" s="3"/>
      <c r="Q198" s="3"/>
      <c r="R198" s="3"/>
    </row>
    <row r="199" spans="1:18"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3"/>
      <c r="Q199" s="3"/>
      <c r="R199" s="3"/>
    </row>
    <row r="200" spans="1:18"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3"/>
      <c r="Q200" s="3"/>
      <c r="R200" s="3"/>
    </row>
    <row r="201" spans="1:18" x14ac:dyDescent="0.3">
      <c r="D201" s="3"/>
      <c r="E201" s="3"/>
      <c r="F201" s="3"/>
      <c r="G201" s="3"/>
      <c r="H201" s="3"/>
      <c r="I201" s="4"/>
      <c r="J201" s="3"/>
      <c r="K201" s="67"/>
      <c r="L201" s="67"/>
      <c r="M201" s="67"/>
      <c r="N201" s="67"/>
      <c r="O201" s="67"/>
      <c r="P201" s="3"/>
      <c r="Q201" s="3"/>
      <c r="R201" s="3"/>
    </row>
    <row r="202" spans="1:18" x14ac:dyDescent="0.3">
      <c r="A202" t="s">
        <v>444</v>
      </c>
      <c r="B202" t="s">
        <v>5</v>
      </c>
      <c r="C202" t="s">
        <v>401</v>
      </c>
      <c r="D202" s="3">
        <f t="shared" si="5"/>
        <v>4102</v>
      </c>
      <c r="E202" s="3">
        <f t="shared" si="5"/>
        <v>50</v>
      </c>
      <c r="F202" s="3">
        <f t="shared" si="5"/>
        <v>4052</v>
      </c>
      <c r="G202" s="3">
        <f t="shared" si="5"/>
        <v>666</v>
      </c>
      <c r="H202" s="3">
        <f t="shared" si="5"/>
        <v>2883</v>
      </c>
      <c r="I202" s="3">
        <f t="shared" si="5"/>
        <v>373</v>
      </c>
      <c r="J202" s="3">
        <f t="shared" si="5"/>
        <v>130</v>
      </c>
      <c r="K202" s="65">
        <f>100*G202/$F202</f>
        <v>16.436327739387956</v>
      </c>
      <c r="L202" s="65">
        <f>100*H202/$F202</f>
        <v>71.150049358341562</v>
      </c>
      <c r="M202" s="65">
        <f>100*I202/$F202</f>
        <v>9.2053307008884495</v>
      </c>
      <c r="N202" s="65">
        <f>100*J202/$F202</f>
        <v>3.2082922013820334</v>
      </c>
      <c r="O202" s="67"/>
      <c r="P202" s="3"/>
      <c r="Q202" s="3"/>
      <c r="R202" s="3"/>
    </row>
    <row r="203" spans="1:18" x14ac:dyDescent="0.3">
      <c r="A203" t="s">
        <v>445</v>
      </c>
      <c r="B203" t="s">
        <v>5</v>
      </c>
      <c r="C203" t="s">
        <v>400</v>
      </c>
      <c r="D203" s="3">
        <f t="shared" si="5"/>
        <v>1335</v>
      </c>
      <c r="E203" s="3">
        <f t="shared" si="5"/>
        <v>19</v>
      </c>
      <c r="F203" s="3">
        <f t="shared" si="5"/>
        <v>1316</v>
      </c>
      <c r="G203" s="3">
        <f t="shared" si="5"/>
        <v>243</v>
      </c>
      <c r="H203" s="3">
        <f t="shared" si="5"/>
        <v>892</v>
      </c>
      <c r="I203" s="3">
        <f t="shared" si="5"/>
        <v>137</v>
      </c>
      <c r="J203" s="3">
        <f t="shared" si="5"/>
        <v>44</v>
      </c>
      <c r="K203" s="65">
        <f>100*G203/$F203</f>
        <v>18.465045592705167</v>
      </c>
      <c r="L203" s="65">
        <f>100*H203/$F203</f>
        <v>67.781155015197569</v>
      </c>
      <c r="M203" s="65">
        <f>100*I203/$F203</f>
        <v>10.410334346504559</v>
      </c>
      <c r="N203" s="65">
        <f>100*J203/$F203</f>
        <v>3.3434650455927053</v>
      </c>
      <c r="O203" s="67"/>
      <c r="P203" s="3"/>
      <c r="Q203" s="3"/>
      <c r="R203" s="3"/>
    </row>
    <row r="204" spans="1:18"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3"/>
      <c r="Q204" s="3"/>
      <c r="R204" s="3"/>
    </row>
    <row r="205" spans="1:18"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3"/>
      <c r="Q205" s="3"/>
      <c r="R205" s="3"/>
    </row>
    <row r="206" spans="1:18" x14ac:dyDescent="0.3">
      <c r="B206" s="3"/>
      <c r="C206" s="3"/>
      <c r="D206" s="3"/>
      <c r="E206" s="3"/>
      <c r="F206" s="3"/>
      <c r="G206" s="3"/>
      <c r="H206" s="3"/>
      <c r="I206" s="37"/>
      <c r="J206" s="3"/>
      <c r="K206" s="67"/>
      <c r="L206" s="67"/>
      <c r="M206" s="67"/>
      <c r="N206" s="67"/>
      <c r="O206" s="67"/>
      <c r="P206" s="3"/>
      <c r="Q206" s="3"/>
      <c r="R206" s="3"/>
    </row>
    <row r="207" spans="1:18" x14ac:dyDescent="0.3">
      <c r="B207" s="3"/>
      <c r="C207" s="3"/>
      <c r="D207" s="3"/>
      <c r="E207" s="3"/>
      <c r="F207" s="3"/>
      <c r="G207" s="3"/>
      <c r="H207" s="3"/>
      <c r="I207" s="37"/>
      <c r="J207" s="3"/>
      <c r="K207" s="67"/>
      <c r="L207" s="67"/>
      <c r="M207" s="67"/>
      <c r="N207" s="67"/>
      <c r="O207" s="67"/>
      <c r="P207" s="3"/>
      <c r="Q207" s="3"/>
      <c r="R207" s="3"/>
    </row>
    <row r="208" spans="1:18" x14ac:dyDescent="0.3">
      <c r="B208" s="3"/>
      <c r="C208" s="3"/>
      <c r="D208" s="3"/>
      <c r="E208" s="3"/>
      <c r="F208" s="3"/>
      <c r="G208" s="3"/>
      <c r="H208" s="3"/>
      <c r="I208" s="37"/>
      <c r="J208" s="3"/>
      <c r="K208" s="67"/>
      <c r="L208" s="67"/>
      <c r="M208" s="67"/>
      <c r="N208" s="67"/>
      <c r="O208" s="67"/>
      <c r="P208" s="3"/>
      <c r="Q208" s="3"/>
      <c r="R208" s="3"/>
    </row>
    <row r="209" spans="1:18" x14ac:dyDescent="0.3">
      <c r="B209" s="3"/>
      <c r="C209" s="3"/>
      <c r="D209" s="3"/>
      <c r="E209" s="3"/>
      <c r="F209" s="3"/>
      <c r="G209" s="3"/>
      <c r="H209" s="3"/>
      <c r="I209" s="37"/>
      <c r="J209" s="3"/>
      <c r="K209" s="67"/>
      <c r="L209" s="67"/>
      <c r="M209" s="67"/>
      <c r="N209" s="67"/>
      <c r="O209" s="67"/>
      <c r="P209" s="3"/>
      <c r="Q209" s="3"/>
      <c r="R209" s="3"/>
    </row>
    <row r="210" spans="1:18" x14ac:dyDescent="0.3">
      <c r="B210" s="3"/>
      <c r="C210" s="3"/>
      <c r="D210" s="3"/>
      <c r="E210" s="3"/>
      <c r="F210" s="3"/>
      <c r="G210" s="3"/>
      <c r="H210" s="3"/>
      <c r="I210" s="4"/>
      <c r="J210" s="3"/>
      <c r="K210" s="67"/>
      <c r="L210" s="67"/>
      <c r="M210" s="67"/>
      <c r="N210" s="67"/>
      <c r="O210" s="67"/>
      <c r="P210" s="3"/>
      <c r="Q210" s="3"/>
      <c r="R210" s="3"/>
    </row>
    <row r="211" spans="1:18" x14ac:dyDescent="0.3">
      <c r="B211" s="3"/>
      <c r="C211" s="3"/>
      <c r="D211" s="3"/>
      <c r="E211" s="3"/>
      <c r="F211" s="3"/>
      <c r="G211" s="3"/>
      <c r="H211" s="3"/>
      <c r="I211" s="4"/>
      <c r="J211" s="3"/>
      <c r="K211" s="3"/>
      <c r="L211" s="3"/>
      <c r="M211" s="3"/>
      <c r="N211" s="3"/>
      <c r="O211" s="3"/>
      <c r="P211" s="3"/>
      <c r="Q211" s="3"/>
      <c r="R211" s="3"/>
    </row>
    <row r="212" spans="1:18" x14ac:dyDescent="0.3">
      <c r="B212" s="3"/>
      <c r="C212" s="3"/>
      <c r="D212" s="3"/>
      <c r="E212" s="3"/>
      <c r="F212" s="3"/>
      <c r="G212" s="3"/>
      <c r="H212" s="3"/>
      <c r="I212" s="4"/>
      <c r="J212" s="3"/>
      <c r="K212" s="3"/>
      <c r="L212" s="3"/>
      <c r="M212" s="3"/>
      <c r="N212" s="3"/>
      <c r="O212" s="3"/>
      <c r="P212" s="3"/>
      <c r="Q212" s="3"/>
      <c r="R212" s="3"/>
    </row>
    <row r="213" spans="1:18" x14ac:dyDescent="0.3">
      <c r="B213" s="3"/>
      <c r="C213" s="3"/>
      <c r="D213" s="3"/>
      <c r="E213" s="3"/>
      <c r="F213" s="3"/>
      <c r="G213" s="3"/>
      <c r="H213" s="3"/>
      <c r="I213" s="4"/>
      <c r="J213" s="3"/>
      <c r="K213" s="3"/>
      <c r="L213" s="3"/>
      <c r="M213" s="3"/>
      <c r="N213" s="3"/>
      <c r="O213" s="3"/>
      <c r="P213" s="3"/>
      <c r="Q213" s="3"/>
      <c r="R213" s="3"/>
    </row>
    <row r="214" spans="1:18" x14ac:dyDescent="0.3">
      <c r="B214" s="3"/>
      <c r="C214" s="3"/>
      <c r="D214" s="3"/>
      <c r="E214" s="3"/>
      <c r="F214" s="3"/>
      <c r="G214" s="3"/>
      <c r="H214" s="3"/>
      <c r="I214" s="4"/>
      <c r="J214" s="3"/>
      <c r="K214" s="3"/>
      <c r="L214" s="3"/>
      <c r="M214" s="3"/>
      <c r="N214" s="3"/>
      <c r="O214" s="3"/>
      <c r="P214" s="3"/>
      <c r="Q214" s="3"/>
      <c r="R214" s="3"/>
    </row>
    <row r="215" spans="1:18" x14ac:dyDescent="0.3">
      <c r="B215" s="3"/>
      <c r="C215" s="3"/>
      <c r="D215" s="3"/>
      <c r="E215" s="3"/>
      <c r="F215" s="3"/>
      <c r="G215" s="3"/>
      <c r="H215" s="3"/>
      <c r="I215" s="4"/>
      <c r="J215" s="3"/>
      <c r="K215" s="3"/>
      <c r="L215" s="3"/>
      <c r="M215" s="3"/>
      <c r="N215" s="3"/>
      <c r="O215" s="3"/>
      <c r="P215" s="3"/>
      <c r="Q215" s="3"/>
      <c r="R215" s="3"/>
    </row>
    <row r="216" spans="1:18" x14ac:dyDescent="0.3">
      <c r="B216" s="3"/>
      <c r="C216" s="3"/>
      <c r="D216" s="3"/>
      <c r="E216" s="3"/>
      <c r="F216" s="3"/>
      <c r="G216" s="3"/>
      <c r="H216" s="3"/>
      <c r="I216" s="4"/>
      <c r="J216" s="3"/>
      <c r="K216" s="3"/>
      <c r="L216" s="3"/>
      <c r="M216" s="3"/>
      <c r="N216" s="3"/>
      <c r="O216" s="3"/>
      <c r="P216" s="3"/>
      <c r="Q216" s="3"/>
      <c r="R216" s="3"/>
    </row>
    <row r="217" spans="1:18" x14ac:dyDescent="0.3">
      <c r="B217" s="3"/>
      <c r="C217" s="3"/>
      <c r="D217" s="3"/>
      <c r="E217" s="3"/>
      <c r="F217" s="3"/>
      <c r="G217" s="3"/>
      <c r="H217" s="3"/>
      <c r="I217" s="4"/>
      <c r="J217" s="3"/>
      <c r="K217" s="3"/>
      <c r="L217" s="3"/>
      <c r="M217" s="3"/>
      <c r="N217" s="3"/>
      <c r="O217" s="3"/>
      <c r="P217" s="3"/>
      <c r="Q217" s="3"/>
      <c r="R217" s="3"/>
    </row>
    <row r="218" spans="1:18" x14ac:dyDescent="0.3">
      <c r="B218" s="3"/>
      <c r="C218" s="3"/>
      <c r="D218" s="3"/>
      <c r="E218" s="3"/>
      <c r="F218" s="3"/>
      <c r="G218" s="3"/>
      <c r="H218" s="3"/>
      <c r="I218" s="4"/>
      <c r="J218" s="3"/>
      <c r="K218" s="3"/>
      <c r="L218" s="3"/>
      <c r="M218" s="3"/>
      <c r="N218" s="3"/>
      <c r="O218" s="3"/>
      <c r="P218" s="3"/>
      <c r="Q218" s="3"/>
      <c r="R218" s="3"/>
    </row>
    <row r="219" spans="1:18" x14ac:dyDescent="0.3">
      <c r="B219" s="3"/>
      <c r="C219" s="3"/>
      <c r="D219" s="3"/>
      <c r="E219" s="3"/>
      <c r="F219" s="3"/>
      <c r="G219" s="3"/>
      <c r="H219" s="3"/>
      <c r="I219" s="4"/>
      <c r="J219" s="3"/>
      <c r="K219" s="3"/>
      <c r="L219" s="3"/>
      <c r="M219" s="3"/>
      <c r="N219" s="3"/>
      <c r="O219" s="3"/>
      <c r="P219" s="3"/>
      <c r="Q219" s="3"/>
      <c r="R219" s="3"/>
    </row>
    <row r="220" spans="1:18" x14ac:dyDescent="0.3">
      <c r="B220" s="3"/>
      <c r="C220" s="3"/>
      <c r="D220" s="3"/>
      <c r="E220" s="3"/>
      <c r="F220" s="3"/>
      <c r="G220" s="3"/>
      <c r="H220" s="3"/>
      <c r="I220" s="4"/>
      <c r="J220" s="3"/>
      <c r="K220" s="3"/>
      <c r="L220" s="3"/>
      <c r="M220" s="3"/>
      <c r="N220" s="3"/>
      <c r="O220" s="3"/>
      <c r="P220" s="3"/>
      <c r="Q220" s="3"/>
      <c r="R220" s="3"/>
    </row>
    <row r="221" spans="1:18" x14ac:dyDescent="0.3">
      <c r="B221" s="3"/>
      <c r="C221" s="3"/>
      <c r="D221" s="3"/>
      <c r="E221" s="3"/>
      <c r="F221" s="3"/>
      <c r="G221" s="3"/>
      <c r="H221" s="3"/>
      <c r="I221" s="4"/>
      <c r="J221" s="3"/>
      <c r="K221" s="3"/>
      <c r="L221" s="3"/>
      <c r="M221" s="3"/>
      <c r="N221" s="3"/>
      <c r="O221" s="3"/>
      <c r="P221" s="3"/>
      <c r="Q221" s="3"/>
      <c r="R221" s="3"/>
    </row>
    <row r="222" spans="1:18" x14ac:dyDescent="0.3">
      <c r="B222" s="3"/>
      <c r="C222" s="3"/>
      <c r="D222" s="3"/>
      <c r="E222" s="3"/>
      <c r="F222" s="3"/>
      <c r="G222" s="3"/>
      <c r="H222" s="3"/>
      <c r="I222" s="4"/>
      <c r="J222" s="3"/>
      <c r="K222" s="3"/>
      <c r="L222" s="3"/>
      <c r="M222" s="3"/>
      <c r="N222" s="3"/>
      <c r="O222" s="3"/>
      <c r="P222" s="3"/>
      <c r="Q222" s="3"/>
      <c r="R222" s="3"/>
    </row>
    <row r="223" spans="1:18" x14ac:dyDescent="0.3">
      <c r="A223" t="str">
        <f>IF('front sheet'!B7="Shire District",'front sheet'!D7,'front sheet'!B7)</f>
        <v/>
      </c>
      <c r="B223" s="3"/>
      <c r="C223" s="3"/>
      <c r="D223" s="1">
        <f>SUMIF($C$12:$C$179,$A223,D$12:D$179)</f>
        <v>20840</v>
      </c>
      <c r="E223" s="1">
        <f>SUMIF($C$12:$C$179,$A223,E$12:E$179)</f>
        <v>253</v>
      </c>
      <c r="F223" s="1"/>
      <c r="G223" s="1">
        <f>SUMIF($C$12:$C$179,$A223,G$12:G$179)</f>
        <v>3913</v>
      </c>
      <c r="H223" s="1"/>
      <c r="I223" s="1">
        <f>SUMIF($C$12:$C$179,$A223,I$12:I$179)</f>
        <v>2080</v>
      </c>
      <c r="J223" s="1">
        <f t="shared" ref="J223:L223" si="6">SUMIF($C$12:$C$179,$A223,J$12:J$179)</f>
        <v>719</v>
      </c>
      <c r="K223" s="1">
        <f t="shared" si="6"/>
        <v>149.76282552673604</v>
      </c>
      <c r="L223" s="1">
        <f t="shared" si="6"/>
        <v>538.13328470485953</v>
      </c>
      <c r="M223" s="1"/>
      <c r="N223" s="2">
        <f>I223/$G223</f>
        <v>0.53156146179401997</v>
      </c>
      <c r="O223" s="2">
        <f t="shared" ref="O223:Q223" si="7">J223/$G223</f>
        <v>0.18374648607206748</v>
      </c>
      <c r="P223" s="2">
        <f t="shared" si="7"/>
        <v>3.8273147336247391E-2</v>
      </c>
      <c r="Q223" s="2">
        <f t="shared" si="7"/>
        <v>0.13752447858544839</v>
      </c>
      <c r="R223" s="2"/>
    </row>
    <row r="224" spans="1:18" x14ac:dyDescent="0.3">
      <c r="B224" s="3"/>
      <c r="C224" s="3"/>
      <c r="D224" s="3"/>
      <c r="E224" s="3"/>
      <c r="F224" s="3"/>
      <c r="G224" s="3"/>
      <c r="H224" s="3"/>
      <c r="I224" s="4"/>
      <c r="J224" s="3"/>
      <c r="K224" s="3"/>
      <c r="L224" s="3"/>
      <c r="M224" s="3"/>
      <c r="N224" s="3"/>
      <c r="O224" s="3"/>
      <c r="P224" s="3"/>
      <c r="Q224" s="3"/>
      <c r="R224" s="3"/>
    </row>
    <row r="225" spans="2:18" x14ac:dyDescent="0.3">
      <c r="B225" s="3"/>
      <c r="C225" s="3"/>
      <c r="D225" s="3"/>
      <c r="E225" s="3"/>
      <c r="F225" s="3"/>
      <c r="G225" s="3"/>
      <c r="H225" s="3"/>
      <c r="I225" s="4"/>
      <c r="J225" s="3"/>
      <c r="K225" s="3"/>
      <c r="L225" s="3"/>
      <c r="M225" s="3"/>
      <c r="N225" s="3"/>
      <c r="O225" s="3"/>
      <c r="P225" s="3"/>
      <c r="Q225" s="3"/>
      <c r="R225" s="3"/>
    </row>
    <row r="226" spans="2:18" x14ac:dyDescent="0.3">
      <c r="B226" s="3"/>
      <c r="C226" s="3"/>
      <c r="D226" s="3"/>
      <c r="E226" s="3"/>
      <c r="F226" s="3"/>
      <c r="G226" s="3"/>
      <c r="H226" s="3"/>
      <c r="I226" s="4"/>
      <c r="J226" s="3"/>
      <c r="K226" s="3"/>
      <c r="L226" s="3"/>
      <c r="M226" s="3"/>
      <c r="N226" s="3"/>
      <c r="O226" s="3"/>
      <c r="P226" s="3"/>
      <c r="Q226" s="3"/>
      <c r="R226" s="3"/>
    </row>
    <row r="227" spans="2:18" x14ac:dyDescent="0.3">
      <c r="B227" s="3"/>
      <c r="C227" s="3"/>
      <c r="D227" s="3"/>
      <c r="E227" s="3"/>
      <c r="F227" s="3"/>
      <c r="G227" s="3"/>
      <c r="H227" s="3"/>
      <c r="I227" s="4"/>
      <c r="J227" s="3"/>
      <c r="K227" s="3"/>
      <c r="L227" s="3"/>
      <c r="M227" s="3"/>
      <c r="N227" s="3"/>
      <c r="O227" s="3"/>
      <c r="P227" s="3"/>
      <c r="Q227" s="3"/>
      <c r="R227" s="3"/>
    </row>
    <row r="228" spans="2:18" x14ac:dyDescent="0.3">
      <c r="B228" s="3"/>
      <c r="C228" s="3"/>
      <c r="D228" s="3"/>
      <c r="E228" s="3"/>
      <c r="F228" s="3"/>
      <c r="G228" s="3"/>
      <c r="H228" s="3"/>
      <c r="I228" s="4"/>
      <c r="J228" s="3"/>
      <c r="K228" s="3"/>
      <c r="L228" s="3"/>
      <c r="M228" s="3"/>
      <c r="N228" s="3"/>
      <c r="O228" s="3"/>
      <c r="P228" s="3"/>
      <c r="Q228" s="3"/>
      <c r="R228" s="3"/>
    </row>
    <row r="229" spans="2:18" x14ac:dyDescent="0.3">
      <c r="B229" s="3"/>
      <c r="C229" s="3"/>
      <c r="D229" t="s">
        <v>369</v>
      </c>
      <c r="E229" t="s">
        <v>427</v>
      </c>
      <c r="F229" t="s">
        <v>428</v>
      </c>
      <c r="G229" t="s">
        <v>374</v>
      </c>
      <c r="H229" t="s">
        <v>375</v>
      </c>
      <c r="I229" t="s">
        <v>376</v>
      </c>
      <c r="J229" t="s">
        <v>377</v>
      </c>
      <c r="K229" t="s">
        <v>429</v>
      </c>
      <c r="L229" t="s">
        <v>430</v>
      </c>
      <c r="M229" t="s">
        <v>431</v>
      </c>
      <c r="N229" t="s">
        <v>432</v>
      </c>
      <c r="O229" s="3"/>
      <c r="P229" s="3"/>
      <c r="Q229" s="3"/>
      <c r="R229" s="3"/>
    </row>
    <row r="230" spans="2:18" x14ac:dyDescent="0.3">
      <c r="B230" s="3"/>
      <c r="C230" s="3"/>
      <c r="D230" s="3"/>
      <c r="E230" s="3"/>
      <c r="F230" s="3"/>
      <c r="G230" s="3"/>
      <c r="H230" s="3"/>
      <c r="I230" s="4"/>
      <c r="J230" s="3"/>
      <c r="K230" s="3"/>
      <c r="L230" s="3"/>
      <c r="M230" s="3"/>
      <c r="N230" s="3"/>
      <c r="O230" s="3"/>
      <c r="P230" s="3"/>
      <c r="Q230" s="3"/>
      <c r="R230" s="3"/>
    </row>
    <row r="231" spans="2:18" x14ac:dyDescent="0.3">
      <c r="B231" s="3"/>
      <c r="C231" s="3"/>
      <c r="D231" s="3">
        <v>4</v>
      </c>
      <c r="E231" s="3">
        <v>5</v>
      </c>
      <c r="F231" s="3">
        <v>6</v>
      </c>
      <c r="G231" s="3">
        <v>7</v>
      </c>
      <c r="H231" s="3">
        <v>8</v>
      </c>
      <c r="I231" s="3">
        <v>9</v>
      </c>
      <c r="J231" s="3">
        <v>10</v>
      </c>
      <c r="K231" s="3">
        <v>11</v>
      </c>
      <c r="L231" s="3">
        <v>12</v>
      </c>
      <c r="M231" s="3">
        <v>13</v>
      </c>
      <c r="N231" s="3">
        <v>14</v>
      </c>
      <c r="O231" s="3">
        <v>15</v>
      </c>
      <c r="P231" s="3">
        <v>16</v>
      </c>
      <c r="Q231" s="3">
        <v>17</v>
      </c>
      <c r="R231" s="3">
        <v>18</v>
      </c>
    </row>
    <row r="233" spans="2:18" x14ac:dyDescent="0.3">
      <c r="D233" s="16" t="s">
        <v>415</v>
      </c>
    </row>
    <row r="234" spans="2:18" x14ac:dyDescent="0.3">
      <c r="D234" s="17" t="s">
        <v>422</v>
      </c>
    </row>
    <row r="238" spans="2:18" ht="39.6" x14ac:dyDescent="0.3">
      <c r="C238" s="5"/>
      <c r="D238" s="6" t="s">
        <v>369</v>
      </c>
      <c r="E238" s="6" t="s">
        <v>370</v>
      </c>
      <c r="F238" s="38"/>
      <c r="G238" s="6" t="s">
        <v>371</v>
      </c>
      <c r="H238" s="40"/>
      <c r="I238" s="42" t="s">
        <v>372</v>
      </c>
      <c r="J238" s="43"/>
      <c r="K238" s="43"/>
      <c r="L238" s="44"/>
      <c r="M238" s="45"/>
      <c r="N238" s="42" t="s">
        <v>373</v>
      </c>
      <c r="O238" s="43"/>
      <c r="P238" s="43"/>
      <c r="Q238" s="44"/>
    </row>
    <row r="239" spans="2:18" ht="39.6" x14ac:dyDescent="0.3">
      <c r="C239" s="7"/>
      <c r="D239" s="8"/>
      <c r="E239" s="8"/>
      <c r="F239" s="39"/>
      <c r="G239" s="8"/>
      <c r="H239" s="41"/>
      <c r="I239" s="9" t="s">
        <v>374</v>
      </c>
      <c r="J239" s="9" t="s">
        <v>375</v>
      </c>
      <c r="K239" s="9" t="s">
        <v>376</v>
      </c>
      <c r="L239" s="9" t="s">
        <v>377</v>
      </c>
      <c r="M239" s="46"/>
      <c r="N239" s="9" t="s">
        <v>374</v>
      </c>
      <c r="O239" s="9" t="s">
        <v>375</v>
      </c>
      <c r="P239" s="9" t="s">
        <v>376</v>
      </c>
      <c r="Q239" s="9" t="s">
        <v>377</v>
      </c>
    </row>
    <row r="240" spans="2:18" x14ac:dyDescent="0.3">
      <c r="C240" s="10" t="str">
        <f>IF('front sheet'!B7="Shire District",'front sheet'!D5,'front sheet'!B5)</f>
        <v>England</v>
      </c>
      <c r="D240" s="10">
        <f>VLOOKUP($C240,$A$9:$Q$203,D231,FALSE)</f>
        <v>21984</v>
      </c>
      <c r="E240" s="10">
        <f>VLOOKUP($C240,$A$9:$Q$203,E231,FALSE)</f>
        <v>260</v>
      </c>
      <c r="F240" s="10"/>
      <c r="G240" s="10">
        <f>VLOOKUP($C240,$A$9:$Q$203,F231,FALSE)</f>
        <v>21724</v>
      </c>
      <c r="H240" s="11"/>
      <c r="I240" s="10">
        <f>VLOOKUP($C240,$A$9:$Q$203,G231,FALSE)</f>
        <v>4138</v>
      </c>
      <c r="J240" s="10">
        <f>VLOOKUP($C240,$A$9:$Q$203,H231,FALSE)</f>
        <v>14641</v>
      </c>
      <c r="K240" s="10">
        <f>VLOOKUP($C240,$A$9:$Q$203,I231,FALSE)</f>
        <v>2188</v>
      </c>
      <c r="L240" s="10">
        <f>VLOOKUP($C240,$A$9:$Q$203,J231,FALSE)</f>
        <v>757</v>
      </c>
      <c r="M240" s="10"/>
      <c r="N240" s="10">
        <f>VLOOKUP($C240,$A$9:$Q$203,K231,FALSE)</f>
        <v>19.048057447983798</v>
      </c>
      <c r="O240" s="10">
        <f>VLOOKUP($C240,$A$9:$Q$203,L231,FALSE)</f>
        <v>67.395507273062051</v>
      </c>
      <c r="P240" s="10">
        <f>VLOOKUP($C240,$A$9:$Q$203,M231,FALSE)</f>
        <v>10.071809979745904</v>
      </c>
      <c r="Q240" s="10">
        <f>VLOOKUP($C240,$A$9:$Q$203,N231,FALSE)</f>
        <v>3.4846252992082491</v>
      </c>
    </row>
    <row r="241" spans="3:17" x14ac:dyDescent="0.3">
      <c r="C241" s="10" t="str">
        <f>IF('front sheet'!B14="Shire District",'front sheet'!D12,'front sheet'!B12)</f>
        <v>Predominantly Rural</v>
      </c>
      <c r="D241" s="12">
        <f>VLOOKUP($C241,$A$9:$Q$203,D231,FALSE)</f>
        <v>4708</v>
      </c>
      <c r="E241" s="12">
        <f>VLOOKUP($C241,$A$9:$Q$203,E231,FALSE)</f>
        <v>55</v>
      </c>
      <c r="F241" s="12"/>
      <c r="G241" s="12">
        <f>VLOOKUP($C241,$A$9:$Q$203,F231,FALSE)</f>
        <v>4653</v>
      </c>
      <c r="H241" s="13"/>
      <c r="I241" s="12">
        <f>VLOOKUP($C241,$A$9:$Q$203,G231,FALSE)</f>
        <v>642</v>
      </c>
      <c r="J241" s="12">
        <f>VLOOKUP($C241,$A$9:$Q$203,H231,FALSE)</f>
        <v>3275</v>
      </c>
      <c r="K241" s="12">
        <f>VLOOKUP($C241,$A$9:$Q$203,I231,FALSE)</f>
        <v>534</v>
      </c>
      <c r="L241" s="12">
        <f>VLOOKUP($C241,$A$9:$Q$203,J231,FALSE)</f>
        <v>202</v>
      </c>
      <c r="M241" s="12"/>
      <c r="N241" s="12">
        <f>VLOOKUP($C241,$A$9:$Q$203,K231,FALSE)</f>
        <v>13.797549967762734</v>
      </c>
      <c r="O241" s="12">
        <f>VLOOKUP($C241,$A$9:$Q$203,L231,FALSE)</f>
        <v>70.384698044272511</v>
      </c>
      <c r="P241" s="12">
        <f>VLOOKUP($C241,$A$9:$Q$203,M231,FALSE)</f>
        <v>11.476466795615732</v>
      </c>
      <c r="Q241" s="12">
        <f>VLOOKUP($C241,$A$9:$Q$203,N231,FALSE)</f>
        <v>4.3412851923490221</v>
      </c>
    </row>
    <row r="242" spans="3:17" x14ac:dyDescent="0.3">
      <c r="C242" s="15" t="s">
        <v>9</v>
      </c>
      <c r="D242" s="12">
        <f t="shared" ref="D242:E244" si="8">D183</f>
        <v>11839</v>
      </c>
      <c r="E242" s="12">
        <f t="shared" si="8"/>
        <v>136</v>
      </c>
      <c r="F242" s="12"/>
      <c r="G242" s="12">
        <f>G183</f>
        <v>2587</v>
      </c>
      <c r="H242" s="13"/>
      <c r="I242" s="12">
        <f t="shared" ref="I242:L244" si="9">I183</f>
        <v>1144</v>
      </c>
      <c r="J242" s="12">
        <f t="shared" si="9"/>
        <v>381</v>
      </c>
      <c r="K242" s="12">
        <f t="shared" si="9"/>
        <v>22.105443048790907</v>
      </c>
      <c r="L242" s="12">
        <f t="shared" si="9"/>
        <v>64.863710159788084</v>
      </c>
      <c r="M242" s="12"/>
      <c r="N242" s="14">
        <f>100*N183</f>
        <v>325.55754934632148</v>
      </c>
      <c r="O242" s="14">
        <f t="shared" ref="O242:Q242" si="10">100*O183</f>
        <v>0</v>
      </c>
      <c r="P242" s="14">
        <f t="shared" si="10"/>
        <v>0</v>
      </c>
      <c r="Q242" s="14">
        <f t="shared" si="10"/>
        <v>0</v>
      </c>
    </row>
    <row r="243" spans="3:17" x14ac:dyDescent="0.3">
      <c r="C243" s="15" t="s">
        <v>5</v>
      </c>
      <c r="D243" s="12">
        <f t="shared" si="8"/>
        <v>5437</v>
      </c>
      <c r="E243" s="12">
        <f t="shared" si="8"/>
        <v>69</v>
      </c>
      <c r="F243" s="12"/>
      <c r="G243" s="12">
        <f>G184</f>
        <v>909</v>
      </c>
      <c r="H243" s="13"/>
      <c r="I243" s="12">
        <f t="shared" si="9"/>
        <v>510</v>
      </c>
      <c r="J243" s="12">
        <f t="shared" si="9"/>
        <v>174</v>
      </c>
      <c r="K243" s="12">
        <f t="shared" si="9"/>
        <v>16.933681073025337</v>
      </c>
      <c r="L243" s="12">
        <f t="shared" si="9"/>
        <v>70.324143070044713</v>
      </c>
      <c r="M243" s="12"/>
      <c r="N243" s="14">
        <f t="shared" ref="N243:Q244" si="11">100*N184</f>
        <v>324.14307004470942</v>
      </c>
      <c r="O243" s="14">
        <f t="shared" si="11"/>
        <v>0</v>
      </c>
      <c r="P243" s="14">
        <f t="shared" si="11"/>
        <v>0</v>
      </c>
      <c r="Q243" s="14">
        <f t="shared" si="11"/>
        <v>0</v>
      </c>
    </row>
    <row r="244" spans="3:17" x14ac:dyDescent="0.3">
      <c r="C244" s="15" t="s">
        <v>7</v>
      </c>
      <c r="D244" s="12">
        <f t="shared" si="8"/>
        <v>4708</v>
      </c>
      <c r="E244" s="12">
        <f t="shared" si="8"/>
        <v>55</v>
      </c>
      <c r="F244" s="12"/>
      <c r="G244" s="12">
        <f>G185</f>
        <v>642</v>
      </c>
      <c r="H244" s="13"/>
      <c r="I244" s="12">
        <f t="shared" si="9"/>
        <v>534</v>
      </c>
      <c r="J244" s="12">
        <f t="shared" si="9"/>
        <v>202</v>
      </c>
      <c r="K244" s="12">
        <f t="shared" si="9"/>
        <v>13.797549967762734</v>
      </c>
      <c r="L244" s="12">
        <f t="shared" si="9"/>
        <v>70.384698044272511</v>
      </c>
      <c r="M244" s="12"/>
      <c r="N244" s="14">
        <f t="shared" si="11"/>
        <v>434.12851923490223</v>
      </c>
      <c r="O244" s="14">
        <f t="shared" si="11"/>
        <v>0</v>
      </c>
      <c r="P244" s="14">
        <f t="shared" si="11"/>
        <v>0</v>
      </c>
      <c r="Q244" s="14">
        <f t="shared" si="11"/>
        <v>0</v>
      </c>
    </row>
    <row r="247" spans="3:17" x14ac:dyDescent="0.3">
      <c r="C247" t="s">
        <v>389</v>
      </c>
    </row>
  </sheetData>
  <mergeCells count="5">
    <mergeCell ref="F238:F239"/>
    <mergeCell ref="H238:H239"/>
    <mergeCell ref="I238:L238"/>
    <mergeCell ref="M238:M239"/>
    <mergeCell ref="N238:Q2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51"/>
  <sheetViews>
    <sheetView topLeftCell="E197" workbookViewId="0">
      <selection activeCell="K209" sqref="K183:Q209"/>
    </sheetView>
  </sheetViews>
  <sheetFormatPr defaultRowHeight="14.4" x14ac:dyDescent="0.3"/>
  <cols>
    <col min="1" max="1" width="30.88671875" customWidth="1"/>
    <col min="4" max="4" width="22" customWidth="1"/>
    <col min="5" max="5" width="31.33203125" bestFit="1" customWidth="1"/>
    <col min="6" max="6" width="24.88671875" bestFit="1" customWidth="1"/>
    <col min="7" max="7" width="10.77734375" bestFit="1" customWidth="1"/>
    <col min="8" max="8" width="5.44140625"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s>
  <sheetData>
    <row r="1" spans="1:14" x14ac:dyDescent="0.3">
      <c r="A1" t="s">
        <v>433</v>
      </c>
    </row>
    <row r="2" spans="1:14" x14ac:dyDescent="0.3">
      <c r="A2" t="s">
        <v>422</v>
      </c>
    </row>
    <row r="4" spans="1:14" x14ac:dyDescent="0.3">
      <c r="A4" t="s">
        <v>367</v>
      </c>
      <c r="B4" t="s">
        <v>390</v>
      </c>
    </row>
    <row r="5" spans="1:14" x14ac:dyDescent="0.3">
      <c r="D5" t="s">
        <v>369</v>
      </c>
      <c r="E5" t="s">
        <v>427</v>
      </c>
      <c r="F5" t="s">
        <v>428</v>
      </c>
      <c r="G5" t="s">
        <v>374</v>
      </c>
      <c r="H5" t="s">
        <v>375</v>
      </c>
      <c r="I5" t="s">
        <v>376</v>
      </c>
      <c r="J5" t="s">
        <v>377</v>
      </c>
      <c r="K5" t="s">
        <v>429</v>
      </c>
      <c r="L5" t="s">
        <v>430</v>
      </c>
      <c r="M5" t="s">
        <v>431</v>
      </c>
      <c r="N5" t="s">
        <v>432</v>
      </c>
    </row>
    <row r="9" spans="1:14" x14ac:dyDescent="0.3">
      <c r="A9" t="s">
        <v>378</v>
      </c>
      <c r="D9">
        <v>388</v>
      </c>
      <c r="E9">
        <v>0</v>
      </c>
      <c r="F9">
        <v>388</v>
      </c>
      <c r="G9">
        <v>245</v>
      </c>
      <c r="H9">
        <v>137</v>
      </c>
      <c r="I9">
        <v>6</v>
      </c>
      <c r="J9">
        <v>0</v>
      </c>
      <c r="K9">
        <v>63.144329896907216</v>
      </c>
      <c r="L9">
        <v>35.309278350515463</v>
      </c>
      <c r="M9">
        <v>1.5463917525773196</v>
      </c>
      <c r="N9">
        <v>0</v>
      </c>
    </row>
    <row r="10" spans="1:14" x14ac:dyDescent="0.3">
      <c r="A10" t="s">
        <v>409</v>
      </c>
      <c r="D10">
        <v>58</v>
      </c>
      <c r="E10">
        <v>0</v>
      </c>
      <c r="F10">
        <v>58</v>
      </c>
      <c r="G10">
        <v>37</v>
      </c>
      <c r="H10">
        <v>21</v>
      </c>
      <c r="I10">
        <v>0</v>
      </c>
      <c r="J10">
        <v>0</v>
      </c>
      <c r="K10">
        <v>63.793103448275865</v>
      </c>
      <c r="L10">
        <v>36.206896551724135</v>
      </c>
      <c r="M10">
        <v>0</v>
      </c>
      <c r="N10">
        <v>0</v>
      </c>
    </row>
    <row r="11" spans="1:14" x14ac:dyDescent="0.3">
      <c r="A11" t="s">
        <v>379</v>
      </c>
      <c r="D11">
        <v>31</v>
      </c>
      <c r="E11">
        <v>0</v>
      </c>
      <c r="F11">
        <v>31</v>
      </c>
      <c r="G11">
        <v>21</v>
      </c>
      <c r="H11">
        <v>10</v>
      </c>
      <c r="I11">
        <v>0</v>
      </c>
      <c r="J11">
        <v>0</v>
      </c>
      <c r="K11">
        <v>67.741935483870961</v>
      </c>
      <c r="L11">
        <v>32.258064516129032</v>
      </c>
      <c r="M11">
        <v>0</v>
      </c>
      <c r="N11">
        <v>0</v>
      </c>
    </row>
    <row r="12" spans="1:14" x14ac:dyDescent="0.3">
      <c r="A12" t="s">
        <v>16</v>
      </c>
      <c r="B12" t="str">
        <f>IFERROR(VLOOKUP($A12,classification!$A$3:$C$331,3,FALSE),VLOOKUP($A12,classification!$I$2:$K$27,3,FALSE))</f>
        <v>Predominantly Urban</v>
      </c>
      <c r="C12" t="str">
        <f>VLOOKUP($A12,class!$A$1:$B$455,2,FALSE)</f>
        <v>Unitary Authority</v>
      </c>
      <c r="D12">
        <v>2</v>
      </c>
      <c r="E12">
        <v>0</v>
      </c>
      <c r="F12">
        <v>2</v>
      </c>
      <c r="G12">
        <v>1</v>
      </c>
      <c r="H12">
        <v>1</v>
      </c>
      <c r="I12">
        <v>0</v>
      </c>
      <c r="J12">
        <v>0</v>
      </c>
      <c r="K12">
        <v>50</v>
      </c>
      <c r="L12">
        <v>50</v>
      </c>
      <c r="M12">
        <v>0</v>
      </c>
      <c r="N12">
        <v>0</v>
      </c>
    </row>
    <row r="13" spans="1:14" x14ac:dyDescent="0.3">
      <c r="A13" t="s">
        <v>79</v>
      </c>
      <c r="B13" t="str">
        <f>IFERROR(VLOOKUP($A13,classification!$A$3:$C$331,3,FALSE),VLOOKUP($A13,classification!$I$2:$K$27,3,FALSE))</f>
        <v>Predominantly Rural</v>
      </c>
      <c r="C13" t="str">
        <f>VLOOKUP($A13,class!$A$1:$B$455,2,FALSE)</f>
        <v>Unitary Authority</v>
      </c>
      <c r="D13">
        <v>11</v>
      </c>
      <c r="E13">
        <v>0</v>
      </c>
      <c r="F13">
        <v>11</v>
      </c>
      <c r="G13">
        <v>8</v>
      </c>
      <c r="H13">
        <v>3</v>
      </c>
      <c r="I13">
        <v>0</v>
      </c>
      <c r="J13">
        <v>0</v>
      </c>
      <c r="K13">
        <v>72.727272727272734</v>
      </c>
      <c r="L13">
        <v>27.272727272727273</v>
      </c>
      <c r="M13">
        <v>0</v>
      </c>
      <c r="N13">
        <v>0</v>
      </c>
    </row>
    <row r="14" spans="1:14" x14ac:dyDescent="0.3">
      <c r="A14" t="s">
        <v>306</v>
      </c>
      <c r="B14" t="str">
        <f>IFERROR(VLOOKUP($A14,classification!$A$3:$C$331,3,FALSE),VLOOKUP($A14,classification!$I$2:$K$27,3,FALSE))</f>
        <v>Predominantly Urban</v>
      </c>
      <c r="C14" t="str">
        <f>VLOOKUP($A14,class!$A$1:$B$455,2,FALSE)</f>
        <v>Metropolitan District</v>
      </c>
      <c r="D14">
        <v>1</v>
      </c>
      <c r="E14">
        <v>0</v>
      </c>
      <c r="F14">
        <v>1</v>
      </c>
      <c r="G14">
        <v>1</v>
      </c>
      <c r="H14">
        <v>0</v>
      </c>
      <c r="I14">
        <v>0</v>
      </c>
      <c r="J14">
        <v>0</v>
      </c>
      <c r="K14">
        <v>100</v>
      </c>
      <c r="L14">
        <v>0</v>
      </c>
      <c r="M14">
        <v>0</v>
      </c>
      <c r="N14">
        <v>0</v>
      </c>
    </row>
    <row r="15" spans="1:14" x14ac:dyDescent="0.3">
      <c r="A15" t="s">
        <v>6</v>
      </c>
      <c r="B15" t="str">
        <f>IFERROR(VLOOKUP($A15,classification!$A$3:$C$331,3,FALSE),VLOOKUP($A15,classification!$I$2:$K$27,3,FALSE))</f>
        <v>Predominantly Urban</v>
      </c>
      <c r="C15" t="str">
        <f>VLOOKUP($A15,class!$A$1:$B$455,2,FALSE)</f>
        <v>Unitary Authority</v>
      </c>
      <c r="D15">
        <v>0</v>
      </c>
      <c r="E15">
        <v>0</v>
      </c>
      <c r="F15">
        <v>0</v>
      </c>
      <c r="G15">
        <v>0</v>
      </c>
      <c r="H15">
        <v>0</v>
      </c>
      <c r="I15">
        <v>0</v>
      </c>
      <c r="J15">
        <v>0</v>
      </c>
      <c r="K15">
        <v>0</v>
      </c>
      <c r="L15">
        <v>0</v>
      </c>
      <c r="M15">
        <v>0</v>
      </c>
      <c r="N15">
        <v>0</v>
      </c>
    </row>
    <row r="16" spans="1:14" x14ac:dyDescent="0.3">
      <c r="A16" t="s">
        <v>10</v>
      </c>
      <c r="B16" t="str">
        <f>IFERROR(VLOOKUP($A16,classification!$A$3:$C$331,3,FALSE),VLOOKUP($A16,classification!$I$2:$K$27,3,FALSE))</f>
        <v>Predominantly Urban</v>
      </c>
      <c r="C16" t="str">
        <f>VLOOKUP($A16,class!$A$1:$B$455,2,FALSE)</f>
        <v>Unitary Authority</v>
      </c>
      <c r="D16">
        <v>0</v>
      </c>
      <c r="E16">
        <v>0</v>
      </c>
      <c r="F16">
        <v>0</v>
      </c>
      <c r="G16">
        <v>0</v>
      </c>
      <c r="H16">
        <v>0</v>
      </c>
      <c r="I16">
        <v>0</v>
      </c>
      <c r="J16">
        <v>0</v>
      </c>
      <c r="K16">
        <v>0</v>
      </c>
      <c r="L16">
        <v>0</v>
      </c>
      <c r="M16">
        <v>0</v>
      </c>
      <c r="N16">
        <v>0</v>
      </c>
    </row>
    <row r="17" spans="1:14" x14ac:dyDescent="0.3">
      <c r="A17" t="s">
        <v>307</v>
      </c>
      <c r="B17" t="str">
        <f>IFERROR(VLOOKUP($A17,classification!$A$3:$C$331,3,FALSE),VLOOKUP($A17,classification!$I$2:$K$27,3,FALSE))</f>
        <v>Predominantly Urban</v>
      </c>
      <c r="C17" t="str">
        <f>VLOOKUP($A17,class!$A$1:$B$455,2,FALSE)</f>
        <v>Metropolitan District</v>
      </c>
      <c r="D17">
        <v>4</v>
      </c>
      <c r="E17">
        <v>0</v>
      </c>
      <c r="F17">
        <v>4</v>
      </c>
      <c r="G17">
        <v>3</v>
      </c>
      <c r="H17">
        <v>1</v>
      </c>
      <c r="I17">
        <v>0</v>
      </c>
      <c r="J17">
        <v>0</v>
      </c>
      <c r="K17">
        <v>75</v>
      </c>
      <c r="L17">
        <v>25</v>
      </c>
      <c r="M17">
        <v>0</v>
      </c>
      <c r="N17">
        <v>0</v>
      </c>
    </row>
    <row r="18" spans="1:14" x14ac:dyDescent="0.3">
      <c r="A18" t="s">
        <v>308</v>
      </c>
      <c r="B18" t="str">
        <f>IFERROR(VLOOKUP($A18,classification!$A$3:$C$331,3,FALSE),VLOOKUP($A18,classification!$I$2:$K$27,3,FALSE))</f>
        <v>Predominantly Urban</v>
      </c>
      <c r="C18" t="str">
        <f>VLOOKUP($A18,class!$A$1:$B$455,2,FALSE)</f>
        <v>Metropolitan District</v>
      </c>
      <c r="D18">
        <v>1</v>
      </c>
      <c r="E18">
        <v>0</v>
      </c>
      <c r="F18">
        <v>1</v>
      </c>
      <c r="G18">
        <v>0</v>
      </c>
      <c r="H18">
        <v>1</v>
      </c>
      <c r="I18">
        <v>0</v>
      </c>
      <c r="J18">
        <v>0</v>
      </c>
      <c r="K18">
        <v>0</v>
      </c>
      <c r="L18">
        <v>100</v>
      </c>
      <c r="M18">
        <v>0</v>
      </c>
      <c r="N18">
        <v>0</v>
      </c>
    </row>
    <row r="19" spans="1:14" x14ac:dyDescent="0.3">
      <c r="A19" t="s">
        <v>80</v>
      </c>
      <c r="B19" t="str">
        <f>IFERROR(VLOOKUP($A19,classification!$A$3:$C$331,3,FALSE),VLOOKUP($A19,classification!$I$2:$K$27,3,FALSE))</f>
        <v>Predominantly Rural</v>
      </c>
      <c r="C19" t="str">
        <f>VLOOKUP($A19,class!$A$1:$B$455,2,FALSE)</f>
        <v>Unitary Authority</v>
      </c>
      <c r="D19">
        <v>0</v>
      </c>
      <c r="E19">
        <v>0</v>
      </c>
      <c r="F19">
        <v>0</v>
      </c>
      <c r="G19">
        <v>0</v>
      </c>
      <c r="H19">
        <v>0</v>
      </c>
      <c r="I19">
        <v>0</v>
      </c>
      <c r="J19">
        <v>0</v>
      </c>
      <c r="K19">
        <v>0</v>
      </c>
      <c r="L19">
        <v>0</v>
      </c>
      <c r="M19">
        <v>0</v>
      </c>
      <c r="N19">
        <v>0</v>
      </c>
    </row>
    <row r="20" spans="1:14" x14ac:dyDescent="0.3">
      <c r="A20" t="s">
        <v>12</v>
      </c>
      <c r="B20" t="str">
        <f>IFERROR(VLOOKUP($A20,classification!$A$3:$C$331,3,FALSE),VLOOKUP($A20,classification!$I$2:$K$27,3,FALSE))</f>
        <v>Urban with Significant Rural</v>
      </c>
      <c r="C20" t="str">
        <f>VLOOKUP($A20,class!$A$1:$B$455,2,FALSE)</f>
        <v>Unitary Authority</v>
      </c>
      <c r="D20">
        <v>0</v>
      </c>
      <c r="E20">
        <v>0</v>
      </c>
      <c r="F20">
        <v>0</v>
      </c>
      <c r="G20">
        <v>0</v>
      </c>
      <c r="H20">
        <v>0</v>
      </c>
      <c r="I20">
        <v>0</v>
      </c>
      <c r="J20">
        <v>0</v>
      </c>
      <c r="K20">
        <v>0</v>
      </c>
      <c r="L20">
        <v>0</v>
      </c>
      <c r="M20">
        <v>0</v>
      </c>
      <c r="N20">
        <v>0</v>
      </c>
    </row>
    <row r="21" spans="1:14" x14ac:dyDescent="0.3">
      <c r="A21" t="s">
        <v>309</v>
      </c>
      <c r="B21" t="str">
        <f>IFERROR(VLOOKUP($A21,classification!$A$3:$C$331,3,FALSE),VLOOKUP($A21,classification!$I$2:$K$27,3,FALSE))</f>
        <v>Predominantly Urban</v>
      </c>
      <c r="C21" t="str">
        <f>VLOOKUP($A21,class!$A$1:$B$455,2,FALSE)</f>
        <v>Metropolitan District</v>
      </c>
      <c r="D21">
        <v>4</v>
      </c>
      <c r="E21">
        <v>0</v>
      </c>
      <c r="F21">
        <v>4</v>
      </c>
      <c r="G21">
        <v>4</v>
      </c>
      <c r="H21">
        <v>0</v>
      </c>
      <c r="I21">
        <v>0</v>
      </c>
      <c r="J21">
        <v>0</v>
      </c>
      <c r="K21">
        <v>100</v>
      </c>
      <c r="L21">
        <v>0</v>
      </c>
      <c r="M21">
        <v>0</v>
      </c>
      <c r="N21">
        <v>0</v>
      </c>
    </row>
    <row r="22" spans="1:14" x14ac:dyDescent="0.3">
      <c r="A22" t="s">
        <v>14</v>
      </c>
      <c r="B22" t="str">
        <f>IFERROR(VLOOKUP($A22,classification!$A$3:$C$331,3,FALSE),VLOOKUP($A22,classification!$I$2:$K$27,3,FALSE))</f>
        <v>Predominantly Urban</v>
      </c>
      <c r="C22" t="str">
        <f>VLOOKUP($A22,class!$A$1:$B$455,2,FALSE)</f>
        <v>Unitary Authority</v>
      </c>
      <c r="D22">
        <v>0</v>
      </c>
      <c r="E22">
        <v>0</v>
      </c>
      <c r="F22">
        <v>0</v>
      </c>
      <c r="G22">
        <v>0</v>
      </c>
      <c r="H22">
        <v>0</v>
      </c>
      <c r="I22">
        <v>0</v>
      </c>
      <c r="J22">
        <v>0</v>
      </c>
      <c r="K22">
        <v>0</v>
      </c>
      <c r="L22">
        <v>0</v>
      </c>
      <c r="M22">
        <v>0</v>
      </c>
      <c r="N22">
        <v>0</v>
      </c>
    </row>
    <row r="23" spans="1:14" x14ac:dyDescent="0.3">
      <c r="A23" t="s">
        <v>310</v>
      </c>
      <c r="B23" t="str">
        <f>IFERROR(VLOOKUP($A23,classification!$A$3:$C$331,3,FALSE),VLOOKUP($A23,classification!$I$2:$K$27,3,FALSE))</f>
        <v>Predominantly Urban</v>
      </c>
      <c r="C23" t="str">
        <f>VLOOKUP($A23,class!$A$1:$B$455,2,FALSE)</f>
        <v>Metropolitan District</v>
      </c>
      <c r="D23">
        <v>8</v>
      </c>
      <c r="E23">
        <v>0</v>
      </c>
      <c r="F23">
        <v>8</v>
      </c>
      <c r="G23">
        <v>4</v>
      </c>
      <c r="H23">
        <v>4</v>
      </c>
      <c r="I23">
        <v>0</v>
      </c>
      <c r="J23">
        <v>0</v>
      </c>
      <c r="K23">
        <v>50</v>
      </c>
      <c r="L23">
        <v>50</v>
      </c>
      <c r="M23">
        <v>0</v>
      </c>
      <c r="N23">
        <v>0</v>
      </c>
    </row>
    <row r="24" spans="1:14" x14ac:dyDescent="0.3">
      <c r="A24" t="s">
        <v>381</v>
      </c>
      <c r="D24">
        <v>27</v>
      </c>
      <c r="E24">
        <v>0</v>
      </c>
      <c r="F24">
        <v>27</v>
      </c>
      <c r="G24">
        <v>16</v>
      </c>
      <c r="H24">
        <v>11</v>
      </c>
      <c r="I24">
        <v>0</v>
      </c>
      <c r="J24">
        <v>0</v>
      </c>
      <c r="K24">
        <v>59.25925925925926</v>
      </c>
      <c r="L24">
        <v>40.74074074074074</v>
      </c>
      <c r="M24">
        <v>0</v>
      </c>
      <c r="N24">
        <v>0</v>
      </c>
    </row>
    <row r="25" spans="1:14" x14ac:dyDescent="0.3">
      <c r="A25" t="s">
        <v>302</v>
      </c>
      <c r="B25" t="str">
        <f>IFERROR(VLOOKUP($A25,classification!$A$3:$C$331,3,FALSE),VLOOKUP($A25,classification!$I$2:$K$27,3,FALSE))</f>
        <v>Predominantly Urban</v>
      </c>
      <c r="C25" t="str">
        <f>VLOOKUP($A25,class!$A$1:$B$455,2,FALSE)</f>
        <v>Metropolitan District</v>
      </c>
      <c r="D25">
        <v>0</v>
      </c>
      <c r="E25">
        <v>0</v>
      </c>
      <c r="F25">
        <v>0</v>
      </c>
      <c r="G25">
        <v>0</v>
      </c>
      <c r="H25">
        <v>0</v>
      </c>
      <c r="I25">
        <v>0</v>
      </c>
      <c r="J25">
        <v>0</v>
      </c>
      <c r="K25">
        <v>0</v>
      </c>
      <c r="L25">
        <v>0</v>
      </c>
      <c r="M25">
        <v>0</v>
      </c>
      <c r="N25">
        <v>0</v>
      </c>
    </row>
    <row r="26" spans="1:14" x14ac:dyDescent="0.3">
      <c r="A26" t="s">
        <v>318</v>
      </c>
      <c r="B26" t="str">
        <f>IFERROR(VLOOKUP($A26,classification!$A$3:$C$331,3,FALSE),VLOOKUP($A26,classification!$I$2:$K$27,3,FALSE))</f>
        <v>Predominantly Urban</v>
      </c>
      <c r="C26" t="str">
        <f>VLOOKUP($A26,class!$A$1:$B$455,2,FALSE)</f>
        <v>Metropolitan District</v>
      </c>
      <c r="D26">
        <v>7</v>
      </c>
      <c r="E26">
        <v>0</v>
      </c>
      <c r="F26">
        <v>7</v>
      </c>
      <c r="G26">
        <v>4</v>
      </c>
      <c r="H26">
        <v>3</v>
      </c>
      <c r="I26">
        <v>0</v>
      </c>
      <c r="J26">
        <v>0</v>
      </c>
      <c r="K26">
        <v>57.142857142857146</v>
      </c>
      <c r="L26">
        <v>42.857142857142854</v>
      </c>
      <c r="M26">
        <v>0</v>
      </c>
      <c r="N26">
        <v>0</v>
      </c>
    </row>
    <row r="27" spans="1:14" x14ac:dyDescent="0.3">
      <c r="A27" t="s">
        <v>319</v>
      </c>
      <c r="B27" t="str">
        <f>IFERROR(VLOOKUP($A27,classification!$A$3:$C$331,3,FALSE),VLOOKUP($A27,classification!$I$2:$K$27,3,FALSE))</f>
        <v>Predominantly Urban</v>
      </c>
      <c r="C27" t="str">
        <f>VLOOKUP($A27,class!$A$1:$B$455,2,FALSE)</f>
        <v>Metropolitan District</v>
      </c>
      <c r="D27">
        <v>0</v>
      </c>
      <c r="E27">
        <v>0</v>
      </c>
      <c r="F27">
        <v>0</v>
      </c>
      <c r="G27">
        <v>0</v>
      </c>
      <c r="H27">
        <v>0</v>
      </c>
      <c r="I27">
        <v>0</v>
      </c>
      <c r="J27">
        <v>0</v>
      </c>
      <c r="K27">
        <v>0</v>
      </c>
      <c r="L27">
        <v>0</v>
      </c>
      <c r="M27">
        <v>0</v>
      </c>
      <c r="N27">
        <v>0</v>
      </c>
    </row>
    <row r="28" spans="1:14" x14ac:dyDescent="0.3">
      <c r="A28" t="s">
        <v>303</v>
      </c>
      <c r="B28" t="str">
        <f>IFERROR(VLOOKUP($A28,classification!$A$3:$C$331,3,FALSE),VLOOKUP($A28,classification!$I$2:$K$27,3,FALSE))</f>
        <v>Predominantly Urban</v>
      </c>
      <c r="C28" t="str">
        <f>VLOOKUP($A28,class!$A$1:$B$455,2,FALSE)</f>
        <v>Metropolitan District</v>
      </c>
      <c r="D28">
        <v>0</v>
      </c>
      <c r="E28">
        <v>0</v>
      </c>
      <c r="F28">
        <v>0</v>
      </c>
      <c r="G28">
        <v>0</v>
      </c>
      <c r="H28">
        <v>0</v>
      </c>
      <c r="I28">
        <v>0</v>
      </c>
      <c r="J28">
        <v>0</v>
      </c>
      <c r="K28">
        <v>0</v>
      </c>
      <c r="L28">
        <v>0</v>
      </c>
      <c r="M28">
        <v>0</v>
      </c>
      <c r="N28">
        <v>0</v>
      </c>
    </row>
    <row r="29" spans="1:14" x14ac:dyDescent="0.3">
      <c r="A29" t="s">
        <v>28</v>
      </c>
      <c r="B29" t="str">
        <f>IFERROR(VLOOKUP($A29,classification!$A$3:$C$331,3,FALSE),VLOOKUP($A29,classification!$I$2:$K$27,3,FALSE))</f>
        <v>Predominantly Rural</v>
      </c>
      <c r="C29" t="str">
        <f>VLOOKUP($A29,class!$A$1:$B$455,2,FALSE)</f>
        <v>Unitary Authority</v>
      </c>
      <c r="D29">
        <v>4</v>
      </c>
      <c r="E29">
        <v>0</v>
      </c>
      <c r="F29">
        <v>4</v>
      </c>
      <c r="G29">
        <v>3</v>
      </c>
      <c r="H29">
        <v>1</v>
      </c>
      <c r="I29">
        <v>0</v>
      </c>
      <c r="J29">
        <v>0</v>
      </c>
      <c r="K29">
        <v>75</v>
      </c>
      <c r="L29">
        <v>25</v>
      </c>
      <c r="M29">
        <v>0</v>
      </c>
      <c r="N29">
        <v>0</v>
      </c>
    </row>
    <row r="30" spans="1:14" x14ac:dyDescent="0.3">
      <c r="A30" t="s">
        <v>26</v>
      </c>
      <c r="B30" t="str">
        <f>IFERROR(VLOOKUP($A30,classification!$A$3:$C$331,3,FALSE),VLOOKUP($A30,classification!$I$2:$K$27,3,FALSE))</f>
        <v>Predominantly Urban</v>
      </c>
      <c r="C30" t="str">
        <f>VLOOKUP($A30,class!$A$1:$B$455,2,FALSE)</f>
        <v>Unitary Authority</v>
      </c>
      <c r="D30">
        <v>1</v>
      </c>
      <c r="E30">
        <v>0</v>
      </c>
      <c r="F30">
        <v>1</v>
      </c>
      <c r="G30">
        <v>0</v>
      </c>
      <c r="H30">
        <v>1</v>
      </c>
      <c r="I30">
        <v>0</v>
      </c>
      <c r="J30">
        <v>0</v>
      </c>
      <c r="K30">
        <v>0</v>
      </c>
      <c r="L30">
        <v>100</v>
      </c>
      <c r="M30">
        <v>0</v>
      </c>
      <c r="N30">
        <v>0</v>
      </c>
    </row>
    <row r="31" spans="1:14" x14ac:dyDescent="0.3">
      <c r="A31" t="s">
        <v>320</v>
      </c>
      <c r="B31" t="str">
        <f>IFERROR(VLOOKUP($A31,classification!$A$3:$C$331,3,FALSE),VLOOKUP($A31,classification!$I$2:$K$27,3,FALSE))</f>
        <v>Predominantly Urban</v>
      </c>
      <c r="C31" t="str">
        <f>VLOOKUP($A31,class!$A$1:$B$455,2,FALSE)</f>
        <v>Metropolitan District</v>
      </c>
      <c r="D31">
        <v>1</v>
      </c>
      <c r="E31">
        <v>0</v>
      </c>
      <c r="F31">
        <v>1</v>
      </c>
      <c r="G31">
        <v>1</v>
      </c>
      <c r="H31">
        <v>0</v>
      </c>
      <c r="I31">
        <v>0</v>
      </c>
      <c r="J31">
        <v>0</v>
      </c>
      <c r="K31">
        <v>100</v>
      </c>
      <c r="L31">
        <v>0</v>
      </c>
      <c r="M31">
        <v>0</v>
      </c>
      <c r="N31">
        <v>0</v>
      </c>
    </row>
    <row r="32" spans="1:14" x14ac:dyDescent="0.3">
      <c r="A32" t="s">
        <v>321</v>
      </c>
      <c r="B32" t="str">
        <f>IFERROR(VLOOKUP($A32,classification!$A$3:$C$331,3,FALSE),VLOOKUP($A32,classification!$I$2:$K$27,3,FALSE))</f>
        <v>Predominantly Urban</v>
      </c>
      <c r="C32" t="str">
        <f>VLOOKUP($A32,class!$A$1:$B$455,2,FALSE)</f>
        <v>Metropolitan District</v>
      </c>
      <c r="D32">
        <v>0</v>
      </c>
      <c r="E32">
        <v>0</v>
      </c>
      <c r="F32">
        <v>0</v>
      </c>
      <c r="G32">
        <v>0</v>
      </c>
      <c r="H32">
        <v>0</v>
      </c>
      <c r="I32">
        <v>0</v>
      </c>
      <c r="J32">
        <v>0</v>
      </c>
      <c r="K32">
        <v>0</v>
      </c>
      <c r="L32">
        <v>0</v>
      </c>
      <c r="M32">
        <v>0</v>
      </c>
      <c r="N32">
        <v>0</v>
      </c>
    </row>
    <row r="33" spans="1:14" x14ac:dyDescent="0.3">
      <c r="A33" t="s">
        <v>30</v>
      </c>
      <c r="B33" t="str">
        <f>IFERROR(VLOOKUP($A33,classification!$A$3:$C$331,3,FALSE),VLOOKUP($A33,classification!$I$2:$K$27,3,FALSE))</f>
        <v>Predominantly Urban</v>
      </c>
      <c r="C33" t="str">
        <f>VLOOKUP($A33,class!$A$1:$B$455,2,FALSE)</f>
        <v>Unitary Authority</v>
      </c>
      <c r="D33">
        <v>2</v>
      </c>
      <c r="E33">
        <v>0</v>
      </c>
      <c r="F33">
        <v>2</v>
      </c>
      <c r="G33">
        <v>2</v>
      </c>
      <c r="H33">
        <v>0</v>
      </c>
      <c r="I33">
        <v>0</v>
      </c>
      <c r="J33">
        <v>0</v>
      </c>
      <c r="K33">
        <v>100</v>
      </c>
      <c r="L33">
        <v>0</v>
      </c>
      <c r="M33">
        <v>0</v>
      </c>
      <c r="N33">
        <v>0</v>
      </c>
    </row>
    <row r="34" spans="1:14" x14ac:dyDescent="0.3">
      <c r="A34" t="s">
        <v>32</v>
      </c>
      <c r="B34" t="str">
        <f>IFERROR(VLOOKUP($A34,classification!$A$3:$C$331,3,FALSE),VLOOKUP($A34,classification!$I$2:$K$27,3,FALSE))</f>
        <v>Urban with Significant Rural</v>
      </c>
      <c r="C34" t="str">
        <f>VLOOKUP($A34,class!$A$1:$B$455,2,FALSE)</f>
        <v>Unitary Authority</v>
      </c>
      <c r="D34">
        <v>0</v>
      </c>
      <c r="E34">
        <v>0</v>
      </c>
      <c r="F34">
        <v>0</v>
      </c>
      <c r="G34">
        <v>0</v>
      </c>
      <c r="H34">
        <v>0</v>
      </c>
      <c r="I34">
        <v>0</v>
      </c>
      <c r="J34">
        <v>0</v>
      </c>
      <c r="K34">
        <v>0</v>
      </c>
      <c r="L34">
        <v>0</v>
      </c>
      <c r="M34">
        <v>0</v>
      </c>
      <c r="N34">
        <v>0</v>
      </c>
    </row>
    <row r="35" spans="1:14" x14ac:dyDescent="0.3">
      <c r="A35" t="s">
        <v>41</v>
      </c>
      <c r="B35" t="str">
        <f>IFERROR(VLOOKUP($A35,classification!$A$3:$C$331,3,FALSE),VLOOKUP($A35,classification!$I$2:$K$27,3,FALSE))</f>
        <v>Predominantly Rural</v>
      </c>
      <c r="C35" t="str">
        <f>VLOOKUP($A35,class!$A$1:$B$455,2,FALSE)</f>
        <v>Shire County</v>
      </c>
      <c r="D35">
        <v>3</v>
      </c>
      <c r="E35">
        <v>0</v>
      </c>
      <c r="F35">
        <v>3</v>
      </c>
      <c r="G35">
        <v>2</v>
      </c>
      <c r="H35">
        <v>1</v>
      </c>
      <c r="I35">
        <v>0</v>
      </c>
      <c r="J35">
        <v>0</v>
      </c>
      <c r="K35">
        <v>66.666666666666671</v>
      </c>
      <c r="L35">
        <v>33.333333333333336</v>
      </c>
      <c r="M35">
        <v>0</v>
      </c>
      <c r="N35">
        <v>0</v>
      </c>
    </row>
    <row r="36" spans="1:14" x14ac:dyDescent="0.3">
      <c r="A36" t="s">
        <v>304</v>
      </c>
      <c r="B36" t="str">
        <f>IFERROR(VLOOKUP($A36,classification!$A$3:$C$331,3,FALSE),VLOOKUP($A36,classification!$I$2:$K$27,3,FALSE))</f>
        <v>Predominantly Urban</v>
      </c>
      <c r="C36" t="str">
        <f>VLOOKUP($A36,class!$A$1:$B$455,2,FALSE)</f>
        <v>Metropolitan District</v>
      </c>
      <c r="D36">
        <v>3</v>
      </c>
      <c r="E36">
        <v>0</v>
      </c>
      <c r="F36">
        <v>3</v>
      </c>
      <c r="G36">
        <v>2</v>
      </c>
      <c r="H36">
        <v>1</v>
      </c>
      <c r="I36">
        <v>0</v>
      </c>
      <c r="J36">
        <v>0</v>
      </c>
      <c r="K36">
        <v>66.666666666666671</v>
      </c>
      <c r="L36">
        <v>33.333333333333336</v>
      </c>
      <c r="M36">
        <v>0</v>
      </c>
      <c r="N36">
        <v>0</v>
      </c>
    </row>
    <row r="37" spans="1:14" x14ac:dyDescent="0.3">
      <c r="A37" t="s">
        <v>305</v>
      </c>
      <c r="B37" t="str">
        <f>IFERROR(VLOOKUP($A37,classification!$A$3:$C$331,3,FALSE),VLOOKUP($A37,classification!$I$2:$K$27,3,FALSE))</f>
        <v>Predominantly Urban</v>
      </c>
      <c r="C37" t="str">
        <f>VLOOKUP($A37,class!$A$1:$B$455,2,FALSE)</f>
        <v>Metropolitan District</v>
      </c>
      <c r="D37">
        <v>2</v>
      </c>
      <c r="E37">
        <v>0</v>
      </c>
      <c r="F37">
        <v>2</v>
      </c>
      <c r="G37">
        <v>1</v>
      </c>
      <c r="H37">
        <v>1</v>
      </c>
      <c r="I37">
        <v>0</v>
      </c>
      <c r="J37">
        <v>0</v>
      </c>
      <c r="K37">
        <v>50</v>
      </c>
      <c r="L37">
        <v>50</v>
      </c>
      <c r="M37">
        <v>0</v>
      </c>
      <c r="N37">
        <v>0</v>
      </c>
    </row>
    <row r="38" spans="1:14" x14ac:dyDescent="0.3">
      <c r="A38" t="s">
        <v>322</v>
      </c>
      <c r="B38" t="str">
        <f>IFERROR(VLOOKUP($A38,classification!$A$3:$C$331,3,FALSE),VLOOKUP($A38,classification!$I$2:$K$27,3,FALSE))</f>
        <v>Predominantly Urban</v>
      </c>
      <c r="C38" t="str">
        <f>VLOOKUP($A38,class!$A$1:$B$455,2,FALSE)</f>
        <v>Metropolitan District</v>
      </c>
      <c r="D38">
        <v>3</v>
      </c>
      <c r="E38">
        <v>0</v>
      </c>
      <c r="F38">
        <v>3</v>
      </c>
      <c r="G38">
        <v>1</v>
      </c>
      <c r="H38">
        <v>2</v>
      </c>
      <c r="I38">
        <v>0</v>
      </c>
      <c r="J38">
        <v>0</v>
      </c>
      <c r="K38">
        <v>33.333333333333336</v>
      </c>
      <c r="L38">
        <v>66.666666666666671</v>
      </c>
      <c r="M38">
        <v>0</v>
      </c>
      <c r="N38">
        <v>0</v>
      </c>
    </row>
    <row r="39" spans="1:14" x14ac:dyDescent="0.3">
      <c r="A39" t="s">
        <v>34</v>
      </c>
      <c r="B39" t="str">
        <f>IFERROR(VLOOKUP($A39,classification!$A$3:$C$331,3,FALSE),VLOOKUP($A39,classification!$I$2:$K$27,3,FALSE))</f>
        <v>Predominantly Urban</v>
      </c>
      <c r="C39" t="str">
        <f>VLOOKUP($A39,class!$A$1:$B$455,2,FALSE)</f>
        <v>Unitary Authority</v>
      </c>
      <c r="D39">
        <v>1</v>
      </c>
      <c r="E39">
        <v>0</v>
      </c>
      <c r="F39">
        <v>1</v>
      </c>
      <c r="G39">
        <v>0</v>
      </c>
      <c r="H39">
        <v>1</v>
      </c>
      <c r="I39">
        <v>0</v>
      </c>
      <c r="J39">
        <v>0</v>
      </c>
      <c r="K39">
        <v>0</v>
      </c>
      <c r="L39">
        <v>100</v>
      </c>
      <c r="M39">
        <v>0</v>
      </c>
      <c r="N39">
        <v>0</v>
      </c>
    </row>
    <row r="40" spans="1:14" x14ac:dyDescent="0.3">
      <c r="A40" t="s">
        <v>380</v>
      </c>
      <c r="D40">
        <v>65</v>
      </c>
      <c r="E40">
        <v>0</v>
      </c>
      <c r="F40">
        <v>65</v>
      </c>
      <c r="G40">
        <v>41</v>
      </c>
      <c r="H40">
        <v>22</v>
      </c>
      <c r="I40">
        <v>2</v>
      </c>
      <c r="J40">
        <v>0</v>
      </c>
      <c r="K40">
        <v>63.07692307692308</v>
      </c>
      <c r="L40">
        <v>33.846153846153847</v>
      </c>
      <c r="M40">
        <v>3.0769230769230771</v>
      </c>
      <c r="N40">
        <v>0</v>
      </c>
    </row>
    <row r="41" spans="1:14" x14ac:dyDescent="0.3">
      <c r="A41" t="s">
        <v>22</v>
      </c>
      <c r="B41" t="str">
        <f>IFERROR(VLOOKUP($A41,classification!$A$3:$C$331,3,FALSE),VLOOKUP($A41,classification!$I$2:$K$27,3,FALSE))</f>
        <v>Predominantly Urban</v>
      </c>
      <c r="C41" t="str">
        <f>VLOOKUP($A41,class!$A$1:$B$455,2,FALSE)</f>
        <v>Unitary Authority</v>
      </c>
      <c r="D41">
        <v>4</v>
      </c>
      <c r="E41">
        <v>0</v>
      </c>
      <c r="F41">
        <v>4</v>
      </c>
      <c r="G41">
        <v>2</v>
      </c>
      <c r="H41">
        <v>2</v>
      </c>
      <c r="I41">
        <v>0</v>
      </c>
      <c r="J41">
        <v>0</v>
      </c>
      <c r="K41">
        <v>50</v>
      </c>
      <c r="L41">
        <v>50</v>
      </c>
      <c r="M41">
        <v>0</v>
      </c>
      <c r="N41">
        <v>0</v>
      </c>
    </row>
    <row r="42" spans="1:14" x14ac:dyDescent="0.3">
      <c r="A42" t="s">
        <v>24</v>
      </c>
      <c r="B42" t="str">
        <f>IFERROR(VLOOKUP($A42,classification!$A$3:$C$331,3,FALSE),VLOOKUP($A42,classification!$I$2:$K$27,3,FALSE))</f>
        <v>Predominantly Urban</v>
      </c>
      <c r="C42" t="str">
        <f>VLOOKUP($A42,class!$A$1:$B$455,2,FALSE)</f>
        <v>Unitary Authority</v>
      </c>
      <c r="D42">
        <v>0</v>
      </c>
      <c r="E42">
        <v>0</v>
      </c>
      <c r="F42">
        <v>0</v>
      </c>
      <c r="G42">
        <v>0</v>
      </c>
      <c r="H42">
        <v>0</v>
      </c>
      <c r="I42">
        <v>0</v>
      </c>
      <c r="J42">
        <v>0</v>
      </c>
      <c r="K42">
        <v>0</v>
      </c>
      <c r="L42">
        <v>0</v>
      </c>
      <c r="M42">
        <v>0</v>
      </c>
      <c r="N42">
        <v>0</v>
      </c>
    </row>
    <row r="43" spans="1:14" x14ac:dyDescent="0.3">
      <c r="A43" t="s">
        <v>287</v>
      </c>
      <c r="B43" t="str">
        <f>IFERROR(VLOOKUP($A43,classification!$A$3:$C$331,3,FALSE),VLOOKUP($A43,classification!$I$2:$K$27,3,FALSE))</f>
        <v>Predominantly Urban</v>
      </c>
      <c r="C43" t="str">
        <f>VLOOKUP($A43,class!$A$1:$B$455,2,FALSE)</f>
        <v>Metropolitan District</v>
      </c>
      <c r="D43">
        <v>3</v>
      </c>
      <c r="E43">
        <v>0</v>
      </c>
      <c r="F43">
        <v>3</v>
      </c>
      <c r="G43">
        <v>2</v>
      </c>
      <c r="H43">
        <v>1</v>
      </c>
      <c r="I43">
        <v>0</v>
      </c>
      <c r="J43">
        <v>0</v>
      </c>
      <c r="K43">
        <v>66.666666666666671</v>
      </c>
      <c r="L43">
        <v>33.333333333333336</v>
      </c>
      <c r="M43">
        <v>0</v>
      </c>
      <c r="N43">
        <v>0</v>
      </c>
    </row>
    <row r="44" spans="1:14" x14ac:dyDescent="0.3">
      <c r="A44" t="s">
        <v>288</v>
      </c>
      <c r="B44" t="str">
        <f>IFERROR(VLOOKUP($A44,classification!$A$3:$C$331,3,FALSE),VLOOKUP($A44,classification!$I$2:$K$27,3,FALSE))</f>
        <v>Predominantly Urban</v>
      </c>
      <c r="C44" t="str">
        <f>VLOOKUP($A44,class!$A$1:$B$455,2,FALSE)</f>
        <v>Metropolitan District</v>
      </c>
      <c r="D44">
        <v>1</v>
      </c>
      <c r="E44">
        <v>0</v>
      </c>
      <c r="F44">
        <v>1</v>
      </c>
      <c r="G44">
        <v>1</v>
      </c>
      <c r="H44">
        <v>0</v>
      </c>
      <c r="I44">
        <v>0</v>
      </c>
      <c r="J44">
        <v>0</v>
      </c>
      <c r="K44">
        <v>100</v>
      </c>
      <c r="L44">
        <v>0</v>
      </c>
      <c r="M44">
        <v>0</v>
      </c>
      <c r="N44">
        <v>0</v>
      </c>
    </row>
    <row r="45" spans="1:14" x14ac:dyDescent="0.3">
      <c r="A45" t="s">
        <v>81</v>
      </c>
      <c r="B45" t="str">
        <f>IFERROR(VLOOKUP($A45,classification!$A$3:$C$331,3,FALSE),VLOOKUP($A45,classification!$I$2:$K$27,3,FALSE))</f>
        <v>Urban with Significant Rural</v>
      </c>
      <c r="C45" t="str">
        <f>VLOOKUP($A45,class!$A$1:$B$455,2,FALSE)</f>
        <v>Unitary Authority</v>
      </c>
      <c r="D45">
        <v>1</v>
      </c>
      <c r="E45">
        <v>0</v>
      </c>
      <c r="F45">
        <v>1</v>
      </c>
      <c r="G45">
        <v>0</v>
      </c>
      <c r="H45">
        <v>1</v>
      </c>
      <c r="I45">
        <v>0</v>
      </c>
      <c r="J45">
        <v>0</v>
      </c>
      <c r="K45">
        <v>0</v>
      </c>
      <c r="L45">
        <v>100</v>
      </c>
      <c r="M45">
        <v>0</v>
      </c>
      <c r="N45">
        <v>0</v>
      </c>
    </row>
    <row r="46" spans="1:14" x14ac:dyDescent="0.3">
      <c r="A46" t="s">
        <v>82</v>
      </c>
      <c r="B46" t="str">
        <f>IFERROR(VLOOKUP($A46,classification!$A$3:$C$331,3,FALSE),VLOOKUP($A46,classification!$I$2:$K$27,3,FALSE))</f>
        <v>Urban with Significant Rural</v>
      </c>
      <c r="C46" t="str">
        <f>VLOOKUP($A46,class!$A$1:$B$455,2,FALSE)</f>
        <v>Unitary Authority</v>
      </c>
      <c r="D46">
        <v>1</v>
      </c>
      <c r="E46">
        <v>0</v>
      </c>
      <c r="F46">
        <v>1</v>
      </c>
      <c r="G46">
        <v>0</v>
      </c>
      <c r="H46">
        <v>0</v>
      </c>
      <c r="I46">
        <v>1</v>
      </c>
      <c r="J46">
        <v>0</v>
      </c>
      <c r="K46">
        <v>0</v>
      </c>
      <c r="L46">
        <v>0</v>
      </c>
      <c r="M46">
        <v>100</v>
      </c>
      <c r="N46">
        <v>0</v>
      </c>
    </row>
    <row r="47" spans="1:14" x14ac:dyDescent="0.3">
      <c r="A47" t="s">
        <v>11</v>
      </c>
      <c r="B47" t="str">
        <f>IFERROR(VLOOKUP($A47,classification!$A$3:$C$331,3,FALSE),VLOOKUP($A47,classification!$I$2:$K$27,3,FALSE))</f>
        <v>Predominantly Rural</v>
      </c>
      <c r="C47" t="str">
        <f>VLOOKUP($A47,class!$A$1:$B$455,2,FALSE)</f>
        <v>Shire County</v>
      </c>
      <c r="D47">
        <v>5</v>
      </c>
      <c r="E47">
        <v>0</v>
      </c>
      <c r="F47">
        <v>5</v>
      </c>
      <c r="G47">
        <v>3</v>
      </c>
      <c r="H47">
        <v>2</v>
      </c>
      <c r="I47">
        <v>0</v>
      </c>
      <c r="J47">
        <v>0</v>
      </c>
      <c r="K47">
        <v>60</v>
      </c>
      <c r="L47">
        <v>40</v>
      </c>
      <c r="M47">
        <v>0</v>
      </c>
      <c r="N47">
        <v>0</v>
      </c>
    </row>
    <row r="48" spans="1:14" x14ac:dyDescent="0.3">
      <c r="A48" t="s">
        <v>18</v>
      </c>
      <c r="B48" t="str">
        <f>IFERROR(VLOOKUP($A48,classification!$A$3:$C$331,3,FALSE),VLOOKUP($A48,classification!$I$2:$K$27,3,FALSE))</f>
        <v>Predominantly Urban</v>
      </c>
      <c r="C48" t="str">
        <f>VLOOKUP($A48,class!$A$1:$B$455,2,FALSE)</f>
        <v>Unitary Authority</v>
      </c>
      <c r="D48">
        <v>3</v>
      </c>
      <c r="E48">
        <v>0</v>
      </c>
      <c r="F48">
        <v>3</v>
      </c>
      <c r="G48">
        <v>1</v>
      </c>
      <c r="H48">
        <v>2</v>
      </c>
      <c r="I48">
        <v>0</v>
      </c>
      <c r="J48">
        <v>0</v>
      </c>
      <c r="K48">
        <v>33.333333333333336</v>
      </c>
      <c r="L48">
        <v>66.666666666666671</v>
      </c>
      <c r="M48">
        <v>0</v>
      </c>
      <c r="N48">
        <v>0</v>
      </c>
    </row>
    <row r="49" spans="1:14" x14ac:dyDescent="0.3">
      <c r="A49" t="s">
        <v>297</v>
      </c>
      <c r="B49" t="str">
        <f>IFERROR(VLOOKUP($A49,classification!$A$3:$C$331,3,FALSE),VLOOKUP($A49,classification!$I$2:$K$27,3,FALSE))</f>
        <v>Predominantly Urban</v>
      </c>
      <c r="C49" t="str">
        <f>VLOOKUP($A49,class!$A$1:$B$455,2,FALSE)</f>
        <v>Metropolitan District</v>
      </c>
      <c r="D49">
        <v>0</v>
      </c>
      <c r="E49">
        <v>0</v>
      </c>
      <c r="F49">
        <v>0</v>
      </c>
      <c r="G49">
        <v>0</v>
      </c>
      <c r="H49">
        <v>0</v>
      </c>
      <c r="I49">
        <v>0</v>
      </c>
      <c r="J49">
        <v>0</v>
      </c>
      <c r="K49">
        <v>0</v>
      </c>
      <c r="L49">
        <v>0</v>
      </c>
      <c r="M49">
        <v>0</v>
      </c>
      <c r="N49">
        <v>0</v>
      </c>
    </row>
    <row r="50" spans="1:14" x14ac:dyDescent="0.3">
      <c r="A50" t="s">
        <v>31</v>
      </c>
      <c r="B50" t="str">
        <f>IFERROR(VLOOKUP($A50,classification!$A$3:$C$331,3,FALSE),VLOOKUP($A50,classification!$I$2:$K$27,3,FALSE))</f>
        <v>Predominantly Urban</v>
      </c>
      <c r="C50" t="str">
        <f>VLOOKUP($A50,class!$A$1:$B$455,2,FALSE)</f>
        <v>Shire County</v>
      </c>
      <c r="D50">
        <v>24</v>
      </c>
      <c r="E50">
        <v>0</v>
      </c>
      <c r="F50">
        <v>24</v>
      </c>
      <c r="G50">
        <v>17</v>
      </c>
      <c r="H50">
        <v>6</v>
      </c>
      <c r="I50">
        <v>1</v>
      </c>
      <c r="J50">
        <v>0</v>
      </c>
      <c r="K50">
        <v>70.833333333333329</v>
      </c>
      <c r="L50">
        <v>25</v>
      </c>
      <c r="M50">
        <v>4.166666666666667</v>
      </c>
      <c r="N50">
        <v>0</v>
      </c>
    </row>
    <row r="51" spans="1:14" x14ac:dyDescent="0.3">
      <c r="A51" t="s">
        <v>298</v>
      </c>
      <c r="B51" t="str">
        <f>IFERROR(VLOOKUP($A51,classification!$A$3:$C$331,3,FALSE),VLOOKUP($A51,classification!$I$2:$K$27,3,FALSE))</f>
        <v>Predominantly Urban</v>
      </c>
      <c r="C51" t="str">
        <f>VLOOKUP($A51,class!$A$1:$B$455,2,FALSE)</f>
        <v>Metropolitan District</v>
      </c>
      <c r="D51">
        <v>5</v>
      </c>
      <c r="E51">
        <v>0</v>
      </c>
      <c r="F51">
        <v>5</v>
      </c>
      <c r="G51">
        <v>3</v>
      </c>
      <c r="H51">
        <v>2</v>
      </c>
      <c r="I51">
        <v>0</v>
      </c>
      <c r="J51">
        <v>0</v>
      </c>
      <c r="K51">
        <v>60</v>
      </c>
      <c r="L51">
        <v>40</v>
      </c>
      <c r="M51">
        <v>0</v>
      </c>
      <c r="N51">
        <v>0</v>
      </c>
    </row>
    <row r="52" spans="1:14" x14ac:dyDescent="0.3">
      <c r="A52" t="s">
        <v>289</v>
      </c>
      <c r="B52" t="str">
        <f>IFERROR(VLOOKUP($A52,classification!$A$3:$C$331,3,FALSE),VLOOKUP($A52,classification!$I$2:$K$27,3,FALSE))</f>
        <v>Predominantly Urban</v>
      </c>
      <c r="C52" t="str">
        <f>VLOOKUP($A52,class!$A$1:$B$455,2,FALSE)</f>
        <v>Metropolitan District</v>
      </c>
      <c r="D52">
        <v>2</v>
      </c>
      <c r="E52">
        <v>0</v>
      </c>
      <c r="F52">
        <v>2</v>
      </c>
      <c r="G52">
        <v>2</v>
      </c>
      <c r="H52">
        <v>0</v>
      </c>
      <c r="I52">
        <v>0</v>
      </c>
      <c r="J52">
        <v>0</v>
      </c>
      <c r="K52">
        <v>100</v>
      </c>
      <c r="L52">
        <v>0</v>
      </c>
      <c r="M52">
        <v>0</v>
      </c>
      <c r="N52">
        <v>0</v>
      </c>
    </row>
    <row r="53" spans="1:14" x14ac:dyDescent="0.3">
      <c r="A53" t="s">
        <v>290</v>
      </c>
      <c r="B53" t="str">
        <f>IFERROR(VLOOKUP($A53,classification!$A$3:$C$331,3,FALSE),VLOOKUP($A53,classification!$I$2:$K$27,3,FALSE))</f>
        <v>Predominantly Urban</v>
      </c>
      <c r="C53" t="str">
        <f>VLOOKUP($A53,class!$A$1:$B$455,2,FALSE)</f>
        <v>Metropolitan District</v>
      </c>
      <c r="D53">
        <v>0</v>
      </c>
      <c r="E53">
        <v>0</v>
      </c>
      <c r="F53">
        <v>0</v>
      </c>
      <c r="G53">
        <v>0</v>
      </c>
      <c r="H53">
        <v>0</v>
      </c>
      <c r="I53">
        <v>0</v>
      </c>
      <c r="J53">
        <v>0</v>
      </c>
      <c r="K53">
        <v>0</v>
      </c>
      <c r="L53">
        <v>0</v>
      </c>
      <c r="M53">
        <v>0</v>
      </c>
      <c r="N53">
        <v>0</v>
      </c>
    </row>
    <row r="54" spans="1:14" x14ac:dyDescent="0.3">
      <c r="A54" t="s">
        <v>291</v>
      </c>
      <c r="B54" t="str">
        <f>IFERROR(VLOOKUP($A54,classification!$A$3:$C$331,3,FALSE),VLOOKUP($A54,classification!$I$2:$K$27,3,FALSE))</f>
        <v>Predominantly Urban</v>
      </c>
      <c r="C54" t="str">
        <f>VLOOKUP($A54,class!$A$1:$B$455,2,FALSE)</f>
        <v>Metropolitan District</v>
      </c>
      <c r="D54">
        <v>2</v>
      </c>
      <c r="E54">
        <v>0</v>
      </c>
      <c r="F54">
        <v>2</v>
      </c>
      <c r="G54">
        <v>1</v>
      </c>
      <c r="H54">
        <v>1</v>
      </c>
      <c r="I54">
        <v>0</v>
      </c>
      <c r="J54">
        <v>0</v>
      </c>
      <c r="K54">
        <v>50</v>
      </c>
      <c r="L54">
        <v>50</v>
      </c>
      <c r="M54">
        <v>0</v>
      </c>
      <c r="N54">
        <v>0</v>
      </c>
    </row>
    <row r="55" spans="1:14" x14ac:dyDescent="0.3">
      <c r="A55" t="s">
        <v>292</v>
      </c>
      <c r="B55" t="str">
        <f>IFERROR(VLOOKUP($A55,classification!$A$3:$C$331,3,FALSE),VLOOKUP($A55,classification!$I$2:$K$27,3,FALSE))</f>
        <v>Predominantly Urban</v>
      </c>
      <c r="C55" t="str">
        <f>VLOOKUP($A55,class!$A$1:$B$455,2,FALSE)</f>
        <v>Metropolitan District</v>
      </c>
      <c r="D55">
        <v>0</v>
      </c>
      <c r="E55">
        <v>0</v>
      </c>
      <c r="F55">
        <v>0</v>
      </c>
      <c r="G55">
        <v>0</v>
      </c>
      <c r="H55">
        <v>0</v>
      </c>
      <c r="I55">
        <v>0</v>
      </c>
      <c r="J55">
        <v>0</v>
      </c>
      <c r="K55">
        <v>0</v>
      </c>
      <c r="L55">
        <v>0</v>
      </c>
      <c r="M55">
        <v>0</v>
      </c>
      <c r="N55">
        <v>0</v>
      </c>
    </row>
    <row r="56" spans="1:14" x14ac:dyDescent="0.3">
      <c r="A56" t="s">
        <v>300</v>
      </c>
      <c r="B56" t="str">
        <f>IFERROR(VLOOKUP($A56,classification!$A$3:$C$331,3,FALSE),VLOOKUP($A56,classification!$I$2:$K$27,3,FALSE))</f>
        <v>Predominantly Urban</v>
      </c>
      <c r="C56" t="str">
        <f>VLOOKUP($A56,class!$A$1:$B$455,2,FALSE)</f>
        <v>Metropolitan District</v>
      </c>
      <c r="D56">
        <v>3</v>
      </c>
      <c r="E56">
        <v>0</v>
      </c>
      <c r="F56">
        <v>3</v>
      </c>
      <c r="G56">
        <v>1</v>
      </c>
      <c r="H56">
        <v>2</v>
      </c>
      <c r="I56">
        <v>0</v>
      </c>
      <c r="J56">
        <v>0</v>
      </c>
      <c r="K56">
        <v>33.333333333333336</v>
      </c>
      <c r="L56">
        <v>66.666666666666671</v>
      </c>
      <c r="M56">
        <v>0</v>
      </c>
      <c r="N56">
        <v>0</v>
      </c>
    </row>
    <row r="57" spans="1:14" x14ac:dyDescent="0.3">
      <c r="A57" t="s">
        <v>299</v>
      </c>
      <c r="B57" t="str">
        <f>IFERROR(VLOOKUP($A57,classification!$A$3:$C$331,3,FALSE),VLOOKUP($A57,classification!$I$2:$K$27,3,FALSE))</f>
        <v>Predominantly Urban</v>
      </c>
      <c r="C57" t="str">
        <f>VLOOKUP($A57,class!$A$1:$B$455,2,FALSE)</f>
        <v>Metropolitan District</v>
      </c>
      <c r="D57">
        <v>1</v>
      </c>
      <c r="E57">
        <v>0</v>
      </c>
      <c r="F57">
        <v>1</v>
      </c>
      <c r="G57">
        <v>1</v>
      </c>
      <c r="H57">
        <v>0</v>
      </c>
      <c r="I57">
        <v>0</v>
      </c>
      <c r="J57">
        <v>0</v>
      </c>
      <c r="K57">
        <v>100</v>
      </c>
      <c r="L57">
        <v>0</v>
      </c>
      <c r="M57">
        <v>0</v>
      </c>
      <c r="N57">
        <v>0</v>
      </c>
    </row>
    <row r="58" spans="1:14" x14ac:dyDescent="0.3">
      <c r="A58" t="s">
        <v>293</v>
      </c>
      <c r="B58" t="str">
        <f>IFERROR(VLOOKUP($A58,classification!$A$3:$C$331,3,FALSE),VLOOKUP($A58,classification!$I$2:$K$27,3,FALSE))</f>
        <v>Predominantly Urban</v>
      </c>
      <c r="C58" t="str">
        <f>VLOOKUP($A58,class!$A$1:$B$455,2,FALSE)</f>
        <v>Metropolitan District</v>
      </c>
      <c r="D58">
        <v>4</v>
      </c>
      <c r="E58">
        <v>0</v>
      </c>
      <c r="F58">
        <v>4</v>
      </c>
      <c r="G58">
        <v>3</v>
      </c>
      <c r="H58">
        <v>1</v>
      </c>
      <c r="I58">
        <v>0</v>
      </c>
      <c r="J58">
        <v>0</v>
      </c>
      <c r="K58">
        <v>75</v>
      </c>
      <c r="L58">
        <v>25</v>
      </c>
      <c r="M58">
        <v>0</v>
      </c>
      <c r="N58">
        <v>0</v>
      </c>
    </row>
    <row r="59" spans="1:14" x14ac:dyDescent="0.3">
      <c r="A59" t="s">
        <v>294</v>
      </c>
      <c r="B59" t="str">
        <f>IFERROR(VLOOKUP($A59,classification!$A$3:$C$331,3,FALSE),VLOOKUP($A59,classification!$I$2:$K$27,3,FALSE))</f>
        <v>Predominantly Urban</v>
      </c>
      <c r="C59" t="str">
        <f>VLOOKUP($A59,class!$A$1:$B$455,2,FALSE)</f>
        <v>Metropolitan District</v>
      </c>
      <c r="D59">
        <v>0</v>
      </c>
      <c r="E59">
        <v>0</v>
      </c>
      <c r="F59">
        <v>0</v>
      </c>
      <c r="G59">
        <v>0</v>
      </c>
      <c r="H59">
        <v>0</v>
      </c>
      <c r="I59">
        <v>0</v>
      </c>
      <c r="J59">
        <v>0</v>
      </c>
      <c r="K59">
        <v>0</v>
      </c>
      <c r="L59">
        <v>0</v>
      </c>
      <c r="M59">
        <v>0</v>
      </c>
      <c r="N59">
        <v>0</v>
      </c>
    </row>
    <row r="60" spans="1:14" x14ac:dyDescent="0.3">
      <c r="A60" t="s">
        <v>295</v>
      </c>
      <c r="B60" t="str">
        <f>IFERROR(VLOOKUP($A60,classification!$A$3:$C$331,3,FALSE),VLOOKUP($A60,classification!$I$2:$K$27,3,FALSE))</f>
        <v>Predominantly Urban</v>
      </c>
      <c r="C60" t="str">
        <f>VLOOKUP($A60,class!$A$1:$B$455,2,FALSE)</f>
        <v>Metropolitan District</v>
      </c>
      <c r="D60">
        <v>0</v>
      </c>
      <c r="E60">
        <v>0</v>
      </c>
      <c r="F60">
        <v>0</v>
      </c>
      <c r="G60">
        <v>0</v>
      </c>
      <c r="H60">
        <v>0</v>
      </c>
      <c r="I60">
        <v>0</v>
      </c>
      <c r="J60">
        <v>0</v>
      </c>
      <c r="K60">
        <v>0</v>
      </c>
      <c r="L60">
        <v>0</v>
      </c>
      <c r="M60">
        <v>0</v>
      </c>
      <c r="N60">
        <v>0</v>
      </c>
    </row>
    <row r="61" spans="1:14" x14ac:dyDescent="0.3">
      <c r="A61" t="s">
        <v>20</v>
      </c>
      <c r="B61" t="str">
        <f>IFERROR(VLOOKUP($A61,classification!$A$3:$C$331,3,FALSE),VLOOKUP($A61,classification!$I$2:$K$27,3,FALSE))</f>
        <v>Predominantly Urban</v>
      </c>
      <c r="C61" t="str">
        <f>VLOOKUP($A61,class!$A$1:$B$455,2,FALSE)</f>
        <v>Unitary Authority</v>
      </c>
      <c r="D61">
        <v>1</v>
      </c>
      <c r="E61">
        <v>0</v>
      </c>
      <c r="F61">
        <v>1</v>
      </c>
      <c r="G61">
        <v>1</v>
      </c>
      <c r="H61">
        <v>0</v>
      </c>
      <c r="I61">
        <v>0</v>
      </c>
      <c r="J61">
        <v>0</v>
      </c>
      <c r="K61">
        <v>100</v>
      </c>
      <c r="L61">
        <v>0</v>
      </c>
      <c r="M61">
        <v>0</v>
      </c>
      <c r="N61">
        <v>0</v>
      </c>
    </row>
    <row r="62" spans="1:14" x14ac:dyDescent="0.3">
      <c r="A62" t="s">
        <v>296</v>
      </c>
      <c r="B62" t="str">
        <f>IFERROR(VLOOKUP($A62,classification!$A$3:$C$331,3,FALSE),VLOOKUP($A62,classification!$I$2:$K$27,3,FALSE))</f>
        <v>Predominantly Urban</v>
      </c>
      <c r="C62" t="str">
        <f>VLOOKUP($A62,class!$A$1:$B$455,2,FALSE)</f>
        <v>Metropolitan District</v>
      </c>
      <c r="D62">
        <v>2</v>
      </c>
      <c r="E62">
        <v>0</v>
      </c>
      <c r="F62">
        <v>2</v>
      </c>
      <c r="G62">
        <v>2</v>
      </c>
      <c r="H62">
        <v>0</v>
      </c>
      <c r="I62">
        <v>0</v>
      </c>
      <c r="J62">
        <v>0</v>
      </c>
      <c r="K62">
        <v>100</v>
      </c>
      <c r="L62">
        <v>0</v>
      </c>
      <c r="M62">
        <v>0</v>
      </c>
      <c r="N62">
        <v>0</v>
      </c>
    </row>
    <row r="63" spans="1:14" x14ac:dyDescent="0.3">
      <c r="A63" t="s">
        <v>301</v>
      </c>
      <c r="B63" t="str">
        <f>IFERROR(VLOOKUP($A63,classification!$A$3:$C$331,3,FALSE),VLOOKUP($A63,classification!$I$2:$K$27,3,FALSE))</f>
        <v>Predominantly Urban</v>
      </c>
      <c r="C63" t="str">
        <f>VLOOKUP($A63,class!$A$1:$B$455,2,FALSE)</f>
        <v>Metropolitan District</v>
      </c>
      <c r="D63">
        <v>3</v>
      </c>
      <c r="E63">
        <v>0</v>
      </c>
      <c r="F63">
        <v>3</v>
      </c>
      <c r="G63">
        <v>1</v>
      </c>
      <c r="H63">
        <v>2</v>
      </c>
      <c r="I63">
        <v>0</v>
      </c>
      <c r="J63">
        <v>0</v>
      </c>
      <c r="K63">
        <v>33.333333333333336</v>
      </c>
      <c r="L63">
        <v>66.666666666666671</v>
      </c>
      <c r="M63">
        <v>0</v>
      </c>
      <c r="N63">
        <v>0</v>
      </c>
    </row>
    <row r="64" spans="1:14" x14ac:dyDescent="0.3">
      <c r="A64" t="s">
        <v>382</v>
      </c>
      <c r="D64">
        <v>32</v>
      </c>
      <c r="E64">
        <v>0</v>
      </c>
      <c r="F64">
        <v>32</v>
      </c>
      <c r="G64">
        <v>16</v>
      </c>
      <c r="H64">
        <v>16</v>
      </c>
      <c r="I64">
        <v>0</v>
      </c>
      <c r="J64">
        <v>0</v>
      </c>
      <c r="K64">
        <v>50</v>
      </c>
      <c r="L64">
        <v>50</v>
      </c>
      <c r="M64">
        <v>0</v>
      </c>
      <c r="N64">
        <v>0</v>
      </c>
    </row>
    <row r="65" spans="1:14" x14ac:dyDescent="0.3">
      <c r="A65" t="s">
        <v>36</v>
      </c>
      <c r="B65" t="str">
        <f>IFERROR(VLOOKUP($A65,classification!$A$3:$C$331,3,FALSE),VLOOKUP($A65,classification!$I$2:$K$27,3,FALSE))</f>
        <v>Predominantly Urban</v>
      </c>
      <c r="C65" t="str">
        <f>VLOOKUP($A65,class!$A$1:$B$455,2,FALSE)</f>
        <v>Unitary Authority</v>
      </c>
      <c r="D65">
        <v>7</v>
      </c>
      <c r="E65">
        <v>0</v>
      </c>
      <c r="F65">
        <v>7</v>
      </c>
      <c r="G65">
        <v>3</v>
      </c>
      <c r="H65">
        <v>4</v>
      </c>
      <c r="I65">
        <v>0</v>
      </c>
      <c r="J65">
        <v>0</v>
      </c>
      <c r="K65">
        <v>42.857142857142854</v>
      </c>
      <c r="L65">
        <v>57.142857142857146</v>
      </c>
      <c r="M65">
        <v>0</v>
      </c>
      <c r="N65">
        <v>0</v>
      </c>
    </row>
    <row r="66" spans="1:14" x14ac:dyDescent="0.3">
      <c r="A66" t="s">
        <v>13</v>
      </c>
      <c r="B66" t="str">
        <f>IFERROR(VLOOKUP($A66,classification!$A$3:$C$331,3,FALSE),VLOOKUP($A66,classification!$I$2:$K$27,3,FALSE))</f>
        <v>Urban with Significant Rural</v>
      </c>
      <c r="C66" t="str">
        <f>VLOOKUP($A66,class!$A$1:$B$455,2,FALSE)</f>
        <v>Shire County</v>
      </c>
      <c r="D66">
        <v>8</v>
      </c>
      <c r="E66">
        <v>0</v>
      </c>
      <c r="F66">
        <v>8</v>
      </c>
      <c r="G66">
        <v>5</v>
      </c>
      <c r="H66">
        <v>3</v>
      </c>
      <c r="I66">
        <v>0</v>
      </c>
      <c r="J66">
        <v>0</v>
      </c>
      <c r="K66">
        <v>62.5</v>
      </c>
      <c r="L66">
        <v>37.5</v>
      </c>
      <c r="M66">
        <v>0</v>
      </c>
      <c r="N66">
        <v>0</v>
      </c>
    </row>
    <row r="67" spans="1:14" x14ac:dyDescent="0.3">
      <c r="A67" t="s">
        <v>38</v>
      </c>
      <c r="B67" t="str">
        <f>IFERROR(VLOOKUP($A67,classification!$A$3:$C$331,3,FALSE),VLOOKUP($A67,classification!$I$2:$K$27,3,FALSE))</f>
        <v>Predominantly Urban</v>
      </c>
      <c r="C67" t="str">
        <f>VLOOKUP($A67,class!$A$1:$B$455,2,FALSE)</f>
        <v>Unitary Authority</v>
      </c>
      <c r="D67">
        <v>0</v>
      </c>
      <c r="E67">
        <v>0</v>
      </c>
      <c r="F67">
        <v>0</v>
      </c>
      <c r="G67">
        <v>0</v>
      </c>
      <c r="H67">
        <v>0</v>
      </c>
      <c r="I67">
        <v>0</v>
      </c>
      <c r="J67">
        <v>0</v>
      </c>
      <c r="K67">
        <v>0</v>
      </c>
      <c r="L67">
        <v>0</v>
      </c>
      <c r="M67">
        <v>0</v>
      </c>
      <c r="N67">
        <v>0</v>
      </c>
    </row>
    <row r="68" spans="1:14" x14ac:dyDescent="0.3">
      <c r="A68" t="s">
        <v>33</v>
      </c>
      <c r="B68" t="str">
        <f>IFERROR(VLOOKUP($A68,classification!$A$3:$C$331,3,FALSE),VLOOKUP($A68,classification!$I$2:$K$27,3,FALSE))</f>
        <v>Urban with Significant Rural</v>
      </c>
      <c r="C68" t="str">
        <f>VLOOKUP($A68,class!$A$1:$B$455,2,FALSE)</f>
        <v>Shire County</v>
      </c>
      <c r="D68">
        <v>2</v>
      </c>
      <c r="E68">
        <v>0</v>
      </c>
      <c r="F68">
        <v>2</v>
      </c>
      <c r="G68">
        <v>0</v>
      </c>
      <c r="H68">
        <v>2</v>
      </c>
      <c r="I68">
        <v>0</v>
      </c>
      <c r="J68">
        <v>0</v>
      </c>
      <c r="K68">
        <v>0</v>
      </c>
      <c r="L68">
        <v>100</v>
      </c>
      <c r="M68">
        <v>0</v>
      </c>
      <c r="N68">
        <v>0</v>
      </c>
    </row>
    <row r="69" spans="1:14" x14ac:dyDescent="0.3">
      <c r="A69" t="s">
        <v>35</v>
      </c>
      <c r="B69" t="str">
        <f>IFERROR(VLOOKUP($A69,classification!$A$3:$C$331,3,FALSE),VLOOKUP($A69,classification!$I$2:$K$27,3,FALSE))</f>
        <v>Predominantly Rural</v>
      </c>
      <c r="C69" t="str">
        <f>VLOOKUP($A69,class!$A$1:$B$455,2,FALSE)</f>
        <v>Shire County</v>
      </c>
      <c r="D69">
        <v>5</v>
      </c>
      <c r="E69">
        <v>0</v>
      </c>
      <c r="F69">
        <v>5</v>
      </c>
      <c r="G69">
        <v>3</v>
      </c>
      <c r="H69">
        <v>2</v>
      </c>
      <c r="I69">
        <v>0</v>
      </c>
      <c r="J69">
        <v>0</v>
      </c>
      <c r="K69">
        <v>60</v>
      </c>
      <c r="L69">
        <v>40</v>
      </c>
      <c r="M69">
        <v>0</v>
      </c>
      <c r="N69">
        <v>0</v>
      </c>
    </row>
    <row r="70" spans="1:14" x14ac:dyDescent="0.3">
      <c r="A70" t="s">
        <v>425</v>
      </c>
      <c r="B70" t="str">
        <f>IFERROR(VLOOKUP($A70,classification!$A$3:$C$331,3,FALSE),VLOOKUP($A70,classification!$I$2:$K$27,3,FALSE))</f>
        <v>Urban with Significant Rural</v>
      </c>
      <c r="C70" t="str">
        <f>VLOOKUP($A70,class!$A$1:$B$455,2,FALSE)</f>
        <v>Unitary Authority</v>
      </c>
      <c r="D70">
        <v>4</v>
      </c>
      <c r="E70">
        <v>0</v>
      </c>
      <c r="F70">
        <v>4</v>
      </c>
      <c r="G70">
        <v>2</v>
      </c>
      <c r="H70">
        <v>2</v>
      </c>
      <c r="I70">
        <v>0</v>
      </c>
      <c r="J70">
        <v>0</v>
      </c>
      <c r="K70">
        <v>50</v>
      </c>
      <c r="L70">
        <v>50</v>
      </c>
      <c r="M70">
        <v>0</v>
      </c>
      <c r="N70">
        <v>0</v>
      </c>
    </row>
    <row r="71" spans="1:14" x14ac:dyDescent="0.3">
      <c r="A71" t="s">
        <v>42</v>
      </c>
      <c r="B71" t="str">
        <f>IFERROR(VLOOKUP($A71,classification!$A$3:$C$331,3,FALSE),VLOOKUP($A71,classification!$I$2:$K$27,3,FALSE))</f>
        <v>Predominantly Urban</v>
      </c>
      <c r="C71" t="str">
        <f>VLOOKUP($A71,class!$A$1:$B$455,2,FALSE)</f>
        <v>Unitary Authority</v>
      </c>
      <c r="D71">
        <v>1</v>
      </c>
      <c r="E71">
        <v>0</v>
      </c>
      <c r="F71">
        <v>1</v>
      </c>
      <c r="G71">
        <v>1</v>
      </c>
      <c r="H71">
        <v>0</v>
      </c>
      <c r="I71">
        <v>0</v>
      </c>
      <c r="J71">
        <v>0</v>
      </c>
      <c r="K71">
        <v>100</v>
      </c>
      <c r="L71">
        <v>0</v>
      </c>
      <c r="M71">
        <v>0</v>
      </c>
      <c r="N71">
        <v>0</v>
      </c>
    </row>
    <row r="72" spans="1:14" x14ac:dyDescent="0.3">
      <c r="A72" t="s">
        <v>43</v>
      </c>
      <c r="B72" t="str">
        <f>IFERROR(VLOOKUP($A72,classification!$A$3:$C$331,3,FALSE),VLOOKUP($A72,classification!$I$2:$K$27,3,FALSE))</f>
        <v>Urban with Significant Rural</v>
      </c>
      <c r="C72" t="str">
        <f>VLOOKUP($A72,class!$A$1:$B$455,2,FALSE)</f>
        <v>Shire County</v>
      </c>
      <c r="D72">
        <v>0</v>
      </c>
      <c r="E72">
        <v>0</v>
      </c>
      <c r="F72">
        <v>0</v>
      </c>
      <c r="G72">
        <v>0</v>
      </c>
      <c r="H72">
        <v>0</v>
      </c>
      <c r="I72">
        <v>0</v>
      </c>
      <c r="J72">
        <v>0</v>
      </c>
      <c r="K72">
        <v>0</v>
      </c>
      <c r="L72">
        <v>0</v>
      </c>
      <c r="M72">
        <v>0</v>
      </c>
      <c r="N72">
        <v>0</v>
      </c>
    </row>
    <row r="73" spans="1:14" x14ac:dyDescent="0.3">
      <c r="A73" t="s">
        <v>40</v>
      </c>
      <c r="B73" t="str">
        <f>IFERROR(VLOOKUP($A73,classification!$A$3:$C$331,3,FALSE),VLOOKUP($A73,classification!$I$2:$K$27,3,FALSE))</f>
        <v>Predominantly Rural</v>
      </c>
      <c r="C73" t="str">
        <f>VLOOKUP($A73,class!$A$1:$B$455,2,FALSE)</f>
        <v>Unitary Authority</v>
      </c>
      <c r="D73">
        <v>0</v>
      </c>
      <c r="E73">
        <v>0</v>
      </c>
      <c r="F73">
        <v>0</v>
      </c>
      <c r="G73">
        <v>0</v>
      </c>
      <c r="H73">
        <v>0</v>
      </c>
      <c r="I73">
        <v>0</v>
      </c>
      <c r="J73">
        <v>0</v>
      </c>
      <c r="K73">
        <v>0</v>
      </c>
      <c r="L73">
        <v>0</v>
      </c>
      <c r="M73">
        <v>0</v>
      </c>
      <c r="N73">
        <v>0</v>
      </c>
    </row>
    <row r="74" spans="1:14" x14ac:dyDescent="0.3">
      <c r="A74" t="s">
        <v>420</v>
      </c>
      <c r="B74" t="str">
        <f>IFERROR(VLOOKUP($A74,classification!$A$3:$C$331,3,FALSE),VLOOKUP($A74,classification!$I$2:$K$27,3,FALSE))</f>
        <v>Urban with Significant Rural</v>
      </c>
      <c r="C74" t="str">
        <f>VLOOKUP($A74,class!$A$1:$B$455,2,FALSE)</f>
        <v>Unitary Authority</v>
      </c>
      <c r="D74">
        <v>5</v>
      </c>
      <c r="E74">
        <v>0</v>
      </c>
      <c r="F74">
        <v>5</v>
      </c>
      <c r="G74">
        <v>2</v>
      </c>
      <c r="H74">
        <v>3</v>
      </c>
      <c r="I74">
        <v>0</v>
      </c>
      <c r="J74">
        <v>0</v>
      </c>
      <c r="K74">
        <v>40</v>
      </c>
      <c r="L74">
        <v>60</v>
      </c>
      <c r="M74">
        <v>0</v>
      </c>
      <c r="N74">
        <v>0</v>
      </c>
    </row>
    <row r="75" spans="1:14" x14ac:dyDescent="0.3">
      <c r="A75" t="s">
        <v>360</v>
      </c>
      <c r="D75">
        <v>56</v>
      </c>
      <c r="E75">
        <v>0</v>
      </c>
      <c r="F75">
        <v>56</v>
      </c>
      <c r="G75">
        <v>37</v>
      </c>
      <c r="H75">
        <v>19</v>
      </c>
      <c r="I75">
        <v>0</v>
      </c>
      <c r="J75">
        <v>0</v>
      </c>
      <c r="K75">
        <v>66.071428571428569</v>
      </c>
      <c r="L75">
        <v>33.928571428571431</v>
      </c>
      <c r="M75">
        <v>0</v>
      </c>
      <c r="N75">
        <v>0</v>
      </c>
    </row>
    <row r="76" spans="1:14" x14ac:dyDescent="0.3">
      <c r="A76" t="s">
        <v>311</v>
      </c>
      <c r="B76" t="str">
        <f>IFERROR(VLOOKUP($A76,classification!$A$3:$C$331,3,FALSE),VLOOKUP($A76,classification!$I$2:$K$27,3,FALSE))</f>
        <v>Predominantly Urban</v>
      </c>
      <c r="C76" t="str">
        <f>VLOOKUP($A76,class!$A$1:$B$455,2,FALSE)</f>
        <v>Metropolitan District</v>
      </c>
      <c r="D76">
        <v>27</v>
      </c>
      <c r="E76">
        <v>0</v>
      </c>
      <c r="F76">
        <v>27</v>
      </c>
      <c r="G76">
        <v>16</v>
      </c>
      <c r="H76">
        <v>11</v>
      </c>
      <c r="I76">
        <v>0</v>
      </c>
      <c r="J76">
        <v>0</v>
      </c>
      <c r="K76">
        <v>59.25925925925926</v>
      </c>
      <c r="L76">
        <v>40.74074074074074</v>
      </c>
      <c r="M76">
        <v>0</v>
      </c>
      <c r="N76">
        <v>0</v>
      </c>
    </row>
    <row r="77" spans="1:14" x14ac:dyDescent="0.3">
      <c r="A77" t="s">
        <v>312</v>
      </c>
      <c r="B77" t="str">
        <f>IFERROR(VLOOKUP($A77,classification!$A$3:$C$331,3,FALSE),VLOOKUP($A77,classification!$I$2:$K$27,3,FALSE))</f>
        <v>Predominantly Urban</v>
      </c>
      <c r="C77" t="str">
        <f>VLOOKUP($A77,class!$A$1:$B$455,2,FALSE)</f>
        <v>Metropolitan District</v>
      </c>
      <c r="D77">
        <v>1</v>
      </c>
      <c r="E77">
        <v>0</v>
      </c>
      <c r="F77">
        <v>1</v>
      </c>
      <c r="G77">
        <v>1</v>
      </c>
      <c r="H77">
        <v>0</v>
      </c>
      <c r="I77">
        <v>0</v>
      </c>
      <c r="J77">
        <v>0</v>
      </c>
      <c r="K77">
        <v>100</v>
      </c>
      <c r="L77">
        <v>0</v>
      </c>
      <c r="M77">
        <v>0</v>
      </c>
      <c r="N77">
        <v>0</v>
      </c>
    </row>
    <row r="78" spans="1:14" x14ac:dyDescent="0.3">
      <c r="A78" t="s">
        <v>313</v>
      </c>
      <c r="B78" t="str">
        <f>IFERROR(VLOOKUP($A78,classification!$A$3:$C$331,3,FALSE),VLOOKUP($A78,classification!$I$2:$K$27,3,FALSE))</f>
        <v>Predominantly Urban</v>
      </c>
      <c r="C78" t="str">
        <f>VLOOKUP($A78,class!$A$1:$B$455,2,FALSE)</f>
        <v>Metropolitan District</v>
      </c>
      <c r="D78">
        <v>1</v>
      </c>
      <c r="E78">
        <v>0</v>
      </c>
      <c r="F78">
        <v>1</v>
      </c>
      <c r="G78">
        <v>1</v>
      </c>
      <c r="H78">
        <v>0</v>
      </c>
      <c r="I78">
        <v>0</v>
      </c>
      <c r="J78">
        <v>0</v>
      </c>
      <c r="K78">
        <v>100</v>
      </c>
      <c r="L78">
        <v>0</v>
      </c>
      <c r="M78">
        <v>0</v>
      </c>
      <c r="N78">
        <v>0</v>
      </c>
    </row>
    <row r="79" spans="1:14" x14ac:dyDescent="0.3">
      <c r="A79" t="s">
        <v>44</v>
      </c>
      <c r="B79" t="str">
        <f>IFERROR(VLOOKUP($A79,classification!$A$3:$C$331,3,FALSE),VLOOKUP($A79,classification!$I$2:$K$27,3,FALSE))</f>
        <v>Predominantly Rural</v>
      </c>
      <c r="C79" t="str">
        <f>VLOOKUP($A79,class!$A$1:$B$455,2,FALSE)</f>
        <v>Unitary Authority</v>
      </c>
      <c r="D79">
        <v>0</v>
      </c>
      <c r="E79">
        <v>0</v>
      </c>
      <c r="F79">
        <v>0</v>
      </c>
      <c r="G79">
        <v>0</v>
      </c>
      <c r="H79">
        <v>0</v>
      </c>
      <c r="I79">
        <v>0</v>
      </c>
      <c r="J79">
        <v>0</v>
      </c>
      <c r="K79">
        <v>0</v>
      </c>
      <c r="L79">
        <v>0</v>
      </c>
      <c r="M79">
        <v>0</v>
      </c>
      <c r="N79">
        <v>0</v>
      </c>
    </row>
    <row r="80" spans="1:14" x14ac:dyDescent="0.3">
      <c r="A80" t="s">
        <v>314</v>
      </c>
      <c r="B80" t="str">
        <f>IFERROR(VLOOKUP($A80,classification!$A$3:$C$331,3,FALSE),VLOOKUP($A80,classification!$I$2:$K$27,3,FALSE))</f>
        <v>Predominantly Urban</v>
      </c>
      <c r="C80" t="str">
        <f>VLOOKUP($A80,class!$A$1:$B$455,2,FALSE)</f>
        <v>Metropolitan District</v>
      </c>
      <c r="D80">
        <v>0</v>
      </c>
      <c r="E80">
        <v>0</v>
      </c>
      <c r="F80">
        <v>0</v>
      </c>
      <c r="G80">
        <v>0</v>
      </c>
      <c r="H80">
        <v>0</v>
      </c>
      <c r="I80">
        <v>0</v>
      </c>
      <c r="J80">
        <v>0</v>
      </c>
      <c r="K80">
        <v>0</v>
      </c>
      <c r="L80">
        <v>0</v>
      </c>
      <c r="M80">
        <v>0</v>
      </c>
      <c r="N80">
        <v>0</v>
      </c>
    </row>
    <row r="81" spans="1:14" x14ac:dyDescent="0.3">
      <c r="A81" t="s">
        <v>83</v>
      </c>
      <c r="B81" t="str">
        <f>IFERROR(VLOOKUP($A81,classification!$A$3:$C$331,3,FALSE),VLOOKUP($A81,classification!$I$2:$K$27,3,FALSE))</f>
        <v>Predominantly Rural</v>
      </c>
      <c r="C81" t="str">
        <f>VLOOKUP($A81,class!$A$1:$B$455,2,FALSE)</f>
        <v>Unitary Authority</v>
      </c>
      <c r="D81">
        <v>0</v>
      </c>
      <c r="E81">
        <v>0</v>
      </c>
      <c r="F81">
        <v>0</v>
      </c>
      <c r="G81">
        <v>0</v>
      </c>
      <c r="H81">
        <v>0</v>
      </c>
      <c r="I81">
        <v>0</v>
      </c>
      <c r="J81">
        <v>0</v>
      </c>
      <c r="K81">
        <v>0</v>
      </c>
      <c r="L81">
        <v>0</v>
      </c>
      <c r="M81">
        <v>0</v>
      </c>
      <c r="N81">
        <v>0</v>
      </c>
    </row>
    <row r="82" spans="1:14" x14ac:dyDescent="0.3">
      <c r="A82" t="s">
        <v>315</v>
      </c>
      <c r="B82" t="str">
        <f>IFERROR(VLOOKUP($A82,classification!$A$3:$C$331,3,FALSE),VLOOKUP($A82,classification!$I$2:$K$27,3,FALSE))</f>
        <v>Predominantly Urban</v>
      </c>
      <c r="C82" t="str">
        <f>VLOOKUP($A82,class!$A$1:$B$455,2,FALSE)</f>
        <v>Metropolitan District</v>
      </c>
      <c r="D82">
        <v>0</v>
      </c>
      <c r="E82">
        <v>0</v>
      </c>
      <c r="F82">
        <v>0</v>
      </c>
      <c r="G82">
        <v>0</v>
      </c>
      <c r="H82">
        <v>0</v>
      </c>
      <c r="I82">
        <v>0</v>
      </c>
      <c r="J82">
        <v>0</v>
      </c>
      <c r="K82">
        <v>0</v>
      </c>
      <c r="L82">
        <v>0</v>
      </c>
      <c r="M82">
        <v>0</v>
      </c>
      <c r="N82">
        <v>0</v>
      </c>
    </row>
    <row r="83" spans="1:14" x14ac:dyDescent="0.3">
      <c r="A83" t="s">
        <v>49</v>
      </c>
      <c r="B83" t="str">
        <f>IFERROR(VLOOKUP($A83,classification!$A$3:$C$331,3,FALSE),VLOOKUP($A83,classification!$I$2:$K$27,3,FALSE))</f>
        <v>Urban with Significant Rural</v>
      </c>
      <c r="C83" t="str">
        <f>VLOOKUP($A83,class!$A$1:$B$455,2,FALSE)</f>
        <v>Shire County</v>
      </c>
      <c r="D83">
        <v>2</v>
      </c>
      <c r="E83">
        <v>0</v>
      </c>
      <c r="F83">
        <v>2</v>
      </c>
      <c r="G83">
        <v>1</v>
      </c>
      <c r="H83">
        <v>1</v>
      </c>
      <c r="I83">
        <v>0</v>
      </c>
      <c r="J83">
        <v>0</v>
      </c>
      <c r="K83">
        <v>50</v>
      </c>
      <c r="L83">
        <v>50</v>
      </c>
      <c r="M83">
        <v>0</v>
      </c>
      <c r="N83">
        <v>0</v>
      </c>
    </row>
    <row r="84" spans="1:14" x14ac:dyDescent="0.3">
      <c r="A84" t="s">
        <v>48</v>
      </c>
      <c r="B84" t="str">
        <f>IFERROR(VLOOKUP($A84,classification!$A$3:$C$331,3,FALSE),VLOOKUP($A84,classification!$I$2:$K$27,3,FALSE))</f>
        <v>Predominantly Urban</v>
      </c>
      <c r="C84" t="str">
        <f>VLOOKUP($A84,class!$A$1:$B$455,2,FALSE)</f>
        <v>Unitary Authority</v>
      </c>
      <c r="D84">
        <v>1</v>
      </c>
      <c r="E84">
        <v>0</v>
      </c>
      <c r="F84">
        <v>1</v>
      </c>
      <c r="G84">
        <v>1</v>
      </c>
      <c r="H84">
        <v>0</v>
      </c>
      <c r="I84">
        <v>0</v>
      </c>
      <c r="J84">
        <v>0</v>
      </c>
      <c r="K84">
        <v>100</v>
      </c>
      <c r="L84">
        <v>0</v>
      </c>
      <c r="M84">
        <v>0</v>
      </c>
      <c r="N84">
        <v>0</v>
      </c>
    </row>
    <row r="85" spans="1:14" x14ac:dyDescent="0.3">
      <c r="A85" t="s">
        <v>46</v>
      </c>
      <c r="B85" t="str">
        <f>IFERROR(VLOOKUP($A85,classification!$A$3:$C$331,3,FALSE),VLOOKUP($A85,classification!$I$2:$K$27,3,FALSE))</f>
        <v>Predominantly Urban</v>
      </c>
      <c r="C85" t="str">
        <f>VLOOKUP($A85,class!$A$1:$B$455,2,FALSE)</f>
        <v>Unitary Authority</v>
      </c>
      <c r="D85">
        <v>2</v>
      </c>
      <c r="E85">
        <v>0</v>
      </c>
      <c r="F85">
        <v>2</v>
      </c>
      <c r="G85">
        <v>1</v>
      </c>
      <c r="H85">
        <v>1</v>
      </c>
      <c r="I85">
        <v>0</v>
      </c>
      <c r="J85">
        <v>0</v>
      </c>
      <c r="K85">
        <v>50</v>
      </c>
      <c r="L85">
        <v>50</v>
      </c>
      <c r="M85">
        <v>0</v>
      </c>
      <c r="N85">
        <v>0</v>
      </c>
    </row>
    <row r="86" spans="1:14" x14ac:dyDescent="0.3">
      <c r="A86" t="s">
        <v>316</v>
      </c>
      <c r="B86" t="str">
        <f>IFERROR(VLOOKUP($A86,classification!$A$3:$C$331,3,FALSE),VLOOKUP($A86,classification!$I$2:$K$27,3,FALSE))</f>
        <v>Predominantly Urban</v>
      </c>
      <c r="C86" t="str">
        <f>VLOOKUP($A86,class!$A$1:$B$455,2,FALSE)</f>
        <v>Metropolitan District</v>
      </c>
      <c r="D86">
        <v>8</v>
      </c>
      <c r="E86">
        <v>0</v>
      </c>
      <c r="F86">
        <v>8</v>
      </c>
      <c r="G86">
        <v>8</v>
      </c>
      <c r="H86">
        <v>0</v>
      </c>
      <c r="I86">
        <v>0</v>
      </c>
      <c r="J86">
        <v>0</v>
      </c>
      <c r="K86">
        <v>100</v>
      </c>
      <c r="L86">
        <v>0</v>
      </c>
      <c r="M86">
        <v>0</v>
      </c>
      <c r="N86">
        <v>0</v>
      </c>
    </row>
    <row r="87" spans="1:14" x14ac:dyDescent="0.3">
      <c r="A87" t="s">
        <v>55</v>
      </c>
      <c r="B87" t="str">
        <f>IFERROR(VLOOKUP($A87,classification!$A$3:$C$331,3,FALSE),VLOOKUP($A87,classification!$I$2:$K$27,3,FALSE))</f>
        <v>Urban with Significant Rural</v>
      </c>
      <c r="C87" t="str">
        <f>VLOOKUP($A87,class!$A$1:$B$455,2,FALSE)</f>
        <v>Shire County</v>
      </c>
      <c r="D87">
        <v>6</v>
      </c>
      <c r="E87">
        <v>0</v>
      </c>
      <c r="F87">
        <v>6</v>
      </c>
      <c r="G87">
        <v>4</v>
      </c>
      <c r="H87">
        <v>2</v>
      </c>
      <c r="I87">
        <v>0</v>
      </c>
      <c r="J87">
        <v>0</v>
      </c>
      <c r="K87">
        <v>66.666666666666671</v>
      </c>
      <c r="L87">
        <v>33.333333333333336</v>
      </c>
      <c r="M87">
        <v>0</v>
      </c>
      <c r="N87">
        <v>0</v>
      </c>
    </row>
    <row r="88" spans="1:14" x14ac:dyDescent="0.3">
      <c r="A88" t="s">
        <v>317</v>
      </c>
      <c r="B88" t="str">
        <f>IFERROR(VLOOKUP($A88,classification!$A$3:$C$331,3,FALSE),VLOOKUP($A88,classification!$I$2:$K$27,3,FALSE))</f>
        <v>Predominantly Urban</v>
      </c>
      <c r="C88" t="str">
        <f>VLOOKUP($A88,class!$A$1:$B$455,2,FALSE)</f>
        <v>Metropolitan District</v>
      </c>
      <c r="D88">
        <v>7</v>
      </c>
      <c r="E88">
        <v>0</v>
      </c>
      <c r="F88">
        <v>7</v>
      </c>
      <c r="G88">
        <v>4</v>
      </c>
      <c r="H88">
        <v>3</v>
      </c>
      <c r="I88">
        <v>0</v>
      </c>
      <c r="J88">
        <v>0</v>
      </c>
      <c r="K88">
        <v>57.142857142857146</v>
      </c>
      <c r="L88">
        <v>42.857142857142854</v>
      </c>
      <c r="M88">
        <v>0</v>
      </c>
      <c r="N88">
        <v>0</v>
      </c>
    </row>
    <row r="89" spans="1:14" x14ac:dyDescent="0.3">
      <c r="A89" t="s">
        <v>59</v>
      </c>
      <c r="B89" t="str">
        <f>IFERROR(VLOOKUP($A89,classification!$A$3:$C$331,3,FALSE),VLOOKUP($A89,classification!$I$2:$K$27,3,FALSE))</f>
        <v>Urban with Significant Rural</v>
      </c>
      <c r="C89" t="str">
        <f>VLOOKUP($A89,class!$A$1:$B$455,2,FALSE)</f>
        <v>Shire County</v>
      </c>
      <c r="D89">
        <v>1</v>
      </c>
      <c r="E89">
        <v>0</v>
      </c>
      <c r="F89">
        <v>1</v>
      </c>
      <c r="G89">
        <v>0</v>
      </c>
      <c r="H89">
        <v>1</v>
      </c>
      <c r="I89">
        <v>0</v>
      </c>
      <c r="J89">
        <v>0</v>
      </c>
      <c r="K89">
        <v>0</v>
      </c>
      <c r="L89">
        <v>100</v>
      </c>
      <c r="M89">
        <v>0</v>
      </c>
      <c r="N89">
        <v>0</v>
      </c>
    </row>
    <row r="90" spans="1:14" x14ac:dyDescent="0.3">
      <c r="A90" t="s">
        <v>383</v>
      </c>
      <c r="D90">
        <v>38</v>
      </c>
      <c r="E90">
        <v>0</v>
      </c>
      <c r="F90">
        <v>38</v>
      </c>
      <c r="G90">
        <v>23</v>
      </c>
      <c r="H90">
        <v>13</v>
      </c>
      <c r="I90">
        <v>2</v>
      </c>
      <c r="J90">
        <v>0</v>
      </c>
      <c r="K90">
        <v>60.526315789473685</v>
      </c>
      <c r="L90">
        <v>34.210526315789473</v>
      </c>
      <c r="M90">
        <v>5.2631578947368425</v>
      </c>
      <c r="N90">
        <v>0</v>
      </c>
    </row>
    <row r="91" spans="1:14" x14ac:dyDescent="0.3">
      <c r="A91" t="s">
        <v>87</v>
      </c>
      <c r="B91" t="str">
        <f>IFERROR(VLOOKUP($A91,classification!$A$3:$C$331,3,FALSE),VLOOKUP($A91,classification!$I$2:$K$27,3,FALSE))</f>
        <v>Urban with Significant Rural</v>
      </c>
      <c r="C91" t="str">
        <f>VLOOKUP($A91,class!$A$1:$B$455,2,FALSE)</f>
        <v>Unitary Authority</v>
      </c>
      <c r="D91">
        <v>2</v>
      </c>
      <c r="E91">
        <v>0</v>
      </c>
      <c r="F91">
        <v>2</v>
      </c>
      <c r="G91">
        <v>2</v>
      </c>
      <c r="H91">
        <v>0</v>
      </c>
      <c r="I91">
        <v>0</v>
      </c>
      <c r="J91">
        <v>0</v>
      </c>
      <c r="K91">
        <v>100</v>
      </c>
      <c r="L91">
        <v>0</v>
      </c>
      <c r="M91">
        <v>0</v>
      </c>
      <c r="N91">
        <v>0</v>
      </c>
    </row>
    <row r="92" spans="1:14" x14ac:dyDescent="0.3">
      <c r="A92" t="s">
        <v>8</v>
      </c>
      <c r="B92" t="str">
        <f>IFERROR(VLOOKUP($A92,classification!$A$3:$C$331,3,FALSE),VLOOKUP($A92,classification!$I$2:$K$27,3,FALSE))</f>
        <v>Predominantly Rural</v>
      </c>
      <c r="C92" t="str">
        <f>VLOOKUP($A92,class!$A$1:$B$455,2,FALSE)</f>
        <v>Shire County</v>
      </c>
      <c r="D92">
        <v>7</v>
      </c>
      <c r="E92">
        <v>0</v>
      </c>
      <c r="F92">
        <v>7</v>
      </c>
      <c r="G92">
        <v>5</v>
      </c>
      <c r="H92">
        <v>2</v>
      </c>
      <c r="I92">
        <v>0</v>
      </c>
      <c r="J92">
        <v>0</v>
      </c>
      <c r="K92">
        <v>71.428571428571431</v>
      </c>
      <c r="L92">
        <v>28.571428571428573</v>
      </c>
      <c r="M92">
        <v>0</v>
      </c>
      <c r="N92">
        <v>0</v>
      </c>
    </row>
    <row r="93" spans="1:14" x14ac:dyDescent="0.3">
      <c r="A93" t="s">
        <v>88</v>
      </c>
      <c r="B93" t="str">
        <f>IFERROR(VLOOKUP($A93,classification!$A$3:$C$331,3,FALSE),VLOOKUP($A93,classification!$I$2:$K$27,3,FALSE))</f>
        <v>Predominantly Rural</v>
      </c>
      <c r="C93" t="str">
        <f>VLOOKUP($A93,class!$A$1:$B$455,2,FALSE)</f>
        <v>Unitary Authority</v>
      </c>
      <c r="D93">
        <v>2</v>
      </c>
      <c r="E93">
        <v>0</v>
      </c>
      <c r="F93">
        <v>2</v>
      </c>
      <c r="G93">
        <v>1</v>
      </c>
      <c r="H93">
        <v>0</v>
      </c>
      <c r="I93">
        <v>1</v>
      </c>
      <c r="J93">
        <v>0</v>
      </c>
      <c r="K93">
        <v>50</v>
      </c>
      <c r="L93">
        <v>0</v>
      </c>
      <c r="M93">
        <v>50</v>
      </c>
      <c r="N93">
        <v>0</v>
      </c>
    </row>
    <row r="94" spans="1:14" x14ac:dyDescent="0.3">
      <c r="A94" t="s">
        <v>21</v>
      </c>
      <c r="B94" t="str">
        <f>IFERROR(VLOOKUP($A94,classification!$A$3:$C$331,3,FALSE),VLOOKUP($A94,classification!$I$2:$K$27,3,FALSE))</f>
        <v>Urban with Significant Rural</v>
      </c>
      <c r="C94" t="str">
        <f>VLOOKUP($A94,class!$A$1:$B$455,2,FALSE)</f>
        <v>Shire County</v>
      </c>
      <c r="D94">
        <v>2</v>
      </c>
      <c r="E94">
        <v>0</v>
      </c>
      <c r="F94">
        <v>2</v>
      </c>
      <c r="G94">
        <v>1</v>
      </c>
      <c r="H94">
        <v>1</v>
      </c>
      <c r="I94">
        <v>0</v>
      </c>
      <c r="J94">
        <v>0</v>
      </c>
      <c r="K94">
        <v>50</v>
      </c>
      <c r="L94">
        <v>50</v>
      </c>
      <c r="M94">
        <v>0</v>
      </c>
      <c r="N94">
        <v>0</v>
      </c>
    </row>
    <row r="95" spans="1:14" x14ac:dyDescent="0.3">
      <c r="A95" t="s">
        <v>27</v>
      </c>
      <c r="B95" t="str">
        <f>IFERROR(VLOOKUP($A95,classification!$A$3:$C$331,3,FALSE),VLOOKUP($A95,classification!$I$2:$K$27,3,FALSE))</f>
        <v>Predominantly Urban</v>
      </c>
      <c r="C95" t="str">
        <f>VLOOKUP($A95,class!$A$1:$B$455,2,FALSE)</f>
        <v>Shire County</v>
      </c>
      <c r="D95">
        <v>14</v>
      </c>
      <c r="E95">
        <v>0</v>
      </c>
      <c r="F95">
        <v>14</v>
      </c>
      <c r="G95">
        <v>10</v>
      </c>
      <c r="H95">
        <v>4</v>
      </c>
      <c r="I95">
        <v>0</v>
      </c>
      <c r="J95">
        <v>0</v>
      </c>
      <c r="K95">
        <v>71.428571428571431</v>
      </c>
      <c r="L95">
        <v>28.571428571428573</v>
      </c>
      <c r="M95">
        <v>0</v>
      </c>
      <c r="N95">
        <v>0</v>
      </c>
    </row>
    <row r="96" spans="1:14" x14ac:dyDescent="0.3">
      <c r="A96" t="s">
        <v>64</v>
      </c>
      <c r="B96" t="str">
        <f>IFERROR(VLOOKUP($A96,classification!$A$3:$C$331,3,FALSE),VLOOKUP($A96,classification!$I$2:$K$27,3,FALSE))</f>
        <v>Predominantly Urban</v>
      </c>
      <c r="C96" t="str">
        <f>VLOOKUP($A96,class!$A$1:$B$455,2,FALSE)</f>
        <v>Unitary Authority</v>
      </c>
      <c r="D96">
        <v>6</v>
      </c>
      <c r="E96">
        <v>0</v>
      </c>
      <c r="F96">
        <v>6</v>
      </c>
      <c r="G96">
        <v>0</v>
      </c>
      <c r="H96">
        <v>5</v>
      </c>
      <c r="I96">
        <v>1</v>
      </c>
      <c r="J96">
        <v>0</v>
      </c>
      <c r="K96">
        <v>0</v>
      </c>
      <c r="L96">
        <v>83.333333333333329</v>
      </c>
      <c r="M96">
        <v>16.666666666666668</v>
      </c>
      <c r="N96">
        <v>0</v>
      </c>
    </row>
    <row r="97" spans="1:14" x14ac:dyDescent="0.3">
      <c r="A97" t="s">
        <v>37</v>
      </c>
      <c r="B97" t="str">
        <f>IFERROR(VLOOKUP($A97,classification!$A$3:$C$331,3,FALSE),VLOOKUP($A97,classification!$I$2:$K$27,3,FALSE))</f>
        <v>Predominantly Rural</v>
      </c>
      <c r="C97" t="str">
        <f>VLOOKUP($A97,class!$A$1:$B$455,2,FALSE)</f>
        <v>Shire County</v>
      </c>
      <c r="D97">
        <v>3</v>
      </c>
      <c r="E97">
        <v>0</v>
      </c>
      <c r="F97">
        <v>3</v>
      </c>
      <c r="G97">
        <v>2</v>
      </c>
      <c r="H97">
        <v>1</v>
      </c>
      <c r="I97">
        <v>0</v>
      </c>
      <c r="J97">
        <v>0</v>
      </c>
      <c r="K97">
        <v>66.666666666666671</v>
      </c>
      <c r="L97">
        <v>33.333333333333336</v>
      </c>
      <c r="M97">
        <v>0</v>
      </c>
      <c r="N97">
        <v>0</v>
      </c>
    </row>
    <row r="98" spans="1:14" x14ac:dyDescent="0.3">
      <c r="A98" t="s">
        <v>63</v>
      </c>
      <c r="B98" t="str">
        <f>IFERROR(VLOOKUP($A98,classification!$A$3:$C$331,3,FALSE),VLOOKUP($A98,classification!$I$2:$K$27,3,FALSE))</f>
        <v>Predominantly Urban</v>
      </c>
      <c r="C98" t="str">
        <f>VLOOKUP($A98,class!$A$1:$B$455,2,FALSE)</f>
        <v>Unitary Authority</v>
      </c>
      <c r="D98">
        <v>1</v>
      </c>
      <c r="E98">
        <v>0</v>
      </c>
      <c r="F98">
        <v>1</v>
      </c>
      <c r="G98">
        <v>1</v>
      </c>
      <c r="H98">
        <v>0</v>
      </c>
      <c r="I98">
        <v>0</v>
      </c>
      <c r="J98">
        <v>0</v>
      </c>
      <c r="K98">
        <v>100</v>
      </c>
      <c r="L98">
        <v>0</v>
      </c>
      <c r="M98">
        <v>0</v>
      </c>
      <c r="N98">
        <v>0</v>
      </c>
    </row>
    <row r="99" spans="1:14" x14ac:dyDescent="0.3">
      <c r="A99" t="s">
        <v>65</v>
      </c>
      <c r="B99" t="str">
        <f>IFERROR(VLOOKUP($A99,classification!$A$3:$C$331,3,FALSE),VLOOKUP($A99,classification!$I$2:$K$27,3,FALSE))</f>
        <v>Predominantly Urban</v>
      </c>
      <c r="C99" t="str">
        <f>VLOOKUP($A99,class!$A$1:$B$455,2,FALSE)</f>
        <v>Unitary Authority</v>
      </c>
      <c r="D99">
        <v>0</v>
      </c>
      <c r="E99">
        <v>0</v>
      </c>
      <c r="F99">
        <v>0</v>
      </c>
      <c r="G99">
        <v>0</v>
      </c>
      <c r="H99">
        <v>0</v>
      </c>
      <c r="I99">
        <v>0</v>
      </c>
      <c r="J99">
        <v>0</v>
      </c>
      <c r="K99">
        <v>0</v>
      </c>
      <c r="L99">
        <v>0</v>
      </c>
      <c r="M99">
        <v>0</v>
      </c>
      <c r="N99">
        <v>0</v>
      </c>
    </row>
    <row r="100" spans="1:14" x14ac:dyDescent="0.3">
      <c r="A100" t="s">
        <v>51</v>
      </c>
      <c r="B100" t="str">
        <f>IFERROR(VLOOKUP($A100,classification!$A$3:$C$331,3,FALSE),VLOOKUP($A100,classification!$I$2:$K$27,3,FALSE))</f>
        <v>Predominantly Rural</v>
      </c>
      <c r="C100" t="str">
        <f>VLOOKUP($A100,class!$A$1:$B$455,2,FALSE)</f>
        <v>Shire County</v>
      </c>
      <c r="D100">
        <v>1</v>
      </c>
      <c r="E100">
        <v>0</v>
      </c>
      <c r="F100">
        <v>1</v>
      </c>
      <c r="G100">
        <v>1</v>
      </c>
      <c r="H100">
        <v>0</v>
      </c>
      <c r="I100">
        <v>0</v>
      </c>
      <c r="J100">
        <v>0</v>
      </c>
      <c r="K100">
        <v>100</v>
      </c>
      <c r="L100">
        <v>0</v>
      </c>
      <c r="M100">
        <v>0</v>
      </c>
      <c r="N100">
        <v>0</v>
      </c>
    </row>
    <row r="101" spans="1:14" x14ac:dyDescent="0.3">
      <c r="A101" t="s">
        <v>66</v>
      </c>
      <c r="B101" t="str">
        <f>IFERROR(VLOOKUP($A101,classification!$A$3:$C$331,3,FALSE),VLOOKUP($A101,classification!$I$2:$K$27,3,FALSE))</f>
        <v>Predominantly Urban</v>
      </c>
      <c r="C101" t="str">
        <f>VLOOKUP($A101,class!$A$1:$B$455,2,FALSE)</f>
        <v>Unitary Authority</v>
      </c>
      <c r="D101">
        <v>0</v>
      </c>
      <c r="E101">
        <v>0</v>
      </c>
      <c r="F101">
        <v>0</v>
      </c>
      <c r="G101">
        <v>0</v>
      </c>
      <c r="H101">
        <v>0</v>
      </c>
      <c r="I101">
        <v>0</v>
      </c>
      <c r="J101">
        <v>0</v>
      </c>
      <c r="K101">
        <v>0</v>
      </c>
      <c r="L101">
        <v>0</v>
      </c>
      <c r="M101">
        <v>0</v>
      </c>
      <c r="N101">
        <v>0</v>
      </c>
    </row>
    <row r="102" spans="1:14" x14ac:dyDescent="0.3">
      <c r="A102" t="s">
        <v>384</v>
      </c>
      <c r="D102">
        <v>79</v>
      </c>
      <c r="E102">
        <v>0</v>
      </c>
      <c r="F102">
        <v>79</v>
      </c>
      <c r="G102">
        <v>53</v>
      </c>
      <c r="H102">
        <v>24</v>
      </c>
      <c r="I102">
        <v>2</v>
      </c>
      <c r="J102">
        <v>0</v>
      </c>
      <c r="K102">
        <v>67.088607594936704</v>
      </c>
      <c r="L102">
        <v>30.379746835443036</v>
      </c>
      <c r="M102">
        <v>2.5316455696202533</v>
      </c>
      <c r="N102">
        <v>0</v>
      </c>
    </row>
    <row r="103" spans="1:14" x14ac:dyDescent="0.3">
      <c r="A103" t="s">
        <v>324</v>
      </c>
      <c r="B103" t="str">
        <f>IFERROR(VLOOKUP($A103,classification!$A$3:$C$331,3,FALSE),VLOOKUP($A103,classification!$I$2:$K$27,3,FALSE))</f>
        <v>Predominantly Urban</v>
      </c>
      <c r="C103" t="str">
        <f>VLOOKUP($A103,class!$A$1:$B$455,2,FALSE)</f>
        <v>London Borough</v>
      </c>
      <c r="D103">
        <v>0</v>
      </c>
      <c r="E103">
        <v>0</v>
      </c>
      <c r="F103">
        <v>0</v>
      </c>
      <c r="G103">
        <v>0</v>
      </c>
      <c r="H103">
        <v>0</v>
      </c>
      <c r="I103">
        <v>0</v>
      </c>
      <c r="J103">
        <v>0</v>
      </c>
      <c r="K103">
        <v>0</v>
      </c>
      <c r="L103">
        <v>0</v>
      </c>
      <c r="M103">
        <v>0</v>
      </c>
      <c r="N103">
        <v>0</v>
      </c>
    </row>
    <row r="104" spans="1:14" x14ac:dyDescent="0.3">
      <c r="A104" t="s">
        <v>325</v>
      </c>
      <c r="B104" t="str">
        <f>IFERROR(VLOOKUP($A104,classification!$A$3:$C$331,3,FALSE),VLOOKUP($A104,classification!$I$2:$K$27,3,FALSE))</f>
        <v>Predominantly Urban</v>
      </c>
      <c r="C104" t="str">
        <f>VLOOKUP($A104,class!$A$1:$B$455,2,FALSE)</f>
        <v>London Borough</v>
      </c>
      <c r="D104">
        <v>4</v>
      </c>
      <c r="E104">
        <v>0</v>
      </c>
      <c r="F104">
        <v>4</v>
      </c>
      <c r="G104">
        <v>4</v>
      </c>
      <c r="H104">
        <v>0</v>
      </c>
      <c r="I104">
        <v>0</v>
      </c>
      <c r="J104">
        <v>0</v>
      </c>
      <c r="K104">
        <v>100</v>
      </c>
      <c r="L104">
        <v>0</v>
      </c>
      <c r="M104">
        <v>0</v>
      </c>
      <c r="N104">
        <v>0</v>
      </c>
    </row>
    <row r="105" spans="1:14" x14ac:dyDescent="0.3">
      <c r="A105" t="s">
        <v>326</v>
      </c>
      <c r="B105" t="str">
        <f>IFERROR(VLOOKUP($A105,classification!$A$3:$C$331,3,FALSE),VLOOKUP($A105,classification!$I$2:$K$27,3,FALSE))</f>
        <v>Predominantly Urban</v>
      </c>
      <c r="C105" t="str">
        <f>VLOOKUP($A105,class!$A$1:$B$455,2,FALSE)</f>
        <v>London Borough</v>
      </c>
      <c r="D105">
        <v>0</v>
      </c>
      <c r="E105">
        <v>0</v>
      </c>
      <c r="F105">
        <v>0</v>
      </c>
      <c r="G105">
        <v>0</v>
      </c>
      <c r="H105">
        <v>0</v>
      </c>
      <c r="I105">
        <v>0</v>
      </c>
      <c r="J105">
        <v>0</v>
      </c>
      <c r="K105">
        <v>0</v>
      </c>
      <c r="L105">
        <v>0</v>
      </c>
      <c r="M105">
        <v>0</v>
      </c>
      <c r="N105">
        <v>0</v>
      </c>
    </row>
    <row r="106" spans="1:14" x14ac:dyDescent="0.3">
      <c r="A106" t="s">
        <v>327</v>
      </c>
      <c r="B106" t="str">
        <f>IFERROR(VLOOKUP($A106,classification!$A$3:$C$331,3,FALSE),VLOOKUP($A106,classification!$I$2:$K$27,3,FALSE))</f>
        <v>Predominantly Urban</v>
      </c>
      <c r="C106" t="str">
        <f>VLOOKUP($A106,class!$A$1:$B$455,2,FALSE)</f>
        <v>London Borough</v>
      </c>
      <c r="D106">
        <v>4</v>
      </c>
      <c r="E106">
        <v>0</v>
      </c>
      <c r="F106">
        <v>4</v>
      </c>
      <c r="G106">
        <v>1</v>
      </c>
      <c r="H106">
        <v>3</v>
      </c>
      <c r="I106">
        <v>0</v>
      </c>
      <c r="J106">
        <v>0</v>
      </c>
      <c r="K106">
        <v>25</v>
      </c>
      <c r="L106">
        <v>75</v>
      </c>
      <c r="M106">
        <v>0</v>
      </c>
      <c r="N106">
        <v>0</v>
      </c>
    </row>
    <row r="107" spans="1:14" x14ac:dyDescent="0.3">
      <c r="A107" t="s">
        <v>328</v>
      </c>
      <c r="B107" t="str">
        <f>IFERROR(VLOOKUP($A107,classification!$A$3:$C$331,3,FALSE),VLOOKUP($A107,classification!$I$2:$K$27,3,FALSE))</f>
        <v>Predominantly Urban</v>
      </c>
      <c r="C107" t="str">
        <f>VLOOKUP($A107,class!$A$1:$B$455,2,FALSE)</f>
        <v>London Borough</v>
      </c>
      <c r="D107">
        <v>0</v>
      </c>
      <c r="E107">
        <v>0</v>
      </c>
      <c r="F107">
        <v>0</v>
      </c>
      <c r="G107">
        <v>0</v>
      </c>
      <c r="H107">
        <v>0</v>
      </c>
      <c r="I107">
        <v>0</v>
      </c>
      <c r="J107">
        <v>0</v>
      </c>
      <c r="K107">
        <v>0</v>
      </c>
      <c r="L107">
        <v>0</v>
      </c>
      <c r="M107">
        <v>0</v>
      </c>
      <c r="N107">
        <v>0</v>
      </c>
    </row>
    <row r="108" spans="1:14" x14ac:dyDescent="0.3">
      <c r="A108" t="s">
        <v>329</v>
      </c>
      <c r="B108" t="str">
        <f>IFERROR(VLOOKUP($A108,classification!$A$3:$C$331,3,FALSE),VLOOKUP($A108,classification!$I$2:$K$27,3,FALSE))</f>
        <v>Predominantly Urban</v>
      </c>
      <c r="C108" t="str">
        <f>VLOOKUP($A108,class!$A$1:$B$455,2,FALSE)</f>
        <v>London Borough</v>
      </c>
      <c r="D108">
        <v>1</v>
      </c>
      <c r="E108">
        <v>0</v>
      </c>
      <c r="F108">
        <v>1</v>
      </c>
      <c r="G108">
        <v>1</v>
      </c>
      <c r="H108">
        <v>0</v>
      </c>
      <c r="I108">
        <v>0</v>
      </c>
      <c r="J108">
        <v>0</v>
      </c>
      <c r="K108">
        <v>100</v>
      </c>
      <c r="L108">
        <v>0</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0</v>
      </c>
      <c r="E109">
        <v>0</v>
      </c>
      <c r="F109">
        <v>0</v>
      </c>
      <c r="G109">
        <v>0</v>
      </c>
      <c r="H109">
        <v>0</v>
      </c>
      <c r="I109">
        <v>0</v>
      </c>
      <c r="J109">
        <v>0</v>
      </c>
      <c r="K109">
        <v>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5</v>
      </c>
      <c r="E110">
        <v>0</v>
      </c>
      <c r="F110">
        <v>5</v>
      </c>
      <c r="G110">
        <v>2</v>
      </c>
      <c r="H110">
        <v>2</v>
      </c>
      <c r="I110">
        <v>1</v>
      </c>
      <c r="J110">
        <v>0</v>
      </c>
      <c r="K110">
        <v>40</v>
      </c>
      <c r="L110">
        <v>40</v>
      </c>
      <c r="M110">
        <v>20</v>
      </c>
      <c r="N110">
        <v>0</v>
      </c>
    </row>
    <row r="111" spans="1:14" x14ac:dyDescent="0.3">
      <c r="A111" t="s">
        <v>331</v>
      </c>
      <c r="B111" t="str">
        <f>IFERROR(VLOOKUP($A111,classification!$A$3:$C$331,3,FALSE),VLOOKUP($A111,classification!$I$2:$K$27,3,FALSE))</f>
        <v>Predominantly Urban</v>
      </c>
      <c r="C111" t="str">
        <f>VLOOKUP($A111,class!$A$1:$B$455,2,FALSE)</f>
        <v>London Borough</v>
      </c>
      <c r="D111">
        <v>4</v>
      </c>
      <c r="E111">
        <v>0</v>
      </c>
      <c r="F111">
        <v>4</v>
      </c>
      <c r="G111">
        <v>2</v>
      </c>
      <c r="H111">
        <v>2</v>
      </c>
      <c r="I111">
        <v>0</v>
      </c>
      <c r="J111">
        <v>0</v>
      </c>
      <c r="K111">
        <v>50</v>
      </c>
      <c r="L111">
        <v>50</v>
      </c>
      <c r="M111">
        <v>0</v>
      </c>
      <c r="N111">
        <v>0</v>
      </c>
    </row>
    <row r="112" spans="1:14" x14ac:dyDescent="0.3">
      <c r="A112" t="s">
        <v>332</v>
      </c>
      <c r="B112" t="str">
        <f>IFERROR(VLOOKUP($A112,classification!$A$3:$C$331,3,FALSE),VLOOKUP($A112,classification!$I$2:$K$27,3,FALSE))</f>
        <v>Predominantly Urban</v>
      </c>
      <c r="C112" t="str">
        <f>VLOOKUP($A112,class!$A$1:$B$455,2,FALSE)</f>
        <v>London Borough</v>
      </c>
      <c r="D112">
        <v>0</v>
      </c>
      <c r="E112">
        <v>0</v>
      </c>
      <c r="F112">
        <v>0</v>
      </c>
      <c r="G112">
        <v>0</v>
      </c>
      <c r="H112">
        <v>0</v>
      </c>
      <c r="I112">
        <v>0</v>
      </c>
      <c r="J112">
        <v>0</v>
      </c>
      <c r="K112">
        <v>0</v>
      </c>
      <c r="L112">
        <v>0</v>
      </c>
      <c r="M112">
        <v>0</v>
      </c>
      <c r="N112">
        <v>0</v>
      </c>
    </row>
    <row r="113" spans="1:14" x14ac:dyDescent="0.3">
      <c r="A113" t="s">
        <v>333</v>
      </c>
      <c r="B113" t="str">
        <f>IFERROR(VLOOKUP($A113,classification!$A$3:$C$331,3,FALSE),VLOOKUP($A113,classification!$I$2:$K$27,3,FALSE))</f>
        <v>Predominantly Urban</v>
      </c>
      <c r="C113" t="str">
        <f>VLOOKUP($A113,class!$A$1:$B$455,2,FALSE)</f>
        <v>London Borough</v>
      </c>
      <c r="D113">
        <v>4</v>
      </c>
      <c r="E113">
        <v>0</v>
      </c>
      <c r="F113">
        <v>4</v>
      </c>
      <c r="G113">
        <v>3</v>
      </c>
      <c r="H113">
        <v>1</v>
      </c>
      <c r="I113">
        <v>0</v>
      </c>
      <c r="J113">
        <v>0</v>
      </c>
      <c r="K113">
        <v>75</v>
      </c>
      <c r="L113">
        <v>25</v>
      </c>
      <c r="M113">
        <v>0</v>
      </c>
      <c r="N113">
        <v>0</v>
      </c>
    </row>
    <row r="114" spans="1:14" x14ac:dyDescent="0.3">
      <c r="A114" t="s">
        <v>334</v>
      </c>
      <c r="B114" t="str">
        <f>IFERROR(VLOOKUP($A114,classification!$A$3:$C$331,3,FALSE),VLOOKUP($A114,classification!$I$2:$K$27,3,FALSE))</f>
        <v>Predominantly Urban</v>
      </c>
      <c r="C114" t="str">
        <f>VLOOKUP($A114,class!$A$1:$B$455,2,FALSE)</f>
        <v>London Borough</v>
      </c>
      <c r="D114">
        <v>2</v>
      </c>
      <c r="E114">
        <v>0</v>
      </c>
      <c r="F114">
        <v>2</v>
      </c>
      <c r="G114">
        <v>2</v>
      </c>
      <c r="H114">
        <v>0</v>
      </c>
      <c r="I114">
        <v>0</v>
      </c>
      <c r="J114">
        <v>0</v>
      </c>
      <c r="K114">
        <v>100</v>
      </c>
      <c r="L114">
        <v>0</v>
      </c>
      <c r="M114">
        <v>0</v>
      </c>
      <c r="N114">
        <v>0</v>
      </c>
    </row>
    <row r="115" spans="1:14" x14ac:dyDescent="0.3">
      <c r="A115" t="s">
        <v>335</v>
      </c>
      <c r="B115" t="str">
        <f>IFERROR(VLOOKUP($A115,classification!$A$3:$C$331,3,FALSE),VLOOKUP($A115,classification!$I$2:$K$27,3,FALSE))</f>
        <v>Predominantly Urban</v>
      </c>
      <c r="C115" t="str">
        <f>VLOOKUP($A115,class!$A$1:$B$455,2,FALSE)</f>
        <v>London Borough</v>
      </c>
      <c r="D115">
        <v>4</v>
      </c>
      <c r="E115">
        <v>0</v>
      </c>
      <c r="F115">
        <v>4</v>
      </c>
      <c r="G115">
        <v>4</v>
      </c>
      <c r="H115">
        <v>0</v>
      </c>
      <c r="I115">
        <v>0</v>
      </c>
      <c r="J115">
        <v>0</v>
      </c>
      <c r="K115">
        <v>100</v>
      </c>
      <c r="L115">
        <v>0</v>
      </c>
      <c r="M115">
        <v>0</v>
      </c>
      <c r="N115">
        <v>0</v>
      </c>
    </row>
    <row r="116" spans="1:14" x14ac:dyDescent="0.3">
      <c r="A116" t="s">
        <v>336</v>
      </c>
      <c r="B116" t="str">
        <f>IFERROR(VLOOKUP($A116,classification!$A$3:$C$331,3,FALSE),VLOOKUP($A116,classification!$I$2:$K$27,3,FALSE))</f>
        <v>Predominantly Urban</v>
      </c>
      <c r="C116" t="str">
        <f>VLOOKUP($A116,class!$A$1:$B$455,2,FALSE)</f>
        <v>London Borough</v>
      </c>
      <c r="D116">
        <v>3</v>
      </c>
      <c r="E116">
        <v>0</v>
      </c>
      <c r="F116">
        <v>3</v>
      </c>
      <c r="G116">
        <v>2</v>
      </c>
      <c r="H116">
        <v>1</v>
      </c>
      <c r="I116">
        <v>0</v>
      </c>
      <c r="J116">
        <v>0</v>
      </c>
      <c r="K116">
        <v>66.666666666666671</v>
      </c>
      <c r="L116">
        <v>33.333333333333336</v>
      </c>
      <c r="M116">
        <v>0</v>
      </c>
      <c r="N116">
        <v>0</v>
      </c>
    </row>
    <row r="117" spans="1:14" x14ac:dyDescent="0.3">
      <c r="A117" t="s">
        <v>337</v>
      </c>
      <c r="B117" t="str">
        <f>IFERROR(VLOOKUP($A117,classification!$A$3:$C$331,3,FALSE),VLOOKUP($A117,classification!$I$2:$K$27,3,FALSE))</f>
        <v>Predominantly Urban</v>
      </c>
      <c r="C117" t="str">
        <f>VLOOKUP($A117,class!$A$1:$B$455,2,FALSE)</f>
        <v>London Borough</v>
      </c>
      <c r="D117">
        <v>1</v>
      </c>
      <c r="E117">
        <v>0</v>
      </c>
      <c r="F117">
        <v>1</v>
      </c>
      <c r="G117">
        <v>0</v>
      </c>
      <c r="H117">
        <v>1</v>
      </c>
      <c r="I117">
        <v>0</v>
      </c>
      <c r="J117">
        <v>0</v>
      </c>
      <c r="K117">
        <v>0</v>
      </c>
      <c r="L117">
        <v>100</v>
      </c>
      <c r="M117">
        <v>0</v>
      </c>
      <c r="N117">
        <v>0</v>
      </c>
    </row>
    <row r="118" spans="1:14" x14ac:dyDescent="0.3">
      <c r="A118" t="s">
        <v>338</v>
      </c>
      <c r="B118" t="str">
        <f>IFERROR(VLOOKUP($A118,classification!$A$3:$C$331,3,FALSE),VLOOKUP($A118,classification!$I$2:$K$27,3,FALSE))</f>
        <v>Predominantly Urban</v>
      </c>
      <c r="C118" t="str">
        <f>VLOOKUP($A118,class!$A$1:$B$455,2,FALSE)</f>
        <v>London Borough</v>
      </c>
      <c r="D118">
        <v>0</v>
      </c>
      <c r="E118">
        <v>0</v>
      </c>
      <c r="F118">
        <v>0</v>
      </c>
      <c r="G118">
        <v>0</v>
      </c>
      <c r="H118">
        <v>0</v>
      </c>
      <c r="I118">
        <v>0</v>
      </c>
      <c r="J118">
        <v>0</v>
      </c>
      <c r="K118">
        <v>0</v>
      </c>
      <c r="L118">
        <v>0</v>
      </c>
      <c r="M118">
        <v>0</v>
      </c>
      <c r="N118">
        <v>0</v>
      </c>
    </row>
    <row r="119" spans="1:14" x14ac:dyDescent="0.3">
      <c r="A119" t="s">
        <v>339</v>
      </c>
      <c r="B119" t="str">
        <f>IFERROR(VLOOKUP($A119,classification!$A$3:$C$331,3,FALSE),VLOOKUP($A119,classification!$I$2:$K$27,3,FALSE))</f>
        <v>Predominantly Urban</v>
      </c>
      <c r="C119" t="str">
        <f>VLOOKUP($A119,class!$A$1:$B$455,2,FALSE)</f>
        <v>London Borough</v>
      </c>
      <c r="D119">
        <v>1</v>
      </c>
      <c r="E119">
        <v>0</v>
      </c>
      <c r="F119">
        <v>1</v>
      </c>
      <c r="G119">
        <v>1</v>
      </c>
      <c r="H119">
        <v>0</v>
      </c>
      <c r="I119">
        <v>0</v>
      </c>
      <c r="J119">
        <v>0</v>
      </c>
      <c r="K119">
        <v>100</v>
      </c>
      <c r="L119">
        <v>0</v>
      </c>
      <c r="M119">
        <v>0</v>
      </c>
      <c r="N119">
        <v>0</v>
      </c>
    </row>
    <row r="120" spans="1:14" x14ac:dyDescent="0.3">
      <c r="A120" t="s">
        <v>340</v>
      </c>
      <c r="B120" t="str">
        <f>IFERROR(VLOOKUP($A120,classification!$A$3:$C$331,3,FALSE),VLOOKUP($A120,classification!$I$2:$K$27,3,FALSE))</f>
        <v>Predominantly Urban</v>
      </c>
      <c r="C120" t="str">
        <f>VLOOKUP($A120,class!$A$1:$B$455,2,FALSE)</f>
        <v>London Borough</v>
      </c>
      <c r="D120">
        <v>0</v>
      </c>
      <c r="E120">
        <v>0</v>
      </c>
      <c r="F120">
        <v>0</v>
      </c>
      <c r="G120">
        <v>0</v>
      </c>
      <c r="H120">
        <v>0</v>
      </c>
      <c r="I120">
        <v>0</v>
      </c>
      <c r="J120">
        <v>0</v>
      </c>
      <c r="K120">
        <v>0</v>
      </c>
      <c r="L120">
        <v>0</v>
      </c>
      <c r="M120">
        <v>0</v>
      </c>
      <c r="N120">
        <v>0</v>
      </c>
    </row>
    <row r="121" spans="1:14" x14ac:dyDescent="0.3">
      <c r="A121" t="s">
        <v>341</v>
      </c>
      <c r="B121" t="str">
        <f>IFERROR(VLOOKUP($A121,classification!$A$3:$C$331,3,FALSE),VLOOKUP($A121,classification!$I$2:$K$27,3,FALSE))</f>
        <v>Predominantly Urban</v>
      </c>
      <c r="C121" t="str">
        <f>VLOOKUP($A121,class!$A$1:$B$455,2,FALSE)</f>
        <v>London Borough</v>
      </c>
      <c r="D121">
        <v>3</v>
      </c>
      <c r="E121">
        <v>0</v>
      </c>
      <c r="F121">
        <v>3</v>
      </c>
      <c r="G121">
        <v>1</v>
      </c>
      <c r="H121">
        <v>2</v>
      </c>
      <c r="I121">
        <v>0</v>
      </c>
      <c r="J121">
        <v>0</v>
      </c>
      <c r="K121">
        <v>33.333333333333336</v>
      </c>
      <c r="L121">
        <v>66.666666666666671</v>
      </c>
      <c r="M121">
        <v>0</v>
      </c>
      <c r="N121">
        <v>0</v>
      </c>
    </row>
    <row r="122" spans="1:14" x14ac:dyDescent="0.3">
      <c r="A122" t="s">
        <v>342</v>
      </c>
      <c r="B122" t="str">
        <f>IFERROR(VLOOKUP($A122,classification!$A$3:$C$331,3,FALSE),VLOOKUP($A122,classification!$I$2:$K$27,3,FALSE))</f>
        <v>Predominantly Urban</v>
      </c>
      <c r="C122" t="str">
        <f>VLOOKUP($A122,class!$A$1:$B$455,2,FALSE)</f>
        <v>London Borough</v>
      </c>
      <c r="D122">
        <v>4</v>
      </c>
      <c r="E122">
        <v>0</v>
      </c>
      <c r="F122">
        <v>4</v>
      </c>
      <c r="G122">
        <v>4</v>
      </c>
      <c r="H122">
        <v>0</v>
      </c>
      <c r="I122">
        <v>0</v>
      </c>
      <c r="J122">
        <v>0</v>
      </c>
      <c r="K122">
        <v>100</v>
      </c>
      <c r="L122">
        <v>0</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1</v>
      </c>
      <c r="E123">
        <v>0</v>
      </c>
      <c r="F123">
        <v>1</v>
      </c>
      <c r="G123">
        <v>1</v>
      </c>
      <c r="H123">
        <v>0</v>
      </c>
      <c r="I123">
        <v>0</v>
      </c>
      <c r="J123">
        <v>0</v>
      </c>
      <c r="K123">
        <v>100</v>
      </c>
      <c r="L123">
        <v>0</v>
      </c>
      <c r="M123">
        <v>0</v>
      </c>
      <c r="N123">
        <v>0</v>
      </c>
    </row>
    <row r="124" spans="1:14" x14ac:dyDescent="0.3">
      <c r="A124" t="s">
        <v>344</v>
      </c>
      <c r="B124" t="str">
        <f>IFERROR(VLOOKUP($A124,classification!$A$3:$C$331,3,FALSE),VLOOKUP($A124,classification!$I$2:$K$27,3,FALSE))</f>
        <v>Predominantly Urban</v>
      </c>
      <c r="C124" t="str">
        <f>VLOOKUP($A124,class!$A$1:$B$455,2,FALSE)</f>
        <v>London Borough</v>
      </c>
      <c r="D124">
        <v>5</v>
      </c>
      <c r="E124">
        <v>0</v>
      </c>
      <c r="F124">
        <v>5</v>
      </c>
      <c r="G124">
        <v>4</v>
      </c>
      <c r="H124">
        <v>1</v>
      </c>
      <c r="I124">
        <v>0</v>
      </c>
      <c r="J124">
        <v>0</v>
      </c>
      <c r="K124">
        <v>80</v>
      </c>
      <c r="L124">
        <v>20</v>
      </c>
      <c r="M124">
        <v>0</v>
      </c>
      <c r="N124">
        <v>0</v>
      </c>
    </row>
    <row r="125" spans="1:14" x14ac:dyDescent="0.3">
      <c r="A125" t="s">
        <v>345</v>
      </c>
      <c r="B125" t="str">
        <f>IFERROR(VLOOKUP($A125,classification!$A$3:$C$331,3,FALSE),VLOOKUP($A125,classification!$I$2:$K$27,3,FALSE))</f>
        <v>Predominantly Urban</v>
      </c>
      <c r="C125" t="str">
        <f>VLOOKUP($A125,class!$A$1:$B$455,2,FALSE)</f>
        <v>London Borough</v>
      </c>
      <c r="D125">
        <v>2</v>
      </c>
      <c r="E125">
        <v>0</v>
      </c>
      <c r="F125">
        <v>2</v>
      </c>
      <c r="G125">
        <v>2</v>
      </c>
      <c r="H125">
        <v>0</v>
      </c>
      <c r="I125">
        <v>0</v>
      </c>
      <c r="J125">
        <v>0</v>
      </c>
      <c r="K125">
        <v>100</v>
      </c>
      <c r="L125">
        <v>0</v>
      </c>
      <c r="M125">
        <v>0</v>
      </c>
      <c r="N125">
        <v>0</v>
      </c>
    </row>
    <row r="126" spans="1:14" x14ac:dyDescent="0.3">
      <c r="A126" t="s">
        <v>346</v>
      </c>
      <c r="B126" t="str">
        <f>IFERROR(VLOOKUP($A126,classification!$A$3:$C$331,3,FALSE),VLOOKUP($A126,classification!$I$2:$K$27,3,FALSE))</f>
        <v>Predominantly Urban</v>
      </c>
      <c r="C126" t="str">
        <f>VLOOKUP($A126,class!$A$1:$B$455,2,FALSE)</f>
        <v>London Borough</v>
      </c>
      <c r="D126">
        <v>0</v>
      </c>
      <c r="E126">
        <v>0</v>
      </c>
      <c r="F126">
        <v>0</v>
      </c>
      <c r="G126">
        <v>0</v>
      </c>
      <c r="H126">
        <v>0</v>
      </c>
      <c r="I126">
        <v>0</v>
      </c>
      <c r="J126">
        <v>0</v>
      </c>
      <c r="K126">
        <v>0</v>
      </c>
      <c r="L126">
        <v>0</v>
      </c>
      <c r="M126">
        <v>0</v>
      </c>
      <c r="N126">
        <v>0</v>
      </c>
    </row>
    <row r="127" spans="1:14" x14ac:dyDescent="0.3">
      <c r="A127" t="s">
        <v>347</v>
      </c>
      <c r="B127" t="str">
        <f>IFERROR(VLOOKUP($A127,classification!$A$3:$C$331,3,FALSE),VLOOKUP($A127,classification!$I$2:$K$27,3,FALSE))</f>
        <v>Predominantly Urban</v>
      </c>
      <c r="C127" t="str">
        <f>VLOOKUP($A127,class!$A$1:$B$455,2,FALSE)</f>
        <v>London Borough</v>
      </c>
      <c r="D127">
        <v>7</v>
      </c>
      <c r="E127">
        <v>0</v>
      </c>
      <c r="F127">
        <v>7</v>
      </c>
      <c r="G127">
        <v>4</v>
      </c>
      <c r="H127">
        <v>3</v>
      </c>
      <c r="I127">
        <v>0</v>
      </c>
      <c r="J127">
        <v>0</v>
      </c>
      <c r="K127">
        <v>57.142857142857146</v>
      </c>
      <c r="L127">
        <v>42.857142857142854</v>
      </c>
      <c r="M127">
        <v>0</v>
      </c>
      <c r="N127">
        <v>0</v>
      </c>
    </row>
    <row r="128" spans="1:14" x14ac:dyDescent="0.3">
      <c r="A128" t="s">
        <v>348</v>
      </c>
      <c r="B128" t="str">
        <f>IFERROR(VLOOKUP($A128,classification!$A$3:$C$331,3,FALSE),VLOOKUP($A128,classification!$I$2:$K$27,3,FALSE))</f>
        <v>Predominantly Urban</v>
      </c>
      <c r="C128" t="str">
        <f>VLOOKUP($A128,class!$A$1:$B$455,2,FALSE)</f>
        <v>London Borough</v>
      </c>
      <c r="D128">
        <v>0</v>
      </c>
      <c r="E128">
        <v>0</v>
      </c>
      <c r="F128">
        <v>0</v>
      </c>
      <c r="G128">
        <v>0</v>
      </c>
      <c r="H128">
        <v>0</v>
      </c>
      <c r="I128">
        <v>0</v>
      </c>
      <c r="J128">
        <v>0</v>
      </c>
      <c r="K128">
        <v>0</v>
      </c>
      <c r="L128">
        <v>0</v>
      </c>
      <c r="M128">
        <v>0</v>
      </c>
      <c r="N128">
        <v>0</v>
      </c>
    </row>
    <row r="129" spans="1:14" x14ac:dyDescent="0.3">
      <c r="A129" t="s">
        <v>349</v>
      </c>
      <c r="B129" t="str">
        <f>IFERROR(VLOOKUP($A129,classification!$A$3:$C$331,3,FALSE),VLOOKUP($A129,classification!$I$2:$K$27,3,FALSE))</f>
        <v>Predominantly Urban</v>
      </c>
      <c r="C129" t="str">
        <f>VLOOKUP($A129,class!$A$1:$B$455,2,FALSE)</f>
        <v>London Borough</v>
      </c>
      <c r="D129">
        <v>1</v>
      </c>
      <c r="E129">
        <v>0</v>
      </c>
      <c r="F129">
        <v>1</v>
      </c>
      <c r="G129">
        <v>1</v>
      </c>
      <c r="H129">
        <v>0</v>
      </c>
      <c r="I129">
        <v>0</v>
      </c>
      <c r="J129">
        <v>0</v>
      </c>
      <c r="K129">
        <v>100</v>
      </c>
      <c r="L129">
        <v>0</v>
      </c>
      <c r="M129">
        <v>0</v>
      </c>
      <c r="N129">
        <v>0</v>
      </c>
    </row>
    <row r="130" spans="1:14" x14ac:dyDescent="0.3">
      <c r="A130" t="s">
        <v>350</v>
      </c>
      <c r="B130" t="str">
        <f>IFERROR(VLOOKUP($A130,classification!$A$3:$C$331,3,FALSE),VLOOKUP($A130,classification!$I$2:$K$27,3,FALSE))</f>
        <v>Predominantly Urban</v>
      </c>
      <c r="C130" t="str">
        <f>VLOOKUP($A130,class!$A$1:$B$455,2,FALSE)</f>
        <v>London Borough</v>
      </c>
      <c r="D130">
        <v>5</v>
      </c>
      <c r="E130">
        <v>0</v>
      </c>
      <c r="F130">
        <v>5</v>
      </c>
      <c r="G130">
        <v>1</v>
      </c>
      <c r="H130">
        <v>4</v>
      </c>
      <c r="I130">
        <v>0</v>
      </c>
      <c r="J130">
        <v>0</v>
      </c>
      <c r="K130">
        <v>20</v>
      </c>
      <c r="L130">
        <v>80</v>
      </c>
      <c r="M130">
        <v>0</v>
      </c>
      <c r="N130">
        <v>0</v>
      </c>
    </row>
    <row r="131" spans="1:14" x14ac:dyDescent="0.3">
      <c r="A131" t="s">
        <v>351</v>
      </c>
      <c r="B131" t="str">
        <f>IFERROR(VLOOKUP($A131,classification!$A$3:$C$331,3,FALSE),VLOOKUP($A131,classification!$I$2:$K$27,3,FALSE))</f>
        <v>Predominantly Urban</v>
      </c>
      <c r="C131" t="str">
        <f>VLOOKUP($A131,class!$A$1:$B$455,2,FALSE)</f>
        <v>London Borough</v>
      </c>
      <c r="D131">
        <v>2</v>
      </c>
      <c r="E131">
        <v>0</v>
      </c>
      <c r="F131">
        <v>2</v>
      </c>
      <c r="G131">
        <v>1</v>
      </c>
      <c r="H131">
        <v>1</v>
      </c>
      <c r="I131">
        <v>0</v>
      </c>
      <c r="J131">
        <v>0</v>
      </c>
      <c r="K131">
        <v>50</v>
      </c>
      <c r="L131">
        <v>50</v>
      </c>
      <c r="M131">
        <v>0</v>
      </c>
      <c r="N131">
        <v>0</v>
      </c>
    </row>
    <row r="132" spans="1:14" x14ac:dyDescent="0.3">
      <c r="A132" t="s">
        <v>352</v>
      </c>
      <c r="B132" t="str">
        <f>IFERROR(VLOOKUP($A132,classification!$A$3:$C$331,3,FALSE),VLOOKUP($A132,classification!$I$2:$K$27,3,FALSE))</f>
        <v>Predominantly Urban</v>
      </c>
      <c r="C132" t="str">
        <f>VLOOKUP($A132,class!$A$1:$B$455,2,FALSE)</f>
        <v>London Borough</v>
      </c>
      <c r="D132">
        <v>6</v>
      </c>
      <c r="E132">
        <v>0</v>
      </c>
      <c r="F132">
        <v>6</v>
      </c>
      <c r="G132">
        <v>6</v>
      </c>
      <c r="H132">
        <v>0</v>
      </c>
      <c r="I132">
        <v>0</v>
      </c>
      <c r="J132">
        <v>0</v>
      </c>
      <c r="K132">
        <v>100</v>
      </c>
      <c r="L132">
        <v>0</v>
      </c>
      <c r="M132">
        <v>0</v>
      </c>
      <c r="N132">
        <v>0</v>
      </c>
    </row>
    <row r="133" spans="1:14" x14ac:dyDescent="0.3">
      <c r="A133" t="s">
        <v>353</v>
      </c>
      <c r="B133" t="str">
        <f>IFERROR(VLOOKUP($A133,classification!$A$3:$C$331,3,FALSE),VLOOKUP($A133,classification!$I$2:$K$27,3,FALSE))</f>
        <v>Predominantly Urban</v>
      </c>
      <c r="C133" t="str">
        <f>VLOOKUP($A133,class!$A$1:$B$455,2,FALSE)</f>
        <v>London Borough</v>
      </c>
      <c r="D133">
        <v>3</v>
      </c>
      <c r="E133">
        <v>0</v>
      </c>
      <c r="F133">
        <v>3</v>
      </c>
      <c r="G133">
        <v>1</v>
      </c>
      <c r="H133">
        <v>2</v>
      </c>
      <c r="I133">
        <v>0</v>
      </c>
      <c r="J133">
        <v>0</v>
      </c>
      <c r="K133">
        <v>33.333333333333336</v>
      </c>
      <c r="L133">
        <v>66.666666666666671</v>
      </c>
      <c r="M133">
        <v>0</v>
      </c>
      <c r="N133">
        <v>0</v>
      </c>
    </row>
    <row r="134" spans="1:14" x14ac:dyDescent="0.3">
      <c r="A134" t="s">
        <v>354</v>
      </c>
      <c r="B134" t="str">
        <f>IFERROR(VLOOKUP($A134,classification!$A$3:$C$331,3,FALSE),VLOOKUP($A134,classification!$I$2:$K$27,3,FALSE))</f>
        <v>Predominantly Urban</v>
      </c>
      <c r="C134" t="str">
        <f>VLOOKUP($A134,class!$A$1:$B$455,2,FALSE)</f>
        <v>London Borough</v>
      </c>
      <c r="D134">
        <v>3</v>
      </c>
      <c r="E134">
        <v>0</v>
      </c>
      <c r="F134">
        <v>3</v>
      </c>
      <c r="G134">
        <v>3</v>
      </c>
      <c r="H134">
        <v>0</v>
      </c>
      <c r="I134">
        <v>0</v>
      </c>
      <c r="J134">
        <v>0</v>
      </c>
      <c r="K134">
        <v>100</v>
      </c>
      <c r="L134">
        <v>0</v>
      </c>
      <c r="M134">
        <v>0</v>
      </c>
      <c r="N134">
        <v>0</v>
      </c>
    </row>
    <row r="135" spans="1:14" x14ac:dyDescent="0.3">
      <c r="A135" t="s">
        <v>355</v>
      </c>
      <c r="B135" t="str">
        <f>IFERROR(VLOOKUP($A135,classification!$A$3:$C$331,3,FALSE),VLOOKUP($A135,classification!$I$2:$K$27,3,FALSE))</f>
        <v>Predominantly Urban</v>
      </c>
      <c r="C135" t="str">
        <f>VLOOKUP($A135,class!$A$1:$B$455,2,FALSE)</f>
        <v>London Borough</v>
      </c>
      <c r="D135">
        <v>4</v>
      </c>
      <c r="E135">
        <v>0</v>
      </c>
      <c r="F135">
        <v>4</v>
      </c>
      <c r="G135">
        <v>2</v>
      </c>
      <c r="H135">
        <v>1</v>
      </c>
      <c r="I135">
        <v>1</v>
      </c>
      <c r="J135">
        <v>0</v>
      </c>
      <c r="K135">
        <v>50</v>
      </c>
      <c r="L135">
        <v>25</v>
      </c>
      <c r="M135">
        <v>25</v>
      </c>
      <c r="N135">
        <v>0</v>
      </c>
    </row>
    <row r="136" spans="1:14" x14ac:dyDescent="0.3">
      <c r="A136" t="s">
        <v>385</v>
      </c>
      <c r="D136">
        <v>42</v>
      </c>
      <c r="E136">
        <v>0</v>
      </c>
      <c r="F136">
        <v>42</v>
      </c>
      <c r="G136">
        <v>29</v>
      </c>
      <c r="H136">
        <v>13</v>
      </c>
      <c r="I136">
        <v>0</v>
      </c>
      <c r="J136">
        <v>0</v>
      </c>
      <c r="K136">
        <v>69.047619047619051</v>
      </c>
      <c r="L136">
        <v>30.952380952380953</v>
      </c>
      <c r="M136">
        <v>0</v>
      </c>
      <c r="N136">
        <v>0</v>
      </c>
    </row>
    <row r="137" spans="1:14" x14ac:dyDescent="0.3">
      <c r="A137" t="s">
        <v>68</v>
      </c>
      <c r="B137" t="str">
        <f>IFERROR(VLOOKUP($A137,classification!$A$3:$C$331,3,FALSE),VLOOKUP($A137,classification!$I$2:$K$27,3,FALSE))</f>
        <v>Predominantly Urban</v>
      </c>
      <c r="C137" t="str">
        <f>VLOOKUP($A137,class!$A$1:$B$455,2,FALSE)</f>
        <v>Unitary Authority</v>
      </c>
      <c r="D137">
        <v>0</v>
      </c>
      <c r="E137">
        <v>0</v>
      </c>
      <c r="F137">
        <v>0</v>
      </c>
      <c r="G137">
        <v>0</v>
      </c>
      <c r="H137">
        <v>0</v>
      </c>
      <c r="I137">
        <v>0</v>
      </c>
      <c r="J137">
        <v>0</v>
      </c>
      <c r="K137">
        <v>0</v>
      </c>
      <c r="L137">
        <v>0</v>
      </c>
      <c r="M137">
        <v>0</v>
      </c>
      <c r="N137">
        <v>0</v>
      </c>
    </row>
    <row r="138" spans="1:14" x14ac:dyDescent="0.3">
      <c r="A138" t="s">
        <v>75</v>
      </c>
      <c r="B138" t="str">
        <f>IFERROR(VLOOKUP($A138,classification!$A$3:$C$331,3,FALSE),VLOOKUP($A138,classification!$I$2:$K$27,3,FALSE))</f>
        <v>Predominantly Urban</v>
      </c>
      <c r="C138" t="str">
        <f>VLOOKUP($A138,class!$A$1:$B$455,2,FALSE)</f>
        <v>Unitary Authority</v>
      </c>
      <c r="D138">
        <v>2</v>
      </c>
      <c r="E138">
        <v>0</v>
      </c>
      <c r="F138">
        <v>2</v>
      </c>
      <c r="G138">
        <v>2</v>
      </c>
      <c r="H138">
        <v>0</v>
      </c>
      <c r="I138">
        <v>0</v>
      </c>
      <c r="J138">
        <v>0</v>
      </c>
      <c r="K138">
        <v>100</v>
      </c>
      <c r="L138">
        <v>0</v>
      </c>
      <c r="M138">
        <v>0</v>
      </c>
      <c r="N138">
        <v>0</v>
      </c>
    </row>
    <row r="139" spans="1:14" x14ac:dyDescent="0.3">
      <c r="A139" t="s">
        <v>423</v>
      </c>
      <c r="B139" t="str">
        <f>IFERROR(VLOOKUP($A139,classification!$A$3:$C$331,3,FALSE),VLOOKUP($A139,classification!$I$2:$K$27,3,FALSE))</f>
        <v>Urban with Significant Rural</v>
      </c>
      <c r="C139" t="str">
        <f>VLOOKUP($A139,class!$A$1:$B$455,2,FALSE)</f>
        <v>Unitary Authority</v>
      </c>
      <c r="D139">
        <v>2</v>
      </c>
      <c r="E139">
        <v>0</v>
      </c>
      <c r="F139">
        <v>2</v>
      </c>
      <c r="G139">
        <v>2</v>
      </c>
      <c r="H139">
        <v>0</v>
      </c>
      <c r="I139">
        <v>0</v>
      </c>
      <c r="J139">
        <v>0</v>
      </c>
      <c r="K139">
        <v>100</v>
      </c>
      <c r="L139">
        <v>0</v>
      </c>
      <c r="M139">
        <v>0</v>
      </c>
      <c r="N139">
        <v>0</v>
      </c>
    </row>
    <row r="140" spans="1:14" x14ac:dyDescent="0.3">
      <c r="A140" t="s">
        <v>19</v>
      </c>
      <c r="B140" t="str">
        <f>IFERROR(VLOOKUP($A140,classification!$A$3:$C$331,3,FALSE),VLOOKUP($A140,classification!$I$2:$K$27,3,FALSE))</f>
        <v>Urban with Significant Rural</v>
      </c>
      <c r="C140" t="str">
        <f>VLOOKUP($A140,class!$A$1:$B$455,2,FALSE)</f>
        <v>Shire County</v>
      </c>
      <c r="D140">
        <v>0</v>
      </c>
      <c r="E140">
        <v>0</v>
      </c>
      <c r="F140">
        <v>0</v>
      </c>
      <c r="G140">
        <v>0</v>
      </c>
      <c r="H140">
        <v>0</v>
      </c>
      <c r="I140">
        <v>0</v>
      </c>
      <c r="J140">
        <v>0</v>
      </c>
      <c r="K140">
        <v>0</v>
      </c>
      <c r="L140">
        <v>0</v>
      </c>
      <c r="M140">
        <v>0</v>
      </c>
      <c r="N140">
        <v>0</v>
      </c>
    </row>
    <row r="141" spans="1:14" x14ac:dyDescent="0.3">
      <c r="A141" t="s">
        <v>25</v>
      </c>
      <c r="B141" t="str">
        <f>IFERROR(VLOOKUP($A141,classification!$A$3:$C$331,3,FALSE),VLOOKUP($A141,classification!$I$2:$K$27,3,FALSE))</f>
        <v>Urban with Significant Rural</v>
      </c>
      <c r="C141" t="str">
        <f>VLOOKUP($A141,class!$A$1:$B$455,2,FALSE)</f>
        <v>Shire County</v>
      </c>
      <c r="D141">
        <v>3</v>
      </c>
      <c r="E141">
        <v>0</v>
      </c>
      <c r="F141">
        <v>3</v>
      </c>
      <c r="G141">
        <v>3</v>
      </c>
      <c r="H141">
        <v>0</v>
      </c>
      <c r="I141">
        <v>0</v>
      </c>
      <c r="J141">
        <v>0</v>
      </c>
      <c r="K141">
        <v>100</v>
      </c>
      <c r="L141">
        <v>0</v>
      </c>
      <c r="M141">
        <v>0</v>
      </c>
      <c r="N141">
        <v>0</v>
      </c>
    </row>
    <row r="142" spans="1:14" x14ac:dyDescent="0.3">
      <c r="A142" t="s">
        <v>78</v>
      </c>
      <c r="B142" t="str">
        <f>IFERROR(VLOOKUP($A142,classification!$A$3:$C$331,3,FALSE),VLOOKUP($A142,classification!$I$2:$K$27,3,FALSE))</f>
        <v>Predominantly Rural</v>
      </c>
      <c r="C142" t="str">
        <f>VLOOKUP($A142,class!$A$1:$B$455,2,FALSE)</f>
        <v>Unitary Authority</v>
      </c>
      <c r="D142">
        <v>0</v>
      </c>
      <c r="E142">
        <v>0</v>
      </c>
      <c r="F142">
        <v>0</v>
      </c>
      <c r="G142">
        <v>0</v>
      </c>
      <c r="H142">
        <v>0</v>
      </c>
      <c r="I142">
        <v>0</v>
      </c>
      <c r="J142">
        <v>0</v>
      </c>
      <c r="K142">
        <v>0</v>
      </c>
      <c r="L142">
        <v>0</v>
      </c>
      <c r="M142">
        <v>0</v>
      </c>
      <c r="N142">
        <v>0</v>
      </c>
    </row>
    <row r="143" spans="1:14" x14ac:dyDescent="0.3">
      <c r="A143" t="s">
        <v>29</v>
      </c>
      <c r="B143" t="str">
        <f>IFERROR(VLOOKUP($A143,classification!$A$3:$C$331,3,FALSE),VLOOKUP($A143,classification!$I$2:$K$27,3,FALSE))</f>
        <v>Urban with Significant Rural</v>
      </c>
      <c r="C143" t="str">
        <f>VLOOKUP($A143,class!$A$1:$B$455,2,FALSE)</f>
        <v>Shire County</v>
      </c>
      <c r="D143">
        <v>1</v>
      </c>
      <c r="E143">
        <v>0</v>
      </c>
      <c r="F143">
        <v>1</v>
      </c>
      <c r="G143">
        <v>1</v>
      </c>
      <c r="H143">
        <v>0</v>
      </c>
      <c r="I143">
        <v>0</v>
      </c>
      <c r="J143">
        <v>0</v>
      </c>
      <c r="K143">
        <v>100</v>
      </c>
      <c r="L143">
        <v>0</v>
      </c>
      <c r="M143">
        <v>0</v>
      </c>
      <c r="N143">
        <v>0</v>
      </c>
    </row>
    <row r="144" spans="1:14" x14ac:dyDescent="0.3">
      <c r="A144" t="s">
        <v>67</v>
      </c>
      <c r="B144" t="str">
        <f>IFERROR(VLOOKUP($A144,classification!$A$3:$C$331,3,FALSE),VLOOKUP($A144,classification!$I$2:$K$27,3,FALSE))</f>
        <v>Predominantly Urban</v>
      </c>
      <c r="C144" t="str">
        <f>VLOOKUP($A144,class!$A$1:$B$455,2,FALSE)</f>
        <v>Unitary Authority</v>
      </c>
      <c r="D144">
        <v>0</v>
      </c>
      <c r="E144">
        <v>0</v>
      </c>
      <c r="F144">
        <v>0</v>
      </c>
      <c r="G144">
        <v>0</v>
      </c>
      <c r="H144">
        <v>0</v>
      </c>
      <c r="I144">
        <v>0</v>
      </c>
      <c r="J144">
        <v>0</v>
      </c>
      <c r="K144">
        <v>0</v>
      </c>
      <c r="L144">
        <v>0</v>
      </c>
      <c r="M144">
        <v>0</v>
      </c>
      <c r="N144">
        <v>0</v>
      </c>
    </row>
    <row r="145" spans="1:14" x14ac:dyDescent="0.3">
      <c r="A145" t="s">
        <v>74</v>
      </c>
      <c r="B145" t="str">
        <f>IFERROR(VLOOKUP($A145,classification!$A$3:$C$331,3,FALSE),VLOOKUP($A145,classification!$I$2:$K$27,3,FALSE))</f>
        <v>Predominantly Urban</v>
      </c>
      <c r="C145" t="str">
        <f>VLOOKUP($A145,class!$A$1:$B$455,2,FALSE)</f>
        <v>Unitary Authority</v>
      </c>
      <c r="D145">
        <v>2</v>
      </c>
      <c r="E145">
        <v>0</v>
      </c>
      <c r="F145">
        <v>2</v>
      </c>
      <c r="G145">
        <v>0</v>
      </c>
      <c r="H145">
        <v>2</v>
      </c>
      <c r="I145">
        <v>0</v>
      </c>
      <c r="J145">
        <v>0</v>
      </c>
      <c r="K145">
        <v>0</v>
      </c>
      <c r="L145">
        <v>100</v>
      </c>
      <c r="M145">
        <v>0</v>
      </c>
      <c r="N145">
        <v>0</v>
      </c>
    </row>
    <row r="146" spans="1:14" x14ac:dyDescent="0.3">
      <c r="A146" t="s">
        <v>45</v>
      </c>
      <c r="B146" t="str">
        <f>IFERROR(VLOOKUP($A146,classification!$A$3:$C$331,3,FALSE),VLOOKUP($A146,classification!$I$2:$K$27,3,FALSE))</f>
        <v>Predominantly Rural</v>
      </c>
      <c r="C146" t="str">
        <f>VLOOKUP($A146,class!$A$1:$B$455,2,FALSE)</f>
        <v>Shire County</v>
      </c>
      <c r="D146">
        <v>7</v>
      </c>
      <c r="E146">
        <v>0</v>
      </c>
      <c r="F146">
        <v>7</v>
      </c>
      <c r="G146">
        <v>4</v>
      </c>
      <c r="H146">
        <v>3</v>
      </c>
      <c r="I146">
        <v>0</v>
      </c>
      <c r="J146">
        <v>0</v>
      </c>
      <c r="K146">
        <v>57.142857142857146</v>
      </c>
      <c r="L146">
        <v>42.857142857142854</v>
      </c>
      <c r="M146">
        <v>0</v>
      </c>
      <c r="N146">
        <v>0</v>
      </c>
    </row>
    <row r="147" spans="1:14" x14ac:dyDescent="0.3">
      <c r="A147" t="s">
        <v>76</v>
      </c>
      <c r="B147" t="str">
        <f>IFERROR(VLOOKUP($A147,classification!$A$3:$C$331,3,FALSE),VLOOKUP($A147,classification!$I$2:$K$27,3,FALSE))</f>
        <v>Predominantly Urban</v>
      </c>
      <c r="C147" t="str">
        <f>VLOOKUP($A147,class!$A$1:$B$455,2,FALSE)</f>
        <v>Unitary Authority</v>
      </c>
      <c r="D147">
        <v>0</v>
      </c>
      <c r="E147">
        <v>0</v>
      </c>
      <c r="F147">
        <v>0</v>
      </c>
      <c r="G147">
        <v>0</v>
      </c>
      <c r="H147">
        <v>0</v>
      </c>
      <c r="I147">
        <v>0</v>
      </c>
      <c r="J147">
        <v>0</v>
      </c>
      <c r="K147">
        <v>0</v>
      </c>
      <c r="L147">
        <v>0</v>
      </c>
      <c r="M147">
        <v>0</v>
      </c>
      <c r="N147">
        <v>0</v>
      </c>
    </row>
    <row r="148" spans="1:14" x14ac:dyDescent="0.3">
      <c r="A148" t="s">
        <v>70</v>
      </c>
      <c r="B148" t="str">
        <f>IFERROR(VLOOKUP($A148,classification!$A$3:$C$331,3,FALSE),VLOOKUP($A148,classification!$I$2:$K$27,3,FALSE))</f>
        <v>Predominantly Urban</v>
      </c>
      <c r="C148" t="str">
        <f>VLOOKUP($A148,class!$A$1:$B$455,2,FALSE)</f>
        <v>Unitary Authority</v>
      </c>
      <c r="D148">
        <v>5</v>
      </c>
      <c r="E148">
        <v>0</v>
      </c>
      <c r="F148">
        <v>5</v>
      </c>
      <c r="G148">
        <v>5</v>
      </c>
      <c r="H148">
        <v>0</v>
      </c>
      <c r="I148">
        <v>0</v>
      </c>
      <c r="J148">
        <v>0</v>
      </c>
      <c r="K148">
        <v>100</v>
      </c>
      <c r="L148">
        <v>0</v>
      </c>
      <c r="M148">
        <v>0</v>
      </c>
      <c r="N148">
        <v>0</v>
      </c>
    </row>
    <row r="149" spans="1:14" x14ac:dyDescent="0.3">
      <c r="A149" t="s">
        <v>71</v>
      </c>
      <c r="B149" t="str">
        <f>IFERROR(VLOOKUP($A149,classification!$A$3:$C$331,3,FALSE),VLOOKUP($A149,classification!$I$2:$K$27,3,FALSE))</f>
        <v>Predominantly Urban</v>
      </c>
      <c r="C149" t="str">
        <f>VLOOKUP($A149,class!$A$1:$B$455,2,FALSE)</f>
        <v>Unitary Authority</v>
      </c>
      <c r="D149">
        <v>5</v>
      </c>
      <c r="E149">
        <v>0</v>
      </c>
      <c r="F149">
        <v>5</v>
      </c>
      <c r="G149">
        <v>3</v>
      </c>
      <c r="H149">
        <v>2</v>
      </c>
      <c r="I149">
        <v>0</v>
      </c>
      <c r="J149">
        <v>0</v>
      </c>
      <c r="K149">
        <v>60</v>
      </c>
      <c r="L149">
        <v>40</v>
      </c>
      <c r="M149">
        <v>0</v>
      </c>
      <c r="N149">
        <v>0</v>
      </c>
    </row>
    <row r="150" spans="1:14" x14ac:dyDescent="0.3">
      <c r="A150" t="s">
        <v>77</v>
      </c>
      <c r="B150" t="str">
        <f>IFERROR(VLOOKUP($A150,classification!$A$3:$C$331,3,FALSE),VLOOKUP($A150,classification!$I$2:$K$27,3,FALSE))</f>
        <v>Predominantly Urban</v>
      </c>
      <c r="C150" t="str">
        <f>VLOOKUP($A150,class!$A$1:$B$455,2,FALSE)</f>
        <v>Unitary Authority</v>
      </c>
      <c r="D150">
        <v>1</v>
      </c>
      <c r="E150">
        <v>0</v>
      </c>
      <c r="F150">
        <v>1</v>
      </c>
      <c r="G150">
        <v>0</v>
      </c>
      <c r="H150">
        <v>1</v>
      </c>
      <c r="I150">
        <v>0</v>
      </c>
      <c r="J150">
        <v>0</v>
      </c>
      <c r="K150">
        <v>0</v>
      </c>
      <c r="L150">
        <v>100</v>
      </c>
      <c r="M150">
        <v>0</v>
      </c>
      <c r="N150">
        <v>0</v>
      </c>
    </row>
    <row r="151" spans="1:14" x14ac:dyDescent="0.3">
      <c r="A151" t="s">
        <v>53</v>
      </c>
      <c r="B151" t="str">
        <f>IFERROR(VLOOKUP($A151,classification!$A$3:$C$331,3,FALSE),VLOOKUP($A151,classification!$I$2:$K$27,3,FALSE))</f>
        <v>Predominantly Urban</v>
      </c>
      <c r="C151" t="str">
        <f>VLOOKUP($A151,class!$A$1:$B$455,2,FALSE)</f>
        <v>Shire County</v>
      </c>
      <c r="D151">
        <v>4</v>
      </c>
      <c r="E151">
        <v>0</v>
      </c>
      <c r="F151">
        <v>4</v>
      </c>
      <c r="G151">
        <v>1</v>
      </c>
      <c r="H151">
        <v>3</v>
      </c>
      <c r="I151">
        <v>0</v>
      </c>
      <c r="J151">
        <v>0</v>
      </c>
      <c r="K151">
        <v>25</v>
      </c>
      <c r="L151">
        <v>75</v>
      </c>
      <c r="M151">
        <v>0</v>
      </c>
      <c r="N151">
        <v>0</v>
      </c>
    </row>
    <row r="152" spans="1:14" x14ac:dyDescent="0.3">
      <c r="A152" t="s">
        <v>69</v>
      </c>
      <c r="B152" t="str">
        <f>IFERROR(VLOOKUP($A152,classification!$A$3:$C$331,3,FALSE),VLOOKUP($A152,classification!$I$2:$K$27,3,FALSE))</f>
        <v>Urban with Significant Rural</v>
      </c>
      <c r="C152" t="str">
        <f>VLOOKUP($A152,class!$A$1:$B$455,2,FALSE)</f>
        <v>Unitary Authority</v>
      </c>
      <c r="D152">
        <v>2</v>
      </c>
      <c r="E152">
        <v>0</v>
      </c>
      <c r="F152">
        <v>2</v>
      </c>
      <c r="G152">
        <v>2</v>
      </c>
      <c r="H152">
        <v>0</v>
      </c>
      <c r="I152">
        <v>0</v>
      </c>
      <c r="J152">
        <v>0</v>
      </c>
      <c r="K152">
        <v>100</v>
      </c>
      <c r="L152">
        <v>0</v>
      </c>
      <c r="M152">
        <v>0</v>
      </c>
      <c r="N152">
        <v>0</v>
      </c>
    </row>
    <row r="153" spans="1:14" x14ac:dyDescent="0.3">
      <c r="A153" t="s">
        <v>57</v>
      </c>
      <c r="B153" t="str">
        <f>IFERROR(VLOOKUP($A153,classification!$A$3:$C$331,3,FALSE),VLOOKUP($A153,classification!$I$2:$K$27,3,FALSE))</f>
        <v>Predominantly Urban</v>
      </c>
      <c r="C153" t="str">
        <f>VLOOKUP($A153,class!$A$1:$B$455,2,FALSE)</f>
        <v>Shire County</v>
      </c>
      <c r="D153">
        <v>4</v>
      </c>
      <c r="E153">
        <v>0</v>
      </c>
      <c r="F153">
        <v>4</v>
      </c>
      <c r="G153">
        <v>2</v>
      </c>
      <c r="H153">
        <v>2</v>
      </c>
      <c r="I153">
        <v>0</v>
      </c>
      <c r="J153">
        <v>0</v>
      </c>
      <c r="K153">
        <v>50</v>
      </c>
      <c r="L153">
        <v>50</v>
      </c>
      <c r="M153">
        <v>0</v>
      </c>
      <c r="N153">
        <v>0</v>
      </c>
    </row>
    <row r="154" spans="1:14" x14ac:dyDescent="0.3">
      <c r="A154" t="s">
        <v>72</v>
      </c>
      <c r="B154" t="str">
        <f>IFERROR(VLOOKUP($A154,classification!$A$3:$C$331,3,FALSE),VLOOKUP($A154,classification!$I$2:$K$27,3,FALSE))</f>
        <v>Predominantly Urban</v>
      </c>
      <c r="C154" t="str">
        <f>VLOOKUP($A154,class!$A$1:$B$455,2,FALSE)</f>
        <v>Unitary Authority</v>
      </c>
      <c r="D154">
        <v>3</v>
      </c>
      <c r="E154">
        <v>0</v>
      </c>
      <c r="F154">
        <v>3</v>
      </c>
      <c r="G154">
        <v>3</v>
      </c>
      <c r="H154">
        <v>0</v>
      </c>
      <c r="I154">
        <v>0</v>
      </c>
      <c r="J154">
        <v>0</v>
      </c>
      <c r="K154">
        <v>100</v>
      </c>
      <c r="L154">
        <v>0</v>
      </c>
      <c r="M154">
        <v>0</v>
      </c>
      <c r="N154">
        <v>0</v>
      </c>
    </row>
    <row r="155" spans="1:14" x14ac:dyDescent="0.3">
      <c r="A155" t="s">
        <v>73</v>
      </c>
      <c r="B155" t="str">
        <f>IFERROR(VLOOKUP($A155,classification!$A$3:$C$331,3,FALSE),VLOOKUP($A155,classification!$I$2:$K$27,3,FALSE))</f>
        <v>Predominantly Urban</v>
      </c>
      <c r="C155" t="str">
        <f>VLOOKUP($A155,class!$A$1:$B$455,2,FALSE)</f>
        <v>Unitary Authority</v>
      </c>
      <c r="D155">
        <v>1</v>
      </c>
      <c r="E155">
        <v>0</v>
      </c>
      <c r="F155">
        <v>1</v>
      </c>
      <c r="G155">
        <v>1</v>
      </c>
      <c r="H155">
        <v>0</v>
      </c>
      <c r="I155">
        <v>0</v>
      </c>
      <c r="J155">
        <v>0</v>
      </c>
      <c r="K155">
        <v>100</v>
      </c>
      <c r="L155">
        <v>0</v>
      </c>
      <c r="M155">
        <v>0</v>
      </c>
      <c r="N155">
        <v>0</v>
      </c>
    </row>
    <row r="156" spans="1:14" x14ac:dyDescent="0.3">
      <c r="A156" t="s">
        <v>386</v>
      </c>
      <c r="D156">
        <v>18</v>
      </c>
      <c r="E156">
        <v>0</v>
      </c>
      <c r="F156">
        <v>18</v>
      </c>
      <c r="G156">
        <v>9</v>
      </c>
      <c r="H156">
        <v>9</v>
      </c>
      <c r="I156">
        <v>0</v>
      </c>
      <c r="J156">
        <v>0</v>
      </c>
      <c r="K156">
        <v>50</v>
      </c>
      <c r="L156">
        <v>50</v>
      </c>
      <c r="M156">
        <v>0</v>
      </c>
      <c r="N156">
        <v>0</v>
      </c>
    </row>
    <row r="157" spans="1:14" x14ac:dyDescent="0.3">
      <c r="A157" t="s">
        <v>50</v>
      </c>
      <c r="B157" t="str">
        <f>IFERROR(VLOOKUP($A157,classification!$A$3:$C$331,3,FALSE),VLOOKUP($A157,classification!$I$2:$K$27,3,FALSE))</f>
        <v>Urban with Significant Rural</v>
      </c>
      <c r="C157" t="str">
        <f>VLOOKUP($A157,class!$A$1:$B$455,2,FALSE)</f>
        <v>Unitary Authority</v>
      </c>
      <c r="D157">
        <v>0</v>
      </c>
      <c r="E157">
        <v>0</v>
      </c>
      <c r="F157">
        <v>0</v>
      </c>
      <c r="G157">
        <v>0</v>
      </c>
      <c r="H157">
        <v>0</v>
      </c>
      <c r="I157">
        <v>0</v>
      </c>
      <c r="J157">
        <v>0</v>
      </c>
      <c r="K157">
        <v>0</v>
      </c>
      <c r="L157">
        <v>0</v>
      </c>
      <c r="M157">
        <v>0</v>
      </c>
      <c r="N157">
        <v>0</v>
      </c>
    </row>
    <row r="158" spans="1:14" x14ac:dyDescent="0.3">
      <c r="A158" t="s">
        <v>410</v>
      </c>
      <c r="B158" t="str">
        <f>IFERROR(VLOOKUP($A158,classification!$A$3:$C$331,3,FALSE),VLOOKUP($A158,classification!$I$2:$K$27,3,FALSE))</f>
        <v>Predominantly Urban</v>
      </c>
      <c r="C158" t="str">
        <f>VLOOKUP($A158,class!$A$1:$B$455,2,FALSE)</f>
        <v>Unitary Authority</v>
      </c>
      <c r="D158">
        <v>0</v>
      </c>
      <c r="E158">
        <v>0</v>
      </c>
      <c r="F158">
        <v>0</v>
      </c>
      <c r="G158">
        <v>0</v>
      </c>
      <c r="H158">
        <v>0</v>
      </c>
      <c r="I158">
        <v>0</v>
      </c>
      <c r="J158">
        <v>0</v>
      </c>
      <c r="K158">
        <v>0</v>
      </c>
      <c r="L158">
        <v>0</v>
      </c>
      <c r="M158">
        <v>0</v>
      </c>
      <c r="N158">
        <v>0</v>
      </c>
    </row>
    <row r="159" spans="1:14" x14ac:dyDescent="0.3">
      <c r="A159" t="s">
        <v>52</v>
      </c>
      <c r="B159" t="str">
        <f>IFERROR(VLOOKUP($A159,classification!$A$3:$C$331,3,FALSE),VLOOKUP($A159,classification!$I$2:$K$27,3,FALSE))</f>
        <v>Predominantly Urban</v>
      </c>
      <c r="C159" t="str">
        <f>VLOOKUP($A159,class!$A$1:$B$455,2,FALSE)</f>
        <v>Unitary Authority</v>
      </c>
      <c r="D159">
        <v>12</v>
      </c>
      <c r="E159">
        <v>0</v>
      </c>
      <c r="F159">
        <v>12</v>
      </c>
      <c r="G159">
        <v>6</v>
      </c>
      <c r="H159">
        <v>6</v>
      </c>
      <c r="I159">
        <v>0</v>
      </c>
      <c r="J159">
        <v>0</v>
      </c>
      <c r="K159">
        <v>50</v>
      </c>
      <c r="L159">
        <v>50</v>
      </c>
      <c r="M159">
        <v>0</v>
      </c>
      <c r="N159">
        <v>0</v>
      </c>
    </row>
    <row r="160" spans="1:14" x14ac:dyDescent="0.3">
      <c r="A160" t="s">
        <v>84</v>
      </c>
      <c r="B160" t="str">
        <f>IFERROR(VLOOKUP($A160,classification!$A$3:$C$331,3,FALSE),VLOOKUP($A160,classification!$I$2:$K$27,3,FALSE))</f>
        <v>Predominantly Rural</v>
      </c>
      <c r="C160" t="str">
        <f>VLOOKUP($A160,class!$A$1:$B$455,2,FALSE)</f>
        <v>Unitary Authority</v>
      </c>
      <c r="D160">
        <v>2</v>
      </c>
      <c r="E160">
        <v>0</v>
      </c>
      <c r="F160">
        <v>2</v>
      </c>
      <c r="G160">
        <v>2</v>
      </c>
      <c r="H160">
        <v>0</v>
      </c>
      <c r="I160">
        <v>0</v>
      </c>
      <c r="J160">
        <v>0</v>
      </c>
      <c r="K160">
        <v>100</v>
      </c>
      <c r="L160">
        <v>0</v>
      </c>
      <c r="M160">
        <v>0</v>
      </c>
      <c r="N160">
        <v>0</v>
      </c>
    </row>
    <row r="161" spans="1:14" x14ac:dyDescent="0.3">
      <c r="A161" t="s">
        <v>15</v>
      </c>
      <c r="B161" t="str">
        <f>IFERROR(VLOOKUP($A161,classification!$A$3:$C$331,3,FALSE),VLOOKUP($A161,classification!$I$2:$K$27,3,FALSE))</f>
        <v>Predominantly Rural</v>
      </c>
      <c r="C161" t="str">
        <f>VLOOKUP($A161,class!$A$1:$B$455,2,FALSE)</f>
        <v>Shire County</v>
      </c>
      <c r="D161">
        <v>2</v>
      </c>
      <c r="E161">
        <v>0</v>
      </c>
      <c r="F161">
        <v>2</v>
      </c>
      <c r="G161">
        <v>1</v>
      </c>
      <c r="H161">
        <v>1</v>
      </c>
      <c r="I161">
        <v>0</v>
      </c>
      <c r="J161">
        <v>0</v>
      </c>
      <c r="K161">
        <v>50</v>
      </c>
      <c r="L161">
        <v>50</v>
      </c>
      <c r="M161">
        <v>0</v>
      </c>
      <c r="N161">
        <v>0</v>
      </c>
    </row>
    <row r="162" spans="1:14" x14ac:dyDescent="0.3">
      <c r="A162" t="s">
        <v>424</v>
      </c>
      <c r="B162" t="str">
        <f>IFERROR(VLOOKUP($A162,classification!$A$3:$C$331,3,FALSE),VLOOKUP($A162,classification!$I$2:$K$27,3,FALSE))</f>
        <v>Predominantly Rural</v>
      </c>
      <c r="C162" t="str">
        <f>VLOOKUP($A162,class!$A$1:$B$455,2,FALSE)</f>
        <v>Unitary Authority</v>
      </c>
      <c r="D162">
        <v>0</v>
      </c>
      <c r="E162">
        <v>0</v>
      </c>
      <c r="F162">
        <v>0</v>
      </c>
      <c r="G162">
        <v>0</v>
      </c>
      <c r="H162">
        <v>0</v>
      </c>
      <c r="I162">
        <v>0</v>
      </c>
      <c r="J162">
        <v>0</v>
      </c>
      <c r="K162">
        <v>0</v>
      </c>
      <c r="L162">
        <v>0</v>
      </c>
      <c r="M162">
        <v>0</v>
      </c>
      <c r="N162">
        <v>0</v>
      </c>
    </row>
    <row r="163" spans="1:14" x14ac:dyDescent="0.3">
      <c r="A163" t="s">
        <v>23</v>
      </c>
      <c r="B163" t="str">
        <f>IFERROR(VLOOKUP($A163,classification!$A$3:$C$331,3,FALSE),VLOOKUP($A163,classification!$I$2:$K$27,3,FALSE))</f>
        <v>Urban with Significant Rural</v>
      </c>
      <c r="C163" t="str">
        <f>VLOOKUP($A163,class!$A$1:$B$455,2,FALSE)</f>
        <v>Shire County</v>
      </c>
      <c r="D163">
        <v>0</v>
      </c>
      <c r="E163">
        <v>0</v>
      </c>
      <c r="F163">
        <v>0</v>
      </c>
      <c r="G163">
        <v>0</v>
      </c>
      <c r="H163">
        <v>0</v>
      </c>
      <c r="I163">
        <v>0</v>
      </c>
      <c r="J163">
        <v>0</v>
      </c>
      <c r="K163">
        <v>0</v>
      </c>
      <c r="L163">
        <v>0</v>
      </c>
      <c r="M163">
        <v>0</v>
      </c>
      <c r="N163">
        <v>0</v>
      </c>
    </row>
    <row r="164" spans="1:14" x14ac:dyDescent="0.3">
      <c r="A164" t="s">
        <v>387</v>
      </c>
      <c r="B164" t="str">
        <f>IFERROR(VLOOKUP($A164,classification!$A$3:$C$331,3,FALSE),VLOOKUP($A164,classification!$I$2:$K$27,3,FALSE))</f>
        <v>Predominantly Rural</v>
      </c>
      <c r="C164" t="str">
        <f>VLOOKUP($A164,class!$A$1:$B$455,2,FALSE)</f>
        <v>Unitary Authority</v>
      </c>
      <c r="D164">
        <v>0</v>
      </c>
      <c r="E164">
        <v>0</v>
      </c>
      <c r="F164">
        <v>0</v>
      </c>
      <c r="G164">
        <v>0</v>
      </c>
      <c r="H164">
        <v>0</v>
      </c>
      <c r="I164">
        <v>0</v>
      </c>
      <c r="J164">
        <v>0</v>
      </c>
      <c r="K164">
        <v>0</v>
      </c>
      <c r="L164">
        <v>0</v>
      </c>
      <c r="M164">
        <v>0</v>
      </c>
      <c r="N164">
        <v>0</v>
      </c>
    </row>
    <row r="165" spans="1:14" x14ac:dyDescent="0.3">
      <c r="A165" t="s">
        <v>54</v>
      </c>
      <c r="B165" t="str">
        <f>IFERROR(VLOOKUP($A165,classification!$A$3:$C$331,3,FALSE),VLOOKUP($A165,classification!$I$2:$K$27,3,FALSE))</f>
        <v>Urban with Significant Rural</v>
      </c>
      <c r="C165" t="str">
        <f>VLOOKUP($A165,class!$A$1:$B$455,2,FALSE)</f>
        <v>Unitary Authority</v>
      </c>
      <c r="D165">
        <v>0</v>
      </c>
      <c r="E165">
        <v>0</v>
      </c>
      <c r="F165">
        <v>0</v>
      </c>
      <c r="G165">
        <v>0</v>
      </c>
      <c r="H165">
        <v>0</v>
      </c>
      <c r="I165">
        <v>0</v>
      </c>
      <c r="J165">
        <v>0</v>
      </c>
      <c r="K165">
        <v>0</v>
      </c>
      <c r="L165">
        <v>0</v>
      </c>
      <c r="M165">
        <v>0</v>
      </c>
      <c r="N165">
        <v>0</v>
      </c>
    </row>
    <row r="166" spans="1:14" x14ac:dyDescent="0.3">
      <c r="A166" t="s">
        <v>58</v>
      </c>
      <c r="B166" t="str">
        <f>IFERROR(VLOOKUP($A166,classification!$A$3:$C$331,3,FALSE),VLOOKUP($A166,classification!$I$2:$K$27,3,FALSE))</f>
        <v>Predominantly Urban</v>
      </c>
      <c r="C166" t="str">
        <f>VLOOKUP($A166,class!$A$1:$B$455,2,FALSE)</f>
        <v>Unitary Authority</v>
      </c>
      <c r="D166">
        <v>2</v>
      </c>
      <c r="E166">
        <v>0</v>
      </c>
      <c r="F166">
        <v>2</v>
      </c>
      <c r="G166">
        <v>0</v>
      </c>
      <c r="H166">
        <v>2</v>
      </c>
      <c r="I166">
        <v>0</v>
      </c>
      <c r="J166">
        <v>0</v>
      </c>
      <c r="K166">
        <v>0</v>
      </c>
      <c r="L166">
        <v>100</v>
      </c>
      <c r="M166">
        <v>0</v>
      </c>
      <c r="N166">
        <v>0</v>
      </c>
    </row>
    <row r="167" spans="1:14" x14ac:dyDescent="0.3">
      <c r="A167" t="s">
        <v>47</v>
      </c>
      <c r="B167" t="str">
        <f>IFERROR(VLOOKUP($A167,classification!$A$3:$C$331,3,FALSE),VLOOKUP($A167,classification!$I$2:$K$27,3,FALSE))</f>
        <v>Predominantly Rural</v>
      </c>
      <c r="C167" t="str">
        <f>VLOOKUP($A167,class!$A$1:$B$455,2,FALSE)</f>
        <v>Shire County</v>
      </c>
      <c r="D167">
        <v>0</v>
      </c>
      <c r="E167">
        <v>0</v>
      </c>
      <c r="F167">
        <v>0</v>
      </c>
      <c r="G167">
        <v>0</v>
      </c>
      <c r="H167">
        <v>0</v>
      </c>
      <c r="I167">
        <v>0</v>
      </c>
      <c r="J167">
        <v>0</v>
      </c>
      <c r="K167">
        <v>0</v>
      </c>
      <c r="L167">
        <v>0</v>
      </c>
      <c r="M167">
        <v>0</v>
      </c>
      <c r="N167">
        <v>0</v>
      </c>
    </row>
    <row r="168" spans="1:14" x14ac:dyDescent="0.3">
      <c r="A168" t="s">
        <v>56</v>
      </c>
      <c r="B168" t="str">
        <f>IFERROR(VLOOKUP($A168,classification!$A$3:$C$331,3,FALSE),VLOOKUP($A168,classification!$I$2:$K$27,3,FALSE))</f>
        <v>Predominantly Urban</v>
      </c>
      <c r="C168" t="str">
        <f>VLOOKUP($A168,class!$A$1:$B$455,2,FALSE)</f>
        <v>Unitary Authority</v>
      </c>
      <c r="D168">
        <v>0</v>
      </c>
      <c r="E168">
        <v>0</v>
      </c>
      <c r="F168">
        <v>0</v>
      </c>
      <c r="G168">
        <v>0</v>
      </c>
      <c r="H168">
        <v>0</v>
      </c>
      <c r="I168">
        <v>0</v>
      </c>
      <c r="J168">
        <v>0</v>
      </c>
      <c r="K168">
        <v>0</v>
      </c>
      <c r="L168">
        <v>0</v>
      </c>
      <c r="M168">
        <v>0</v>
      </c>
      <c r="N168">
        <v>0</v>
      </c>
    </row>
    <row r="169" spans="1:14" x14ac:dyDescent="0.3">
      <c r="A169" t="s">
        <v>62</v>
      </c>
      <c r="B169" t="str">
        <f>IFERROR(VLOOKUP($A169,classification!$A$3:$C$331,3,FALSE),VLOOKUP($A169,classification!$I$2:$K$27,3,FALSE))</f>
        <v>Predominantly Urban</v>
      </c>
      <c r="C169" t="str">
        <f>VLOOKUP($A169,class!$A$1:$B$455,2,FALSE)</f>
        <v>Unitary Authority</v>
      </c>
      <c r="D169">
        <v>0</v>
      </c>
      <c r="E169">
        <v>0</v>
      </c>
      <c r="F169">
        <v>0</v>
      </c>
      <c r="G169">
        <v>0</v>
      </c>
      <c r="H169">
        <v>0</v>
      </c>
      <c r="I169">
        <v>0</v>
      </c>
      <c r="J169">
        <v>0</v>
      </c>
      <c r="K169">
        <v>0</v>
      </c>
      <c r="L169">
        <v>0</v>
      </c>
      <c r="M169">
        <v>0</v>
      </c>
      <c r="N169">
        <v>0</v>
      </c>
    </row>
    <row r="170" spans="1:14" x14ac:dyDescent="0.3">
      <c r="A170" t="s">
        <v>60</v>
      </c>
      <c r="B170" t="str">
        <f>IFERROR(VLOOKUP($A170,classification!$A$3:$C$331,3,FALSE),VLOOKUP($A170,classification!$I$2:$K$27,3,FALSE))</f>
        <v>Predominantly Urban</v>
      </c>
      <c r="C170" t="str">
        <f>VLOOKUP($A170,class!$A$1:$B$455,2,FALSE)</f>
        <v>Unitary Authority</v>
      </c>
      <c r="D170">
        <v>0</v>
      </c>
      <c r="E170">
        <v>0</v>
      </c>
      <c r="F170">
        <v>0</v>
      </c>
      <c r="G170">
        <v>0</v>
      </c>
      <c r="H170">
        <v>0</v>
      </c>
      <c r="I170">
        <v>0</v>
      </c>
      <c r="J170">
        <v>0</v>
      </c>
      <c r="K170">
        <v>0</v>
      </c>
      <c r="L170">
        <v>0</v>
      </c>
      <c r="M170">
        <v>0</v>
      </c>
      <c r="N170">
        <v>0</v>
      </c>
    </row>
    <row r="171" spans="1:14" x14ac:dyDescent="0.3">
      <c r="A171" t="s">
        <v>86</v>
      </c>
      <c r="B171" t="str">
        <f>IFERROR(VLOOKUP($A171,classification!$A$3:$C$331,3,FALSE),VLOOKUP($A171,classification!$I$2:$K$27,3,FALSE))</f>
        <v>Predominantly Rural</v>
      </c>
      <c r="C171" t="str">
        <f>VLOOKUP($A171,class!$A$1:$B$455,2,FALSE)</f>
        <v>Unitary Authority</v>
      </c>
      <c r="D171">
        <v>0</v>
      </c>
      <c r="E171">
        <v>0</v>
      </c>
      <c r="F171">
        <v>0</v>
      </c>
      <c r="G171">
        <v>0</v>
      </c>
      <c r="H171">
        <v>0</v>
      </c>
      <c r="I171">
        <v>0</v>
      </c>
      <c r="J171">
        <v>0</v>
      </c>
      <c r="K171">
        <v>0</v>
      </c>
      <c r="L171">
        <v>0</v>
      </c>
      <c r="M171">
        <v>0</v>
      </c>
      <c r="N171">
        <v>0</v>
      </c>
    </row>
    <row r="181" spans="1:18" x14ac:dyDescent="0.3">
      <c r="Q181" t="s">
        <v>388</v>
      </c>
    </row>
    <row r="182" spans="1:18" x14ac:dyDescent="0.3">
      <c r="A182" t="s">
        <v>389</v>
      </c>
      <c r="D182" t="s">
        <v>369</v>
      </c>
      <c r="E182" t="s">
        <v>427</v>
      </c>
      <c r="F182" t="s">
        <v>428</v>
      </c>
      <c r="G182" t="s">
        <v>374</v>
      </c>
      <c r="H182" t="s">
        <v>375</v>
      </c>
      <c r="I182" t="s">
        <v>376</v>
      </c>
      <c r="J182" t="s">
        <v>377</v>
      </c>
      <c r="K182" t="s">
        <v>429</v>
      </c>
      <c r="L182" t="s">
        <v>430</v>
      </c>
      <c r="M182" t="s">
        <v>431</v>
      </c>
      <c r="N182" t="s">
        <v>432</v>
      </c>
    </row>
    <row r="183" spans="1:18" x14ac:dyDescent="0.3">
      <c r="A183" t="s">
        <v>7</v>
      </c>
      <c r="B183" t="s">
        <v>7</v>
      </c>
      <c r="D183" s="1">
        <f>SUMIF($B$12:$B$179,$B183,D$12:D$179)</f>
        <v>294</v>
      </c>
      <c r="E183" s="1">
        <f>SUMIF($B$12:$B$179,$B183,E$12:E$179)</f>
        <v>0</v>
      </c>
      <c r="F183" s="1">
        <f t="shared" ref="F183:J183" si="0">SUMIF($B$12:$B$179,$B183,F$12:F$179)</f>
        <v>294</v>
      </c>
      <c r="G183" s="1">
        <f t="shared" si="0"/>
        <v>185</v>
      </c>
      <c r="H183" s="1">
        <f t="shared" si="0"/>
        <v>105</v>
      </c>
      <c r="I183" s="1">
        <f t="shared" si="0"/>
        <v>4</v>
      </c>
      <c r="J183" s="1">
        <f t="shared" si="0"/>
        <v>0</v>
      </c>
      <c r="K183" s="65">
        <f>100*G183/$F183</f>
        <v>62.925170068027214</v>
      </c>
      <c r="L183" s="65">
        <f>100*H183/$F183</f>
        <v>35.714285714285715</v>
      </c>
      <c r="M183" s="65">
        <f>100*I183/$F183</f>
        <v>1.3605442176870748</v>
      </c>
      <c r="N183" s="65">
        <f>100*J183/$F183</f>
        <v>0</v>
      </c>
      <c r="O183" s="66"/>
      <c r="P183" s="66"/>
      <c r="Q183" s="66"/>
      <c r="R183" s="2"/>
    </row>
    <row r="184" spans="1:18" x14ac:dyDescent="0.3">
      <c r="A184" t="s">
        <v>5</v>
      </c>
      <c r="B184" t="s">
        <v>5</v>
      </c>
      <c r="D184" s="1">
        <f t="shared" ref="D184:J185" si="1">SUMIF($B$12:$B$179,$B184,D$12:D$179)</f>
        <v>42</v>
      </c>
      <c r="E184" s="1">
        <f t="shared" si="1"/>
        <v>0</v>
      </c>
      <c r="F184" s="1">
        <f t="shared" si="1"/>
        <v>42</v>
      </c>
      <c r="G184" s="1">
        <f t="shared" si="1"/>
        <v>25</v>
      </c>
      <c r="H184" s="1">
        <f t="shared" si="1"/>
        <v>16</v>
      </c>
      <c r="I184" s="1">
        <f t="shared" si="1"/>
        <v>1</v>
      </c>
      <c r="J184" s="1">
        <f t="shared" si="1"/>
        <v>0</v>
      </c>
      <c r="K184" s="65">
        <f>100*G184/$F184</f>
        <v>59.523809523809526</v>
      </c>
      <c r="L184" s="65">
        <f>100*H184/$F184</f>
        <v>38.095238095238095</v>
      </c>
      <c r="M184" s="65">
        <f>100*I184/$F184</f>
        <v>2.3809523809523809</v>
      </c>
      <c r="N184" s="65">
        <f>100*J184/$F184</f>
        <v>0</v>
      </c>
      <c r="O184" s="66"/>
      <c r="P184" s="66"/>
      <c r="Q184" s="66"/>
      <c r="R184" s="2"/>
    </row>
    <row r="185" spans="1:18" x14ac:dyDescent="0.3">
      <c r="A185" t="s">
        <v>9</v>
      </c>
      <c r="B185" t="s">
        <v>9</v>
      </c>
      <c r="D185" s="1">
        <f t="shared" si="1"/>
        <v>52</v>
      </c>
      <c r="E185" s="1">
        <f t="shared" si="1"/>
        <v>0</v>
      </c>
      <c r="F185" s="1">
        <f t="shared" si="1"/>
        <v>52</v>
      </c>
      <c r="G185" s="1">
        <f t="shared" si="1"/>
        <v>35</v>
      </c>
      <c r="H185" s="1">
        <f t="shared" si="1"/>
        <v>16</v>
      </c>
      <c r="I185" s="1">
        <f t="shared" si="1"/>
        <v>1</v>
      </c>
      <c r="J185" s="1">
        <f t="shared" si="1"/>
        <v>0</v>
      </c>
      <c r="K185" s="65">
        <f>100*G185/$F185</f>
        <v>67.307692307692307</v>
      </c>
      <c r="L185" s="65">
        <f>100*H185/$F185</f>
        <v>30.76923076923077</v>
      </c>
      <c r="M185" s="65">
        <f>100*I185/$F185</f>
        <v>1.9230769230769231</v>
      </c>
      <c r="N185" s="65">
        <f>100*J185/$F185</f>
        <v>0</v>
      </c>
      <c r="O185" s="66"/>
      <c r="P185" s="66"/>
      <c r="Q185" s="66"/>
      <c r="R185" s="2"/>
    </row>
    <row r="186" spans="1:18" x14ac:dyDescent="0.3">
      <c r="A186" t="s">
        <v>404</v>
      </c>
      <c r="C186" t="s">
        <v>404</v>
      </c>
      <c r="D186" s="1">
        <f>SUMIF($C$12:$C$179,$C186,D$12:D$179)</f>
        <v>79</v>
      </c>
      <c r="E186" s="1">
        <f t="shared" ref="E186:J186" si="2">SUMIF($C$12:$C$179,$C186,E$12:E$179)</f>
        <v>0</v>
      </c>
      <c r="F186" s="1">
        <f t="shared" si="2"/>
        <v>79</v>
      </c>
      <c r="G186" s="1">
        <f t="shared" si="2"/>
        <v>53</v>
      </c>
      <c r="H186" s="1">
        <f t="shared" si="2"/>
        <v>24</v>
      </c>
      <c r="I186" s="1">
        <f t="shared" si="2"/>
        <v>2</v>
      </c>
      <c r="J186" s="1">
        <f t="shared" si="2"/>
        <v>0</v>
      </c>
      <c r="K186" s="65">
        <f>100*G186/$F186</f>
        <v>67.088607594936704</v>
      </c>
      <c r="L186" s="65">
        <f>100*H186/$F186</f>
        <v>30.379746835443036</v>
      </c>
      <c r="M186" s="65">
        <f>100*I186/$F186</f>
        <v>2.5316455696202533</v>
      </c>
      <c r="N186" s="65">
        <f>100*J186/$F186</f>
        <v>0</v>
      </c>
      <c r="O186" s="67"/>
      <c r="P186" s="67"/>
      <c r="Q186" s="67"/>
      <c r="R186" s="3"/>
    </row>
    <row r="187" spans="1:18" x14ac:dyDescent="0.3">
      <c r="A187" t="s">
        <v>403</v>
      </c>
      <c r="C187" t="s">
        <v>403</v>
      </c>
      <c r="D187" s="1">
        <f t="shared" ref="D187:J189" si="3">SUMIF($C$12:$C$179,$C187,D$12:D$179)</f>
        <v>104</v>
      </c>
      <c r="E187" s="1">
        <f t="shared" si="3"/>
        <v>0</v>
      </c>
      <c r="F187" s="1">
        <f t="shared" si="3"/>
        <v>104</v>
      </c>
      <c r="G187" s="1">
        <f t="shared" si="3"/>
        <v>68</v>
      </c>
      <c r="H187" s="1">
        <f t="shared" si="3"/>
        <v>36</v>
      </c>
      <c r="I187" s="1">
        <f t="shared" si="3"/>
        <v>0</v>
      </c>
      <c r="J187" s="1">
        <f t="shared" si="3"/>
        <v>0</v>
      </c>
      <c r="K187" s="65">
        <f>100*G187/$F187</f>
        <v>65.384615384615387</v>
      </c>
      <c r="L187" s="65">
        <f>100*H187/$F187</f>
        <v>34.615384615384613</v>
      </c>
      <c r="M187" s="65">
        <f>100*I187/$F187</f>
        <v>0</v>
      </c>
      <c r="N187" s="65">
        <f>100*J187/$F187</f>
        <v>0</v>
      </c>
      <c r="O187" s="67"/>
      <c r="P187" s="67"/>
      <c r="Q187" s="67"/>
      <c r="R187" s="3"/>
    </row>
    <row r="188" spans="1:18" x14ac:dyDescent="0.3">
      <c r="A188" t="s">
        <v>401</v>
      </c>
      <c r="C188" t="s">
        <v>401</v>
      </c>
      <c r="D188" s="1">
        <f t="shared" si="3"/>
        <v>104</v>
      </c>
      <c r="E188" s="1">
        <f t="shared" si="3"/>
        <v>0</v>
      </c>
      <c r="F188" s="1">
        <f t="shared" si="3"/>
        <v>104</v>
      </c>
      <c r="G188" s="1">
        <f t="shared" si="3"/>
        <v>66</v>
      </c>
      <c r="H188" s="1">
        <f t="shared" si="3"/>
        <v>37</v>
      </c>
      <c r="I188" s="1">
        <f t="shared" si="3"/>
        <v>1</v>
      </c>
      <c r="J188" s="1">
        <f t="shared" si="3"/>
        <v>0</v>
      </c>
      <c r="K188" s="65">
        <f>100*G188/$F188</f>
        <v>63.46153846153846</v>
      </c>
      <c r="L188" s="65">
        <f>100*H188/$F188</f>
        <v>35.57692307692308</v>
      </c>
      <c r="M188" s="65">
        <f>100*I188/$F188</f>
        <v>0.96153846153846156</v>
      </c>
      <c r="N188" s="65">
        <f>100*J188/$F188</f>
        <v>0</v>
      </c>
      <c r="O188" s="67"/>
      <c r="P188" s="67"/>
      <c r="Q188" s="67"/>
      <c r="R188" s="3"/>
    </row>
    <row r="189" spans="1:18" x14ac:dyDescent="0.3">
      <c r="A189" t="s">
        <v>400</v>
      </c>
      <c r="C189" t="s">
        <v>400</v>
      </c>
      <c r="D189" s="1">
        <f t="shared" si="3"/>
        <v>101</v>
      </c>
      <c r="E189" s="1">
        <f t="shared" si="3"/>
        <v>0</v>
      </c>
      <c r="F189" s="1">
        <f t="shared" si="3"/>
        <v>101</v>
      </c>
      <c r="G189" s="1">
        <f t="shared" si="3"/>
        <v>58</v>
      </c>
      <c r="H189" s="1">
        <f t="shared" si="3"/>
        <v>40</v>
      </c>
      <c r="I189" s="1">
        <f t="shared" si="3"/>
        <v>3</v>
      </c>
      <c r="J189" s="1">
        <f t="shared" si="3"/>
        <v>0</v>
      </c>
      <c r="K189" s="65">
        <f>100*G189/$F189</f>
        <v>57.425742574257427</v>
      </c>
      <c r="L189" s="65">
        <f>100*H189/$F189</f>
        <v>39.603960396039604</v>
      </c>
      <c r="M189" s="65">
        <f>100*I189/$F189</f>
        <v>2.9702970297029703</v>
      </c>
      <c r="N189" s="65">
        <f>100*J189/$F189</f>
        <v>0</v>
      </c>
      <c r="O189" s="67"/>
      <c r="P189" s="67"/>
      <c r="Q189" s="67"/>
      <c r="R189" s="3"/>
    </row>
    <row r="190" spans="1:18" x14ac:dyDescent="0.3">
      <c r="D190" s="3"/>
      <c r="E190" s="3"/>
      <c r="F190" s="3"/>
      <c r="G190" s="3"/>
      <c r="H190" s="3"/>
      <c r="I190" s="4"/>
      <c r="J190" s="3"/>
      <c r="K190" s="67"/>
      <c r="L190" s="67"/>
      <c r="M190" s="67"/>
      <c r="N190" s="67"/>
      <c r="O190" s="67"/>
      <c r="P190" s="67"/>
      <c r="Q190" s="67"/>
      <c r="R190" s="3"/>
    </row>
    <row r="191" spans="1:18" x14ac:dyDescent="0.3">
      <c r="D191" s="3"/>
      <c r="E191" s="3"/>
      <c r="F191" s="3"/>
      <c r="G191" s="3"/>
      <c r="H191" s="3"/>
      <c r="I191" s="4"/>
      <c r="J191" s="3"/>
      <c r="K191" s="67"/>
      <c r="L191" s="67"/>
      <c r="M191" s="67"/>
      <c r="N191" s="67"/>
      <c r="O191" s="67"/>
      <c r="P191" s="67"/>
      <c r="Q191" s="67"/>
      <c r="R191" s="3"/>
    </row>
    <row r="192" spans="1:18" x14ac:dyDescent="0.3">
      <c r="A192" t="s">
        <v>438</v>
      </c>
      <c r="B192" t="s">
        <v>7</v>
      </c>
      <c r="C192" t="s">
        <v>401</v>
      </c>
      <c r="D192" s="3">
        <f>SUMIFS(D$9:D$171,$B$9:$B$171,$B192,$C$9:$C$171,$C192)</f>
        <v>46</v>
      </c>
      <c r="E192" s="3">
        <f t="shared" ref="E192:J192" si="4">SUMIFS(E$9:E$171,$B$9:$B$171,$B192,$C$9:$C$171,$C192)</f>
        <v>0</v>
      </c>
      <c r="F192" s="3">
        <f t="shared" si="4"/>
        <v>46</v>
      </c>
      <c r="G192" s="3">
        <f t="shared" si="4"/>
        <v>30</v>
      </c>
      <c r="H192" s="3">
        <f t="shared" si="4"/>
        <v>15</v>
      </c>
      <c r="I192" s="3">
        <f t="shared" si="4"/>
        <v>1</v>
      </c>
      <c r="J192" s="3">
        <f t="shared" si="4"/>
        <v>0</v>
      </c>
      <c r="K192" s="65">
        <f>100*G192/$F192</f>
        <v>65.217391304347828</v>
      </c>
      <c r="L192" s="65">
        <f>100*H192/$F192</f>
        <v>32.608695652173914</v>
      </c>
      <c r="M192" s="65">
        <f>100*I192/$F192</f>
        <v>2.1739130434782608</v>
      </c>
      <c r="N192" s="65">
        <f>100*J192/$F192</f>
        <v>0</v>
      </c>
      <c r="O192" s="67"/>
      <c r="P192" s="67"/>
      <c r="Q192" s="67"/>
      <c r="R192" s="3"/>
    </row>
    <row r="193" spans="1:18" x14ac:dyDescent="0.3">
      <c r="A193" t="s">
        <v>439</v>
      </c>
      <c r="B193" t="s">
        <v>7</v>
      </c>
      <c r="C193" t="s">
        <v>400</v>
      </c>
      <c r="D193" s="3">
        <f t="shared" ref="D193:J205" si="5">SUMIFS(D$9:D$171,$B$9:$B$171,$B193,$C$9:$C$171,$C193)</f>
        <v>65</v>
      </c>
      <c r="E193" s="3">
        <f t="shared" si="5"/>
        <v>0</v>
      </c>
      <c r="F193" s="3">
        <f t="shared" si="5"/>
        <v>65</v>
      </c>
      <c r="G193" s="3">
        <f t="shared" si="5"/>
        <v>34</v>
      </c>
      <c r="H193" s="3">
        <f t="shared" si="5"/>
        <v>30</v>
      </c>
      <c r="I193" s="3">
        <f t="shared" si="5"/>
        <v>1</v>
      </c>
      <c r="J193" s="3">
        <f t="shared" si="5"/>
        <v>0</v>
      </c>
      <c r="K193" s="65">
        <f>100*G193/$F193</f>
        <v>52.307692307692307</v>
      </c>
      <c r="L193" s="65">
        <f>100*H193/$F193</f>
        <v>46.153846153846153</v>
      </c>
      <c r="M193" s="65">
        <f>100*I193/$F193</f>
        <v>1.5384615384615385</v>
      </c>
      <c r="N193" s="65">
        <f>100*J193/$F193</f>
        <v>0</v>
      </c>
      <c r="O193" s="67"/>
      <c r="P193" s="67"/>
      <c r="Q193" s="67"/>
      <c r="R193" s="3"/>
    </row>
    <row r="194" spans="1:18" x14ac:dyDescent="0.3">
      <c r="A194" t="s">
        <v>440</v>
      </c>
      <c r="B194" t="s">
        <v>7</v>
      </c>
      <c r="C194" t="s">
        <v>404</v>
      </c>
      <c r="D194" s="3">
        <f t="shared" si="5"/>
        <v>79</v>
      </c>
      <c r="E194" s="3">
        <f t="shared" si="5"/>
        <v>0</v>
      </c>
      <c r="F194" s="3">
        <f t="shared" si="5"/>
        <v>79</v>
      </c>
      <c r="G194" s="3">
        <f t="shared" si="5"/>
        <v>53</v>
      </c>
      <c r="H194" s="3">
        <f t="shared" si="5"/>
        <v>24</v>
      </c>
      <c r="I194" s="3">
        <f t="shared" si="5"/>
        <v>2</v>
      </c>
      <c r="J194" s="3">
        <f t="shared" si="5"/>
        <v>0</v>
      </c>
      <c r="K194" s="65">
        <f>100*G194/$F194</f>
        <v>67.088607594936704</v>
      </c>
      <c r="L194" s="65">
        <f>100*H194/$F194</f>
        <v>30.379746835443036</v>
      </c>
      <c r="M194" s="65">
        <f>100*I194/$F194</f>
        <v>2.5316455696202533</v>
      </c>
      <c r="N194" s="65">
        <f>100*J194/$F194</f>
        <v>0</v>
      </c>
      <c r="O194" s="67"/>
      <c r="P194" s="67"/>
      <c r="Q194" s="67"/>
      <c r="R194" s="3"/>
    </row>
    <row r="195" spans="1:18" x14ac:dyDescent="0.3">
      <c r="A195" t="s">
        <v>441</v>
      </c>
      <c r="B195" t="s">
        <v>7</v>
      </c>
      <c r="C195" t="s">
        <v>403</v>
      </c>
      <c r="D195" s="3">
        <f t="shared" si="5"/>
        <v>104</v>
      </c>
      <c r="E195" s="3">
        <f t="shared" si="5"/>
        <v>0</v>
      </c>
      <c r="F195" s="3">
        <f t="shared" si="5"/>
        <v>104</v>
      </c>
      <c r="G195" s="3">
        <f t="shared" si="5"/>
        <v>68</v>
      </c>
      <c r="H195" s="3">
        <f t="shared" si="5"/>
        <v>36</v>
      </c>
      <c r="I195" s="3">
        <f t="shared" si="5"/>
        <v>0</v>
      </c>
      <c r="J195" s="3">
        <f t="shared" si="5"/>
        <v>0</v>
      </c>
      <c r="K195" s="65">
        <f>100*G195/$F195</f>
        <v>65.384615384615387</v>
      </c>
      <c r="L195" s="65">
        <f>100*H195/$F195</f>
        <v>34.615384615384613</v>
      </c>
      <c r="M195" s="65">
        <f>100*I195/$F195</f>
        <v>0</v>
      </c>
      <c r="N195" s="65">
        <f>100*J195/$F195</f>
        <v>0</v>
      </c>
      <c r="O195" s="67"/>
      <c r="P195" s="67"/>
      <c r="Q195" s="67"/>
      <c r="R195" s="3"/>
    </row>
    <row r="196" spans="1:18" x14ac:dyDescent="0.3">
      <c r="D196" s="3"/>
      <c r="E196" s="3"/>
      <c r="F196" s="3"/>
      <c r="G196" s="3"/>
      <c r="H196" s="3"/>
      <c r="I196" s="4"/>
      <c r="J196" s="3"/>
      <c r="K196" s="67"/>
      <c r="L196" s="67"/>
      <c r="M196" s="67"/>
      <c r="N196" s="67"/>
      <c r="O196" s="67"/>
      <c r="P196" s="67"/>
      <c r="Q196" s="67"/>
      <c r="R196" s="3"/>
    </row>
    <row r="197" spans="1:18" x14ac:dyDescent="0.3">
      <c r="A197" t="s">
        <v>442</v>
      </c>
      <c r="B197" t="s">
        <v>9</v>
      </c>
      <c r="C197" t="s">
        <v>401</v>
      </c>
      <c r="D197" s="3">
        <f t="shared" si="5"/>
        <v>33</v>
      </c>
      <c r="E197" s="3">
        <f t="shared" si="5"/>
        <v>0</v>
      </c>
      <c r="F197" s="3">
        <f t="shared" si="5"/>
        <v>33</v>
      </c>
      <c r="G197" s="3">
        <f t="shared" si="5"/>
        <v>21</v>
      </c>
      <c r="H197" s="3">
        <f t="shared" si="5"/>
        <v>12</v>
      </c>
      <c r="I197" s="3">
        <f t="shared" si="5"/>
        <v>0</v>
      </c>
      <c r="J197" s="3">
        <f t="shared" si="5"/>
        <v>0</v>
      </c>
      <c r="K197" s="65">
        <f>100*G197/$F197</f>
        <v>63.636363636363633</v>
      </c>
      <c r="L197" s="65">
        <f>100*H197/$F197</f>
        <v>36.363636363636367</v>
      </c>
      <c r="M197" s="65">
        <f>100*I197/$F197</f>
        <v>0</v>
      </c>
      <c r="N197" s="65">
        <f>100*J197/$F197</f>
        <v>0</v>
      </c>
      <c r="O197" s="67"/>
      <c r="P197" s="67"/>
      <c r="Q197" s="67"/>
      <c r="R197" s="3"/>
    </row>
    <row r="198" spans="1:18" x14ac:dyDescent="0.3">
      <c r="A198" t="s">
        <v>443</v>
      </c>
      <c r="B198" t="s">
        <v>9</v>
      </c>
      <c r="C198" t="s">
        <v>400</v>
      </c>
      <c r="D198" s="3">
        <f t="shared" si="5"/>
        <v>19</v>
      </c>
      <c r="E198" s="3">
        <f t="shared" si="5"/>
        <v>0</v>
      </c>
      <c r="F198" s="3">
        <f t="shared" si="5"/>
        <v>19</v>
      </c>
      <c r="G198" s="3">
        <f t="shared" si="5"/>
        <v>14</v>
      </c>
      <c r="H198" s="3">
        <f t="shared" si="5"/>
        <v>4</v>
      </c>
      <c r="I198" s="3">
        <f t="shared" si="5"/>
        <v>1</v>
      </c>
      <c r="J198" s="3">
        <f t="shared" si="5"/>
        <v>0</v>
      </c>
      <c r="K198" s="65">
        <f>100*G198/$F198</f>
        <v>73.684210526315795</v>
      </c>
      <c r="L198" s="65">
        <f>100*H198/$F198</f>
        <v>21.05263157894737</v>
      </c>
      <c r="M198" s="65">
        <f>100*I198/$F198</f>
        <v>5.2631578947368425</v>
      </c>
      <c r="N198" s="65">
        <f>100*J198/$F198</f>
        <v>0</v>
      </c>
      <c r="O198" s="67"/>
      <c r="P198" s="67"/>
      <c r="Q198" s="67"/>
      <c r="R198" s="3"/>
    </row>
    <row r="199" spans="1:18"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67"/>
      <c r="Q199" s="67"/>
      <c r="R199" s="3"/>
    </row>
    <row r="200" spans="1:18"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67"/>
      <c r="Q200" s="67"/>
      <c r="R200" s="3"/>
    </row>
    <row r="201" spans="1:18" x14ac:dyDescent="0.3">
      <c r="D201" s="3"/>
      <c r="E201" s="3"/>
      <c r="F201" s="3"/>
      <c r="G201" s="3"/>
      <c r="H201" s="3"/>
      <c r="I201" s="4"/>
      <c r="J201" s="3"/>
      <c r="K201" s="67"/>
      <c r="L201" s="67"/>
      <c r="M201" s="67"/>
      <c r="N201" s="67"/>
      <c r="O201" s="67"/>
      <c r="P201" s="67"/>
      <c r="Q201" s="67"/>
      <c r="R201" s="3"/>
    </row>
    <row r="202" spans="1:18" x14ac:dyDescent="0.3">
      <c r="A202" t="s">
        <v>444</v>
      </c>
      <c r="B202" t="s">
        <v>5</v>
      </c>
      <c r="C202" t="s">
        <v>401</v>
      </c>
      <c r="D202" s="3">
        <f t="shared" si="5"/>
        <v>25</v>
      </c>
      <c r="E202" s="3">
        <f t="shared" si="5"/>
        <v>0</v>
      </c>
      <c r="F202" s="3">
        <f t="shared" si="5"/>
        <v>25</v>
      </c>
      <c r="G202" s="3">
        <f t="shared" si="5"/>
        <v>15</v>
      </c>
      <c r="H202" s="3">
        <f t="shared" si="5"/>
        <v>10</v>
      </c>
      <c r="I202" s="3">
        <f t="shared" si="5"/>
        <v>0</v>
      </c>
      <c r="J202" s="3">
        <f t="shared" si="5"/>
        <v>0</v>
      </c>
      <c r="K202" s="65">
        <f>100*G202/$F202</f>
        <v>60</v>
      </c>
      <c r="L202" s="65">
        <f>100*H202/$F202</f>
        <v>40</v>
      </c>
      <c r="M202" s="65">
        <f>100*I202/$F202</f>
        <v>0</v>
      </c>
      <c r="N202" s="65">
        <f>100*J202/$F202</f>
        <v>0</v>
      </c>
      <c r="O202" s="67"/>
      <c r="P202" s="67"/>
      <c r="Q202" s="67"/>
      <c r="R202" s="3"/>
    </row>
    <row r="203" spans="1:18" x14ac:dyDescent="0.3">
      <c r="A203" t="s">
        <v>445</v>
      </c>
      <c r="B203" t="s">
        <v>5</v>
      </c>
      <c r="C203" t="s">
        <v>400</v>
      </c>
      <c r="D203" s="3">
        <f t="shared" si="5"/>
        <v>17</v>
      </c>
      <c r="E203" s="3">
        <f t="shared" si="5"/>
        <v>0</v>
      </c>
      <c r="F203" s="3">
        <f t="shared" si="5"/>
        <v>17</v>
      </c>
      <c r="G203" s="3">
        <f t="shared" si="5"/>
        <v>10</v>
      </c>
      <c r="H203" s="3">
        <f t="shared" si="5"/>
        <v>6</v>
      </c>
      <c r="I203" s="3">
        <f t="shared" si="5"/>
        <v>1</v>
      </c>
      <c r="J203" s="3">
        <f t="shared" si="5"/>
        <v>0</v>
      </c>
      <c r="K203" s="65">
        <f>100*G203/$F203</f>
        <v>58.823529411764703</v>
      </c>
      <c r="L203" s="65">
        <f>100*H203/$F203</f>
        <v>35.294117647058826</v>
      </c>
      <c r="M203" s="65">
        <f>100*I203/$F203</f>
        <v>5.882352941176471</v>
      </c>
      <c r="N203" s="65">
        <f>100*J203/$F203</f>
        <v>0</v>
      </c>
      <c r="O203" s="67"/>
      <c r="P203" s="67"/>
      <c r="Q203" s="67"/>
      <c r="R203" s="3"/>
    </row>
    <row r="204" spans="1:18"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67"/>
      <c r="Q204" s="67"/>
      <c r="R204" s="3"/>
    </row>
    <row r="205" spans="1:18"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67"/>
      <c r="Q205" s="67"/>
      <c r="R205" s="3"/>
    </row>
    <row r="206" spans="1:18" x14ac:dyDescent="0.3">
      <c r="B206" s="3"/>
      <c r="C206" s="3"/>
      <c r="D206" s="3"/>
      <c r="E206" s="3"/>
      <c r="F206" s="3"/>
      <c r="G206" s="3"/>
      <c r="H206" s="3"/>
      <c r="I206" s="37"/>
      <c r="J206" s="3"/>
      <c r="K206" s="67"/>
      <c r="L206" s="67"/>
      <c r="M206" s="67"/>
      <c r="N206" s="67"/>
      <c r="O206" s="67"/>
      <c r="P206" s="67"/>
      <c r="Q206" s="67"/>
      <c r="R206" s="3"/>
    </row>
    <row r="207" spans="1:18" x14ac:dyDescent="0.3">
      <c r="B207" s="3"/>
      <c r="C207" s="3"/>
      <c r="D207" s="3"/>
      <c r="E207" s="3"/>
      <c r="F207" s="3"/>
      <c r="G207" s="3"/>
      <c r="H207" s="3"/>
      <c r="I207" s="37"/>
      <c r="J207" s="3"/>
      <c r="K207" s="67"/>
      <c r="L207" s="67"/>
      <c r="M207" s="67"/>
      <c r="N207" s="67"/>
      <c r="O207" s="67"/>
      <c r="P207" s="67"/>
      <c r="Q207" s="67"/>
      <c r="R207" s="3"/>
    </row>
    <row r="208" spans="1:18" x14ac:dyDescent="0.3">
      <c r="B208" s="3"/>
      <c r="C208" s="3"/>
      <c r="D208" s="3"/>
      <c r="E208" s="3"/>
      <c r="F208" s="3"/>
      <c r="G208" s="3"/>
      <c r="H208" s="3"/>
      <c r="I208" s="37"/>
      <c r="J208" s="3"/>
      <c r="K208" s="67"/>
      <c r="L208" s="67"/>
      <c r="M208" s="67"/>
      <c r="N208" s="67"/>
      <c r="O208" s="67"/>
      <c r="P208" s="67"/>
      <c r="Q208" s="67"/>
      <c r="R208" s="3"/>
    </row>
    <row r="209" spans="2:18" x14ac:dyDescent="0.3">
      <c r="B209" s="3"/>
      <c r="C209" s="3"/>
      <c r="D209" s="3"/>
      <c r="E209" s="3"/>
      <c r="F209" s="3"/>
      <c r="G209" s="3"/>
      <c r="H209" s="3"/>
      <c r="I209" s="37"/>
      <c r="J209" s="3"/>
      <c r="K209" s="67"/>
      <c r="L209" s="67"/>
      <c r="M209" s="67"/>
      <c r="N209" s="67"/>
      <c r="O209" s="67"/>
      <c r="P209" s="67"/>
      <c r="Q209" s="67"/>
      <c r="R209" s="3"/>
    </row>
    <row r="210" spans="2:18" x14ac:dyDescent="0.3">
      <c r="B210" s="3"/>
      <c r="C210" s="3"/>
      <c r="D210" s="3"/>
      <c r="E210" s="3"/>
      <c r="F210" s="3"/>
      <c r="G210" s="3"/>
      <c r="H210" s="3"/>
      <c r="I210" s="37"/>
      <c r="J210" s="3"/>
      <c r="K210" s="3"/>
      <c r="L210" s="3"/>
      <c r="M210" s="3"/>
      <c r="N210" s="3"/>
      <c r="O210" s="3"/>
      <c r="P210" s="3"/>
      <c r="Q210" s="3"/>
      <c r="R210" s="3"/>
    </row>
    <row r="211" spans="2:18" x14ac:dyDescent="0.3">
      <c r="B211" s="3"/>
      <c r="C211" s="3"/>
      <c r="D211" s="3"/>
      <c r="E211" s="3"/>
      <c r="F211" s="3"/>
      <c r="G211" s="3"/>
      <c r="H211" s="3"/>
      <c r="I211" s="37"/>
      <c r="J211" s="3"/>
      <c r="K211" s="3"/>
      <c r="L211" s="3"/>
      <c r="M211" s="3"/>
      <c r="N211" s="3"/>
      <c r="O211" s="3"/>
      <c r="P211" s="3"/>
      <c r="Q211" s="3"/>
      <c r="R211" s="3"/>
    </row>
    <row r="212" spans="2:18" x14ac:dyDescent="0.3">
      <c r="B212" s="3"/>
      <c r="C212" s="3"/>
      <c r="D212" s="3"/>
      <c r="E212" s="3"/>
      <c r="F212" s="3"/>
      <c r="G212" s="3"/>
      <c r="H212" s="3"/>
      <c r="I212" s="37"/>
      <c r="J212" s="3"/>
      <c r="K212" s="3"/>
      <c r="L212" s="3"/>
      <c r="M212" s="3"/>
      <c r="N212" s="3"/>
      <c r="O212" s="3"/>
      <c r="P212" s="3"/>
      <c r="Q212" s="3"/>
      <c r="R212" s="3"/>
    </row>
    <row r="213" spans="2:18" x14ac:dyDescent="0.3">
      <c r="B213" s="3"/>
      <c r="C213" s="3"/>
      <c r="D213" s="3"/>
      <c r="E213" s="3"/>
      <c r="F213" s="3"/>
      <c r="G213" s="3"/>
      <c r="H213" s="3"/>
      <c r="I213" s="37"/>
      <c r="J213" s="3"/>
      <c r="K213" s="3"/>
      <c r="L213" s="3"/>
      <c r="M213" s="3"/>
      <c r="N213" s="3"/>
      <c r="O213" s="3"/>
      <c r="P213" s="3"/>
      <c r="Q213" s="3"/>
      <c r="R213" s="3"/>
    </row>
    <row r="214" spans="2:18" x14ac:dyDescent="0.3">
      <c r="B214" s="3"/>
      <c r="C214" s="3"/>
      <c r="D214" s="3"/>
      <c r="E214" s="3"/>
      <c r="F214" s="3"/>
      <c r="G214" s="3"/>
      <c r="H214" s="3"/>
      <c r="I214" s="4"/>
      <c r="J214" s="3"/>
      <c r="K214" s="3"/>
      <c r="L214" s="3"/>
      <c r="M214" s="3"/>
      <c r="N214" s="3"/>
      <c r="O214" s="3"/>
      <c r="P214" s="3"/>
      <c r="Q214" s="3"/>
      <c r="R214" s="3"/>
    </row>
    <row r="215" spans="2:18" x14ac:dyDescent="0.3">
      <c r="B215" s="3"/>
      <c r="C215" s="3"/>
      <c r="D215" s="3"/>
      <c r="E215" s="3"/>
      <c r="F215" s="3"/>
      <c r="G215" s="3"/>
      <c r="H215" s="3"/>
      <c r="I215" s="4"/>
      <c r="J215" s="3"/>
      <c r="K215" s="3"/>
      <c r="L215" s="3"/>
      <c r="M215" s="3"/>
      <c r="N215" s="3"/>
      <c r="O215" s="3"/>
      <c r="P215" s="3"/>
      <c r="Q215" s="3"/>
      <c r="R215" s="3"/>
    </row>
    <row r="216" spans="2:18" x14ac:dyDescent="0.3">
      <c r="B216" s="3"/>
      <c r="C216" s="3"/>
      <c r="D216" s="3"/>
      <c r="E216" s="3"/>
      <c r="F216" s="3"/>
      <c r="G216" s="3"/>
      <c r="H216" s="3"/>
      <c r="I216" s="4"/>
      <c r="J216" s="3"/>
      <c r="K216" s="3"/>
      <c r="L216" s="3"/>
      <c r="M216" s="3"/>
      <c r="N216" s="3"/>
      <c r="O216" s="3"/>
      <c r="P216" s="3"/>
      <c r="Q216" s="3"/>
      <c r="R216" s="3"/>
    </row>
    <row r="217" spans="2:18" x14ac:dyDescent="0.3">
      <c r="B217" s="3"/>
      <c r="C217" s="3"/>
      <c r="D217" s="3"/>
      <c r="E217" s="3"/>
      <c r="F217" s="3"/>
      <c r="G217" s="3"/>
      <c r="H217" s="3"/>
      <c r="I217" s="4"/>
      <c r="J217" s="3"/>
      <c r="K217" s="3"/>
      <c r="L217" s="3"/>
      <c r="M217" s="3"/>
      <c r="N217" s="3"/>
      <c r="O217" s="3"/>
      <c r="P217" s="3"/>
      <c r="Q217" s="3"/>
      <c r="R217" s="3"/>
    </row>
    <row r="218" spans="2:18" x14ac:dyDescent="0.3">
      <c r="B218" s="3"/>
      <c r="C218" s="3"/>
      <c r="D218" s="3"/>
      <c r="E218" s="3"/>
      <c r="F218" s="3"/>
      <c r="G218" s="3"/>
      <c r="H218" s="3"/>
      <c r="I218" s="4"/>
      <c r="J218" s="3"/>
      <c r="K218" s="3"/>
      <c r="L218" s="3"/>
      <c r="M218" s="3"/>
      <c r="N218" s="3"/>
      <c r="O218" s="3"/>
      <c r="P218" s="3"/>
      <c r="Q218" s="3"/>
      <c r="R218" s="3"/>
    </row>
    <row r="219" spans="2:18" x14ac:dyDescent="0.3">
      <c r="B219" s="3"/>
      <c r="C219" s="3"/>
      <c r="D219" s="3"/>
      <c r="E219" s="3"/>
      <c r="F219" s="3"/>
      <c r="G219" s="3"/>
      <c r="H219" s="3"/>
      <c r="I219" s="4"/>
      <c r="J219" s="3"/>
      <c r="K219" s="3"/>
      <c r="L219" s="3"/>
      <c r="M219" s="3"/>
      <c r="N219" s="3"/>
      <c r="O219" s="3"/>
      <c r="P219" s="3"/>
      <c r="Q219" s="3"/>
      <c r="R219" s="3"/>
    </row>
    <row r="220" spans="2:18" x14ac:dyDescent="0.3">
      <c r="B220" s="3"/>
      <c r="C220" s="3"/>
      <c r="D220" s="3"/>
      <c r="E220" s="3"/>
      <c r="F220" s="3"/>
      <c r="G220" s="3"/>
      <c r="H220" s="3"/>
      <c r="I220" s="4"/>
      <c r="J220" s="3"/>
      <c r="K220" s="3"/>
      <c r="L220" s="3"/>
      <c r="M220" s="3"/>
      <c r="N220" s="3"/>
      <c r="O220" s="3"/>
      <c r="P220" s="3"/>
      <c r="Q220" s="3"/>
      <c r="R220" s="3"/>
    </row>
    <row r="221" spans="2:18" x14ac:dyDescent="0.3">
      <c r="B221" s="3"/>
      <c r="C221" s="3"/>
      <c r="D221" s="3"/>
      <c r="E221" s="3"/>
      <c r="F221" s="3"/>
      <c r="G221" s="3"/>
      <c r="H221" s="3"/>
      <c r="I221" s="4"/>
      <c r="J221" s="3"/>
      <c r="K221" s="3"/>
      <c r="L221" s="3"/>
      <c r="M221" s="3"/>
      <c r="N221" s="3"/>
      <c r="O221" s="3"/>
      <c r="P221" s="3"/>
      <c r="Q221" s="3"/>
      <c r="R221" s="3"/>
    </row>
    <row r="222" spans="2:18" x14ac:dyDescent="0.3">
      <c r="B222" s="3"/>
      <c r="C222" s="3"/>
      <c r="D222" s="3"/>
      <c r="E222" s="3"/>
      <c r="F222" s="3"/>
      <c r="G222" s="3"/>
      <c r="H222" s="3"/>
      <c r="I222" s="4"/>
      <c r="J222" s="3"/>
      <c r="K222" s="3"/>
      <c r="L222" s="3"/>
      <c r="M222" s="3"/>
      <c r="N222" s="3"/>
      <c r="O222" s="3"/>
      <c r="P222" s="3"/>
      <c r="Q222" s="3"/>
      <c r="R222" s="3"/>
    </row>
    <row r="223" spans="2:18" x14ac:dyDescent="0.3">
      <c r="B223" s="3"/>
      <c r="C223" s="3"/>
      <c r="D223" s="3"/>
      <c r="E223" s="3"/>
      <c r="F223" s="3"/>
      <c r="G223" s="3"/>
      <c r="H223" s="3"/>
      <c r="I223" s="4"/>
      <c r="J223" s="3"/>
      <c r="K223" s="3"/>
      <c r="L223" s="3"/>
      <c r="M223" s="3"/>
      <c r="N223" s="3"/>
      <c r="O223" s="3"/>
      <c r="P223" s="3"/>
      <c r="Q223" s="3"/>
      <c r="R223" s="3"/>
    </row>
    <row r="224" spans="2:18" x14ac:dyDescent="0.3">
      <c r="B224" s="3"/>
      <c r="C224" s="3"/>
      <c r="D224" s="3"/>
      <c r="E224" s="3"/>
      <c r="F224" s="3"/>
      <c r="G224" s="3"/>
      <c r="H224" s="3"/>
      <c r="I224" s="4"/>
      <c r="J224" s="3"/>
      <c r="K224" s="3"/>
      <c r="L224" s="3"/>
      <c r="M224" s="3"/>
      <c r="N224" s="3"/>
      <c r="O224" s="3"/>
      <c r="P224" s="3"/>
      <c r="Q224" s="3"/>
      <c r="R224" s="3"/>
    </row>
    <row r="225" spans="1:18" x14ac:dyDescent="0.3">
      <c r="B225" s="3"/>
      <c r="C225" s="3"/>
      <c r="D225" s="3"/>
      <c r="E225" s="3"/>
      <c r="F225" s="3"/>
      <c r="G225" s="3"/>
      <c r="H225" s="3"/>
      <c r="I225" s="4"/>
      <c r="J225" s="3"/>
      <c r="K225" s="3"/>
      <c r="L225" s="3"/>
      <c r="M225" s="3"/>
      <c r="N225" s="3"/>
      <c r="O225" s="3"/>
      <c r="P225" s="3"/>
      <c r="Q225" s="3"/>
      <c r="R225" s="3"/>
    </row>
    <row r="226" spans="1:18" x14ac:dyDescent="0.3">
      <c r="B226" s="3"/>
      <c r="C226" s="3"/>
      <c r="D226" s="3"/>
      <c r="E226" s="3"/>
      <c r="F226" s="3"/>
      <c r="G226" s="3"/>
      <c r="H226" s="3"/>
      <c r="I226" s="4"/>
      <c r="J226" s="3"/>
      <c r="K226" s="3"/>
      <c r="L226" s="3"/>
      <c r="M226" s="3"/>
      <c r="N226" s="3"/>
      <c r="O226" s="3"/>
      <c r="P226" s="3"/>
      <c r="Q226" s="3"/>
      <c r="R226" s="3"/>
    </row>
    <row r="227" spans="1:18" x14ac:dyDescent="0.3">
      <c r="A227" t="str">
        <f>'all schools'!A223</f>
        <v/>
      </c>
      <c r="B227" s="3"/>
      <c r="C227" s="3"/>
      <c r="D227" s="1">
        <f>SUMIF($C$12:$C$179,$A227,D$12:D$179)</f>
        <v>357</v>
      </c>
      <c r="E227" s="1">
        <f>SUMIF($C$12:$C$179,$A227,E$12:E$179)</f>
        <v>0</v>
      </c>
      <c r="F227" s="1"/>
      <c r="G227" s="1">
        <f>SUMIF($C$12:$C$179,$A227,G$12:G$179)</f>
        <v>224</v>
      </c>
      <c r="H227" s="1"/>
      <c r="I227" s="1">
        <f>SUMIF($C$12:$C$179,$A227,I$12:I$179)</f>
        <v>6</v>
      </c>
      <c r="J227" s="1">
        <f t="shared" ref="J227:L227" si="6">SUMIF($C$12:$C$179,$A227,J$12:J$179)</f>
        <v>0</v>
      </c>
      <c r="K227" s="1">
        <f t="shared" si="6"/>
        <v>485.07015333964034</v>
      </c>
      <c r="L227" s="1">
        <f t="shared" si="6"/>
        <v>304.05812011907949</v>
      </c>
      <c r="M227" s="1"/>
      <c r="N227" s="2">
        <f>I227/$G227</f>
        <v>2.6785714285714284E-2</v>
      </c>
      <c r="O227" s="2">
        <f t="shared" ref="O227:Q227" si="7">J227/$G227</f>
        <v>0</v>
      </c>
      <c r="P227" s="2">
        <f t="shared" si="7"/>
        <v>2.1654917559805371</v>
      </c>
      <c r="Q227" s="2">
        <f t="shared" si="7"/>
        <v>1.3574023219601763</v>
      </c>
      <c r="R227" s="2"/>
    </row>
    <row r="228" spans="1:18" x14ac:dyDescent="0.3">
      <c r="B228" s="3"/>
      <c r="C228" s="3"/>
      <c r="D228" s="3"/>
      <c r="E228" s="3"/>
      <c r="F228" s="3"/>
      <c r="G228" s="3"/>
      <c r="H228" s="3"/>
      <c r="I228" s="4"/>
      <c r="J228" s="3"/>
      <c r="K228" s="3"/>
      <c r="L228" s="3"/>
      <c r="M228" s="3"/>
      <c r="N228" s="3"/>
      <c r="O228" s="3"/>
      <c r="P228" s="3"/>
      <c r="Q228" s="3"/>
      <c r="R228" s="3"/>
    </row>
    <row r="229" spans="1:18" x14ac:dyDescent="0.3">
      <c r="B229" s="3"/>
      <c r="C229" s="3"/>
      <c r="D229" s="3"/>
      <c r="E229" s="3"/>
      <c r="F229" s="3"/>
      <c r="G229" s="3"/>
      <c r="H229" s="3"/>
      <c r="I229" s="4"/>
      <c r="J229" s="3"/>
      <c r="K229" s="3"/>
      <c r="L229" s="3"/>
      <c r="M229" s="3"/>
      <c r="N229" s="3"/>
      <c r="O229" s="3"/>
      <c r="P229" s="3"/>
      <c r="Q229" s="3"/>
      <c r="R229" s="3"/>
    </row>
    <row r="230" spans="1:18" x14ac:dyDescent="0.3">
      <c r="B230" s="3"/>
      <c r="C230" s="3"/>
      <c r="D230" s="3"/>
      <c r="E230" s="3"/>
      <c r="F230" s="3"/>
      <c r="G230" s="3"/>
      <c r="H230" s="3"/>
      <c r="I230" s="4"/>
      <c r="J230" s="3"/>
      <c r="K230" s="3"/>
      <c r="L230" s="3"/>
      <c r="M230" s="3"/>
      <c r="N230" s="3"/>
      <c r="O230" s="3"/>
      <c r="P230" s="3"/>
      <c r="Q230" s="3"/>
      <c r="R230" s="3"/>
    </row>
    <row r="231" spans="1:18" x14ac:dyDescent="0.3">
      <c r="B231" s="3"/>
      <c r="C231" s="3"/>
      <c r="D231" s="3"/>
      <c r="E231" s="3"/>
      <c r="F231" s="3"/>
      <c r="G231" s="3"/>
      <c r="H231" s="3"/>
      <c r="I231" s="4"/>
      <c r="J231" s="3"/>
      <c r="K231" s="3"/>
      <c r="L231" s="3"/>
      <c r="M231" s="3"/>
      <c r="N231" s="3"/>
      <c r="O231" s="3"/>
      <c r="P231" s="3"/>
      <c r="Q231" s="3"/>
      <c r="R231" s="3"/>
    </row>
    <row r="232" spans="1:18" x14ac:dyDescent="0.3">
      <c r="B232" s="3"/>
      <c r="C232" s="3"/>
      <c r="D232" s="3"/>
      <c r="E232" s="3"/>
      <c r="F232" s="3"/>
      <c r="G232" s="3"/>
      <c r="H232" s="3"/>
      <c r="I232" s="4"/>
      <c r="J232" s="3"/>
      <c r="K232" s="3"/>
      <c r="L232" s="3"/>
      <c r="M232" s="3"/>
      <c r="N232" s="3"/>
      <c r="O232" s="3"/>
      <c r="P232" s="3"/>
      <c r="Q232" s="3"/>
      <c r="R232" s="3"/>
    </row>
    <row r="233" spans="1:18" x14ac:dyDescent="0.3">
      <c r="B233" s="3"/>
      <c r="C233" s="3"/>
      <c r="D233" s="3"/>
      <c r="E233" s="3"/>
      <c r="F233" s="3"/>
      <c r="G233" s="3"/>
      <c r="H233" s="3"/>
      <c r="I233" s="4"/>
      <c r="J233" s="3"/>
      <c r="K233" s="3"/>
      <c r="L233" s="3"/>
      <c r="M233" s="3"/>
      <c r="N233" s="3"/>
      <c r="O233" s="3"/>
      <c r="P233" s="3"/>
      <c r="Q233" s="3"/>
      <c r="R233" s="3"/>
    </row>
    <row r="234" spans="1:18" x14ac:dyDescent="0.3">
      <c r="B234" s="3"/>
      <c r="C234" s="3"/>
      <c r="D234" s="3"/>
      <c r="E234" s="3"/>
      <c r="F234" s="3"/>
      <c r="G234" s="3"/>
      <c r="H234" s="3"/>
      <c r="I234" s="4"/>
      <c r="J234" s="3"/>
      <c r="K234" s="3"/>
      <c r="L234" s="3"/>
      <c r="M234" s="3"/>
      <c r="N234" s="3"/>
      <c r="O234" s="3"/>
      <c r="P234" s="3"/>
      <c r="Q234" s="3"/>
      <c r="R234" s="3"/>
    </row>
    <row r="235" spans="1:18" x14ac:dyDescent="0.3">
      <c r="B235" s="3"/>
      <c r="C235" s="3"/>
      <c r="D235" s="3">
        <v>4</v>
      </c>
      <c r="E235" s="3">
        <v>5</v>
      </c>
      <c r="F235" s="3">
        <v>6</v>
      </c>
      <c r="G235" s="3">
        <v>7</v>
      </c>
      <c r="H235" s="3">
        <v>8</v>
      </c>
      <c r="I235" s="3">
        <v>9</v>
      </c>
      <c r="J235" s="3">
        <v>10</v>
      </c>
      <c r="K235" s="3">
        <v>11</v>
      </c>
      <c r="L235" s="3">
        <v>12</v>
      </c>
      <c r="M235" s="3">
        <v>13</v>
      </c>
      <c r="N235" s="3">
        <v>14</v>
      </c>
      <c r="O235" s="3">
        <v>15</v>
      </c>
      <c r="P235" s="3">
        <v>16</v>
      </c>
      <c r="Q235" s="3">
        <v>17</v>
      </c>
      <c r="R235" s="3">
        <v>18</v>
      </c>
    </row>
    <row r="237" spans="1:18" x14ac:dyDescent="0.3">
      <c r="D237" s="16" t="s">
        <v>416</v>
      </c>
    </row>
    <row r="238" spans="1:18" x14ac:dyDescent="0.3">
      <c r="D238" s="17" t="s">
        <v>422</v>
      </c>
    </row>
    <row r="241" spans="3:17" x14ac:dyDescent="0.3">
      <c r="D241" t="s">
        <v>369</v>
      </c>
      <c r="E241" t="s">
        <v>427</v>
      </c>
      <c r="F241" t="s">
        <v>428</v>
      </c>
      <c r="G241" t="s">
        <v>374</v>
      </c>
      <c r="H241" t="s">
        <v>375</v>
      </c>
      <c r="I241" t="s">
        <v>376</v>
      </c>
      <c r="J241" t="s">
        <v>377</v>
      </c>
      <c r="K241" t="s">
        <v>429</v>
      </c>
      <c r="L241" t="s">
        <v>430</v>
      </c>
      <c r="M241" t="s">
        <v>431</v>
      </c>
      <c r="N241" t="s">
        <v>432</v>
      </c>
    </row>
    <row r="242" spans="3:17" ht="39.6" x14ac:dyDescent="0.3">
      <c r="C242" s="5"/>
      <c r="D242" s="6" t="s">
        <v>369</v>
      </c>
      <c r="E242" s="6" t="s">
        <v>370</v>
      </c>
      <c r="F242" s="38"/>
      <c r="G242" s="6" t="s">
        <v>371</v>
      </c>
      <c r="H242" s="48"/>
      <c r="I242" s="49" t="s">
        <v>372</v>
      </c>
      <c r="J242" s="49"/>
      <c r="K242" s="49"/>
      <c r="L242" s="49"/>
      <c r="M242" s="45"/>
      <c r="N242" s="49" t="s">
        <v>373</v>
      </c>
      <c r="O242" s="49"/>
      <c r="P242" s="49"/>
      <c r="Q242" s="49"/>
    </row>
    <row r="243" spans="3:17" ht="52.8" x14ac:dyDescent="0.3">
      <c r="C243" s="7"/>
      <c r="D243" s="8"/>
      <c r="E243" s="8"/>
      <c r="F243" s="47"/>
      <c r="G243" s="8"/>
      <c r="H243" s="40"/>
      <c r="I243" s="9" t="s">
        <v>374</v>
      </c>
      <c r="J243" s="9" t="s">
        <v>375</v>
      </c>
      <c r="K243" s="9" t="s">
        <v>376</v>
      </c>
      <c r="L243" s="9" t="s">
        <v>377</v>
      </c>
      <c r="M243" s="50"/>
      <c r="N243" s="9" t="s">
        <v>374</v>
      </c>
      <c r="O243" s="9" t="s">
        <v>375</v>
      </c>
      <c r="P243" s="9" t="s">
        <v>376</v>
      </c>
      <c r="Q243" s="9" t="s">
        <v>377</v>
      </c>
    </row>
    <row r="244" spans="3:17" x14ac:dyDescent="0.3">
      <c r="C244" s="10" t="str">
        <f>'all schools'!C240</f>
        <v>England</v>
      </c>
      <c r="D244" s="10">
        <f>VLOOKUP($C244,$A$9:$Q$203,D235,FALSE)</f>
        <v>388</v>
      </c>
      <c r="E244" s="10">
        <f>VLOOKUP($C244,$A$9:$Q$203,E235,FALSE)</f>
        <v>0</v>
      </c>
      <c r="F244" s="10"/>
      <c r="G244" s="10">
        <f>VLOOKUP($C244,$A$9:$Q$203,F235,FALSE)</f>
        <v>388</v>
      </c>
      <c r="H244" s="11"/>
      <c r="I244" s="10">
        <f>VLOOKUP($C244,$A$9:$Q$203,G235,FALSE)</f>
        <v>245</v>
      </c>
      <c r="J244" s="10">
        <f>VLOOKUP($C244,$A$9:$Q$203,H235,FALSE)</f>
        <v>137</v>
      </c>
      <c r="K244" s="10">
        <f>VLOOKUP($C244,$A$9:$Q$203,I235,FALSE)</f>
        <v>6</v>
      </c>
      <c r="L244" s="10">
        <f>VLOOKUP($C244,$A$9:$Q$203,J235,FALSE)</f>
        <v>0</v>
      </c>
      <c r="M244" s="10"/>
      <c r="N244" s="10">
        <f>VLOOKUP($C244,$A$9:$Q$203,K235,FALSE)</f>
        <v>63.144329896907216</v>
      </c>
      <c r="O244" s="10">
        <f>VLOOKUP($C244,$A$9:$Q$203,L235,FALSE)</f>
        <v>35.309278350515463</v>
      </c>
      <c r="P244" s="10">
        <f>VLOOKUP($C244,$A$9:$Q$203,M235,FALSE)</f>
        <v>1.5463917525773196</v>
      </c>
      <c r="Q244" s="10">
        <f>VLOOKUP($C244,$A$9:$Q$203,N235,FALSE)</f>
        <v>0</v>
      </c>
    </row>
    <row r="245" spans="3:17" x14ac:dyDescent="0.3">
      <c r="C245" s="12" t="str">
        <f>'all schools'!C241</f>
        <v>Predominantly Rural</v>
      </c>
      <c r="D245" s="10">
        <f>VLOOKUP($C245,$A$9:$Q$203,D235,FALSE)</f>
        <v>52</v>
      </c>
      <c r="E245" s="10">
        <f>VLOOKUP($C245,$A$9:$Q$203,E235,FALSE)</f>
        <v>0</v>
      </c>
      <c r="F245" s="12"/>
      <c r="G245" s="10">
        <f>VLOOKUP($C245,$A$9:$Q$203,F235,FALSE)</f>
        <v>52</v>
      </c>
      <c r="H245" s="13"/>
      <c r="I245" s="10">
        <f>VLOOKUP($C245,$A$9:$Q$203,G235,FALSE)</f>
        <v>35</v>
      </c>
      <c r="J245" s="10">
        <f>VLOOKUP($C245,$A$9:$Q$203,H235,FALSE)</f>
        <v>16</v>
      </c>
      <c r="K245" s="10">
        <f>VLOOKUP($C245,$A$9:$Q$203,I235,FALSE)</f>
        <v>1</v>
      </c>
      <c r="L245" s="10">
        <f>VLOOKUP($C245,$A$9:$Q$203,J235,FALSE)</f>
        <v>0</v>
      </c>
      <c r="M245" s="12"/>
      <c r="N245" s="10">
        <f>VLOOKUP($C245,$A$9:$Q$203,K235,FALSE)</f>
        <v>67.307692307692307</v>
      </c>
      <c r="O245" s="10">
        <f>VLOOKUP($C245,$A$9:$Q$203,L235,FALSE)</f>
        <v>30.76923076923077</v>
      </c>
      <c r="P245" s="10">
        <f>VLOOKUP($C245,$A$9:$Q$203,M235,FALSE)</f>
        <v>1.9230769230769231</v>
      </c>
      <c r="Q245" s="10">
        <f>VLOOKUP($C245,$A$9:$Q$203,N235,FALSE)</f>
        <v>0</v>
      </c>
    </row>
    <row r="246" spans="3:17" x14ac:dyDescent="0.3">
      <c r="C246" s="15" t="s">
        <v>9</v>
      </c>
      <c r="D246" s="12">
        <f t="shared" ref="D246:E248" si="8">D183</f>
        <v>294</v>
      </c>
      <c r="E246" s="12">
        <f t="shared" si="8"/>
        <v>0</v>
      </c>
      <c r="F246" s="12"/>
      <c r="G246" s="12">
        <f>G183</f>
        <v>185</v>
      </c>
      <c r="H246" s="13"/>
      <c r="I246" s="12">
        <f t="shared" ref="I246:L248" si="9">I183</f>
        <v>4</v>
      </c>
      <c r="J246" s="12">
        <f t="shared" si="9"/>
        <v>0</v>
      </c>
      <c r="K246" s="12">
        <f t="shared" si="9"/>
        <v>62.925170068027214</v>
      </c>
      <c r="L246" s="12">
        <f t="shared" si="9"/>
        <v>35.714285714285715</v>
      </c>
      <c r="M246" s="12"/>
      <c r="N246" s="14">
        <f>100*N183</f>
        <v>0</v>
      </c>
      <c r="O246" s="14">
        <f t="shared" ref="O246:Q246" si="10">100*O183</f>
        <v>0</v>
      </c>
      <c r="P246" s="14">
        <f t="shared" si="10"/>
        <v>0</v>
      </c>
      <c r="Q246" s="14">
        <f t="shared" si="10"/>
        <v>0</v>
      </c>
    </row>
    <row r="247" spans="3:17" x14ac:dyDescent="0.3">
      <c r="C247" s="15" t="s">
        <v>5</v>
      </c>
      <c r="D247" s="12">
        <f t="shared" si="8"/>
        <v>42</v>
      </c>
      <c r="E247" s="12">
        <f t="shared" si="8"/>
        <v>0</v>
      </c>
      <c r="F247" s="12"/>
      <c r="G247" s="12">
        <f>G184</f>
        <v>25</v>
      </c>
      <c r="H247" s="13"/>
      <c r="I247" s="12">
        <f t="shared" si="9"/>
        <v>1</v>
      </c>
      <c r="J247" s="12">
        <f t="shared" si="9"/>
        <v>0</v>
      </c>
      <c r="K247" s="12">
        <f t="shared" si="9"/>
        <v>59.523809523809526</v>
      </c>
      <c r="L247" s="12">
        <f t="shared" si="9"/>
        <v>38.095238095238095</v>
      </c>
      <c r="M247" s="12"/>
      <c r="N247" s="14">
        <f t="shared" ref="N247:Q248" si="11">100*N184</f>
        <v>0</v>
      </c>
      <c r="O247" s="14">
        <f t="shared" si="11"/>
        <v>0</v>
      </c>
      <c r="P247" s="14">
        <f t="shared" si="11"/>
        <v>0</v>
      </c>
      <c r="Q247" s="14">
        <f t="shared" si="11"/>
        <v>0</v>
      </c>
    </row>
    <row r="248" spans="3:17" x14ac:dyDescent="0.3">
      <c r="C248" s="15" t="s">
        <v>7</v>
      </c>
      <c r="D248" s="12">
        <f t="shared" si="8"/>
        <v>52</v>
      </c>
      <c r="E248" s="12">
        <f t="shared" si="8"/>
        <v>0</v>
      </c>
      <c r="F248" s="12"/>
      <c r="G248" s="12">
        <f>G185</f>
        <v>35</v>
      </c>
      <c r="H248" s="13"/>
      <c r="I248" s="12">
        <f t="shared" si="9"/>
        <v>1</v>
      </c>
      <c r="J248" s="12">
        <f t="shared" si="9"/>
        <v>0</v>
      </c>
      <c r="K248" s="12">
        <f t="shared" si="9"/>
        <v>67.307692307692307</v>
      </c>
      <c r="L248" s="12">
        <f t="shared" si="9"/>
        <v>30.76923076923077</v>
      </c>
      <c r="M248" s="12"/>
      <c r="N248" s="14">
        <f t="shared" si="11"/>
        <v>0</v>
      </c>
      <c r="O248" s="14">
        <f t="shared" si="11"/>
        <v>0</v>
      </c>
      <c r="P248" s="14">
        <f t="shared" si="11"/>
        <v>0</v>
      </c>
      <c r="Q248" s="14">
        <f t="shared" si="11"/>
        <v>0</v>
      </c>
    </row>
    <row r="251" spans="3:17" x14ac:dyDescent="0.3">
      <c r="C251" t="s">
        <v>389</v>
      </c>
    </row>
  </sheetData>
  <mergeCells count="5">
    <mergeCell ref="F242:F243"/>
    <mergeCell ref="H242:H243"/>
    <mergeCell ref="I242:L242"/>
    <mergeCell ref="M242:M243"/>
    <mergeCell ref="N242:Q2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51"/>
  <sheetViews>
    <sheetView topLeftCell="F196" workbookViewId="0">
      <selection activeCell="K208" sqref="K183:S208"/>
    </sheetView>
  </sheetViews>
  <sheetFormatPr defaultRowHeight="14.4" x14ac:dyDescent="0.3"/>
  <cols>
    <col min="1" max="1" width="31.6640625" customWidth="1"/>
    <col min="4" max="4" width="21.88671875" customWidth="1"/>
    <col min="5" max="5" width="31.33203125" bestFit="1" customWidth="1"/>
    <col min="6" max="6" width="24.88671875" bestFit="1" customWidth="1"/>
    <col min="7" max="7" width="10.77734375" bestFit="1" customWidth="1"/>
    <col min="8" max="8" width="6"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 min="14" max="14" width="12.77734375" bestFit="1" customWidth="1"/>
    <col min="15" max="15" width="9.5546875" bestFit="1" customWidth="1"/>
    <col min="16" max="17" width="9.33203125" bestFit="1" customWidth="1"/>
  </cols>
  <sheetData>
    <row r="1" spans="1:14" x14ac:dyDescent="0.3">
      <c r="A1" t="s">
        <v>434</v>
      </c>
    </row>
    <row r="2" spans="1:14" x14ac:dyDescent="0.3">
      <c r="A2" t="s">
        <v>422</v>
      </c>
    </row>
    <row r="4" spans="1:14" x14ac:dyDescent="0.3">
      <c r="A4" t="s">
        <v>367</v>
      </c>
      <c r="B4" t="s">
        <v>391</v>
      </c>
      <c r="D4" t="s">
        <v>369</v>
      </c>
      <c r="E4" t="s">
        <v>427</v>
      </c>
      <c r="F4" t="s">
        <v>428</v>
      </c>
      <c r="G4" t="s">
        <v>374</v>
      </c>
      <c r="H4" t="s">
        <v>375</v>
      </c>
      <c r="I4" t="s">
        <v>376</v>
      </c>
      <c r="J4" t="s">
        <v>377</v>
      </c>
      <c r="K4" t="s">
        <v>429</v>
      </c>
      <c r="L4" t="s">
        <v>430</v>
      </c>
      <c r="M4" t="s">
        <v>431</v>
      </c>
      <c r="N4" t="s">
        <v>432</v>
      </c>
    </row>
    <row r="9" spans="1:14" x14ac:dyDescent="0.3">
      <c r="A9" t="s">
        <v>378</v>
      </c>
      <c r="D9">
        <v>16790</v>
      </c>
      <c r="E9">
        <v>123</v>
      </c>
      <c r="F9">
        <v>16667</v>
      </c>
      <c r="G9">
        <v>2764</v>
      </c>
      <c r="H9">
        <v>11886</v>
      </c>
      <c r="I9">
        <v>1556</v>
      </c>
      <c r="J9">
        <v>461</v>
      </c>
      <c r="K9">
        <v>16.583668326633468</v>
      </c>
      <c r="L9">
        <v>71.314573708525828</v>
      </c>
      <c r="M9">
        <v>9.3358132837343248</v>
      </c>
      <c r="N9">
        <v>2.7659446811063777</v>
      </c>
    </row>
    <row r="10" spans="1:14" x14ac:dyDescent="0.3">
      <c r="A10" t="s">
        <v>409</v>
      </c>
      <c r="D10">
        <v>2635</v>
      </c>
      <c r="E10">
        <v>7</v>
      </c>
      <c r="F10">
        <v>2628</v>
      </c>
      <c r="G10">
        <v>405</v>
      </c>
      <c r="H10">
        <v>1852</v>
      </c>
      <c r="I10">
        <v>293</v>
      </c>
      <c r="J10">
        <v>78</v>
      </c>
      <c r="K10">
        <v>15.41095890410959</v>
      </c>
      <c r="L10">
        <v>70.471841704718415</v>
      </c>
      <c r="M10">
        <v>11.149162861491629</v>
      </c>
      <c r="N10">
        <v>2.9680365296803655</v>
      </c>
    </row>
    <row r="11" spans="1:14" x14ac:dyDescent="0.3">
      <c r="A11" t="s">
        <v>379</v>
      </c>
      <c r="D11">
        <v>859</v>
      </c>
      <c r="E11">
        <v>1</v>
      </c>
      <c r="F11">
        <v>858</v>
      </c>
      <c r="G11">
        <v>159</v>
      </c>
      <c r="H11">
        <v>631</v>
      </c>
      <c r="I11">
        <v>60</v>
      </c>
      <c r="J11">
        <v>8</v>
      </c>
      <c r="K11">
        <v>18.53146853146853</v>
      </c>
      <c r="L11">
        <v>73.543123543123542</v>
      </c>
      <c r="M11">
        <v>6.9930069930069934</v>
      </c>
      <c r="N11">
        <v>0.93240093240093236</v>
      </c>
    </row>
    <row r="12" spans="1:14" x14ac:dyDescent="0.3">
      <c r="A12" t="s">
        <v>16</v>
      </c>
      <c r="B12" t="str">
        <f>IFERROR(VLOOKUP($A12,classification!$A$3:$C$331,3,FALSE),VLOOKUP($A12,classification!$I$2:$K$27,3,FALSE))</f>
        <v>Predominantly Urban</v>
      </c>
      <c r="C12" t="str">
        <f>VLOOKUP($A12,class!$A$1:$B$455,2,FALSE)</f>
        <v>Unitary Authority</v>
      </c>
      <c r="D12">
        <v>29</v>
      </c>
      <c r="E12">
        <v>0</v>
      </c>
      <c r="F12">
        <v>29</v>
      </c>
      <c r="G12">
        <v>5</v>
      </c>
      <c r="H12">
        <v>20</v>
      </c>
      <c r="I12">
        <v>4</v>
      </c>
      <c r="J12">
        <v>0</v>
      </c>
      <c r="K12">
        <v>17.241379310344829</v>
      </c>
      <c r="L12">
        <v>68.965517241379317</v>
      </c>
      <c r="M12">
        <v>13.793103448275861</v>
      </c>
      <c r="N12">
        <v>0</v>
      </c>
    </row>
    <row r="13" spans="1:14" x14ac:dyDescent="0.3">
      <c r="A13" t="s">
        <v>79</v>
      </c>
      <c r="B13" t="str">
        <f>IFERROR(VLOOKUP($A13,classification!$A$3:$C$331,3,FALSE),VLOOKUP($A13,classification!$I$2:$K$27,3,FALSE))</f>
        <v>Predominantly Rural</v>
      </c>
      <c r="C13" t="str">
        <f>VLOOKUP($A13,class!$A$1:$B$455,2,FALSE)</f>
        <v>Unitary Authority</v>
      </c>
      <c r="D13">
        <v>212</v>
      </c>
      <c r="E13">
        <v>0</v>
      </c>
      <c r="F13">
        <v>212</v>
      </c>
      <c r="G13">
        <v>34</v>
      </c>
      <c r="H13">
        <v>154</v>
      </c>
      <c r="I13">
        <v>21</v>
      </c>
      <c r="J13">
        <v>3</v>
      </c>
      <c r="K13">
        <v>16.037735849056602</v>
      </c>
      <c r="L13">
        <v>72.64150943396227</v>
      </c>
      <c r="M13">
        <v>9.9056603773584904</v>
      </c>
      <c r="N13">
        <v>1.4150943396226414</v>
      </c>
    </row>
    <row r="14" spans="1:14" x14ac:dyDescent="0.3">
      <c r="A14" t="s">
        <v>306</v>
      </c>
      <c r="B14" t="str">
        <f>IFERROR(VLOOKUP($A14,classification!$A$3:$C$331,3,FALSE),VLOOKUP($A14,classification!$I$2:$K$27,3,FALSE))</f>
        <v>Predominantly Urban</v>
      </c>
      <c r="C14" t="str">
        <f>VLOOKUP($A14,class!$A$1:$B$455,2,FALSE)</f>
        <v>Metropolitan District</v>
      </c>
      <c r="D14">
        <v>67</v>
      </c>
      <c r="E14">
        <v>0</v>
      </c>
      <c r="F14">
        <v>67</v>
      </c>
      <c r="G14">
        <v>20</v>
      </c>
      <c r="H14">
        <v>43</v>
      </c>
      <c r="I14">
        <v>4</v>
      </c>
      <c r="J14">
        <v>0</v>
      </c>
      <c r="K14">
        <v>29.850746268656717</v>
      </c>
      <c r="L14">
        <v>64.179104477611943</v>
      </c>
      <c r="M14">
        <v>5.9701492537313436</v>
      </c>
      <c r="N14">
        <v>0</v>
      </c>
    </row>
    <row r="15" spans="1:14" x14ac:dyDescent="0.3">
      <c r="A15" t="s">
        <v>6</v>
      </c>
      <c r="B15" t="str">
        <f>IFERROR(VLOOKUP($A15,classification!$A$3:$C$331,3,FALSE),VLOOKUP($A15,classification!$I$2:$K$27,3,FALSE))</f>
        <v>Predominantly Urban</v>
      </c>
      <c r="C15" t="str">
        <f>VLOOKUP($A15,class!$A$1:$B$455,2,FALSE)</f>
        <v>Unitary Authority</v>
      </c>
      <c r="D15">
        <v>30</v>
      </c>
      <c r="E15">
        <v>0</v>
      </c>
      <c r="F15">
        <v>30</v>
      </c>
      <c r="G15">
        <v>5</v>
      </c>
      <c r="H15">
        <v>23</v>
      </c>
      <c r="I15">
        <v>2</v>
      </c>
      <c r="J15">
        <v>0</v>
      </c>
      <c r="K15">
        <v>16.666666666666668</v>
      </c>
      <c r="L15">
        <v>76.666666666666671</v>
      </c>
      <c r="M15">
        <v>6.666666666666667</v>
      </c>
      <c r="N15">
        <v>0</v>
      </c>
    </row>
    <row r="16" spans="1:14" x14ac:dyDescent="0.3">
      <c r="A16" t="s">
        <v>10</v>
      </c>
      <c r="B16" t="str">
        <f>IFERROR(VLOOKUP($A16,classification!$A$3:$C$331,3,FALSE),VLOOKUP($A16,classification!$I$2:$K$27,3,FALSE))</f>
        <v>Predominantly Urban</v>
      </c>
      <c r="C16" t="str">
        <f>VLOOKUP($A16,class!$A$1:$B$455,2,FALSE)</f>
        <v>Unitary Authority</v>
      </c>
      <c r="D16">
        <v>41</v>
      </c>
      <c r="E16">
        <v>0</v>
      </c>
      <c r="F16">
        <v>41</v>
      </c>
      <c r="G16">
        <v>3</v>
      </c>
      <c r="H16">
        <v>33</v>
      </c>
      <c r="I16">
        <v>5</v>
      </c>
      <c r="J16">
        <v>0</v>
      </c>
      <c r="K16">
        <v>7.3170731707317076</v>
      </c>
      <c r="L16">
        <v>80.487804878048777</v>
      </c>
      <c r="M16">
        <v>12.195121951219512</v>
      </c>
      <c r="N16">
        <v>0</v>
      </c>
    </row>
    <row r="17" spans="1:14" x14ac:dyDescent="0.3">
      <c r="A17" t="s">
        <v>307</v>
      </c>
      <c r="B17" t="str">
        <f>IFERROR(VLOOKUP($A17,classification!$A$3:$C$331,3,FALSE),VLOOKUP($A17,classification!$I$2:$K$27,3,FALSE))</f>
        <v>Predominantly Urban</v>
      </c>
      <c r="C17" t="str">
        <f>VLOOKUP($A17,class!$A$1:$B$455,2,FALSE)</f>
        <v>Metropolitan District</v>
      </c>
      <c r="D17">
        <v>72</v>
      </c>
      <c r="E17">
        <v>0</v>
      </c>
      <c r="F17">
        <v>72</v>
      </c>
      <c r="G17">
        <v>14</v>
      </c>
      <c r="H17">
        <v>55</v>
      </c>
      <c r="I17">
        <v>1</v>
      </c>
      <c r="J17">
        <v>2</v>
      </c>
      <c r="K17">
        <v>19.444444444444443</v>
      </c>
      <c r="L17">
        <v>76.388888888888886</v>
      </c>
      <c r="M17">
        <v>1.3888888888888888</v>
      </c>
      <c r="N17">
        <v>2.7777777777777777</v>
      </c>
    </row>
    <row r="18" spans="1:14" x14ac:dyDescent="0.3">
      <c r="A18" t="s">
        <v>308</v>
      </c>
      <c r="B18" t="str">
        <f>IFERROR(VLOOKUP($A18,classification!$A$3:$C$331,3,FALSE),VLOOKUP($A18,classification!$I$2:$K$27,3,FALSE))</f>
        <v>Predominantly Urban</v>
      </c>
      <c r="C18" t="str">
        <f>VLOOKUP($A18,class!$A$1:$B$455,2,FALSE)</f>
        <v>Metropolitan District</v>
      </c>
      <c r="D18">
        <v>55</v>
      </c>
      <c r="E18">
        <v>0</v>
      </c>
      <c r="F18">
        <v>55</v>
      </c>
      <c r="G18">
        <v>14</v>
      </c>
      <c r="H18">
        <v>38</v>
      </c>
      <c r="I18">
        <v>3</v>
      </c>
      <c r="J18">
        <v>0</v>
      </c>
      <c r="K18">
        <v>25.454545454545453</v>
      </c>
      <c r="L18">
        <v>69.090909090909093</v>
      </c>
      <c r="M18">
        <v>5.4545454545454541</v>
      </c>
      <c r="N18">
        <v>0</v>
      </c>
    </row>
    <row r="19" spans="1:14" x14ac:dyDescent="0.3">
      <c r="A19" t="s">
        <v>80</v>
      </c>
      <c r="B19" t="str">
        <f>IFERROR(VLOOKUP($A19,classification!$A$3:$C$331,3,FALSE),VLOOKUP($A19,classification!$I$2:$K$27,3,FALSE))</f>
        <v>Predominantly Rural</v>
      </c>
      <c r="C19" t="str">
        <f>VLOOKUP($A19,class!$A$1:$B$455,2,FALSE)</f>
        <v>Unitary Authority</v>
      </c>
      <c r="D19">
        <v>123</v>
      </c>
      <c r="E19">
        <v>1</v>
      </c>
      <c r="F19">
        <v>122</v>
      </c>
      <c r="G19">
        <v>20</v>
      </c>
      <c r="H19">
        <v>91</v>
      </c>
      <c r="I19">
        <v>8</v>
      </c>
      <c r="J19">
        <v>3</v>
      </c>
      <c r="K19">
        <v>16.393442622950818</v>
      </c>
      <c r="L19">
        <v>74.590163934426229</v>
      </c>
      <c r="M19">
        <v>6.557377049180328</v>
      </c>
      <c r="N19">
        <v>2.459016393442623</v>
      </c>
    </row>
    <row r="20" spans="1:14" x14ac:dyDescent="0.3">
      <c r="A20" t="s">
        <v>12</v>
      </c>
      <c r="B20" t="str">
        <f>IFERROR(VLOOKUP($A20,classification!$A$3:$C$331,3,FALSE),VLOOKUP($A20,classification!$I$2:$K$27,3,FALSE))</f>
        <v>Urban with Significant Rural</v>
      </c>
      <c r="C20" t="str">
        <f>VLOOKUP($A20,class!$A$1:$B$455,2,FALSE)</f>
        <v>Unitary Authority</v>
      </c>
      <c r="D20">
        <v>44</v>
      </c>
      <c r="E20">
        <v>0</v>
      </c>
      <c r="F20">
        <v>44</v>
      </c>
      <c r="G20">
        <v>9</v>
      </c>
      <c r="H20">
        <v>32</v>
      </c>
      <c r="I20">
        <v>3</v>
      </c>
      <c r="J20">
        <v>0</v>
      </c>
      <c r="K20">
        <v>20.454545454545453</v>
      </c>
      <c r="L20">
        <v>72.727272727272734</v>
      </c>
      <c r="M20">
        <v>6.8181818181818183</v>
      </c>
      <c r="N20">
        <v>0</v>
      </c>
    </row>
    <row r="21" spans="1:14" x14ac:dyDescent="0.3">
      <c r="A21" t="s">
        <v>309</v>
      </c>
      <c r="B21" t="str">
        <f>IFERROR(VLOOKUP($A21,classification!$A$3:$C$331,3,FALSE),VLOOKUP($A21,classification!$I$2:$K$27,3,FALSE))</f>
        <v>Predominantly Urban</v>
      </c>
      <c r="C21" t="str">
        <f>VLOOKUP($A21,class!$A$1:$B$455,2,FALSE)</f>
        <v>Metropolitan District</v>
      </c>
      <c r="D21">
        <v>45</v>
      </c>
      <c r="E21">
        <v>0</v>
      </c>
      <c r="F21">
        <v>45</v>
      </c>
      <c r="G21">
        <v>12</v>
      </c>
      <c r="H21">
        <v>29</v>
      </c>
      <c r="I21">
        <v>4</v>
      </c>
      <c r="J21">
        <v>0</v>
      </c>
      <c r="K21">
        <v>26.666666666666668</v>
      </c>
      <c r="L21">
        <v>64.444444444444443</v>
      </c>
      <c r="M21">
        <v>8.8888888888888893</v>
      </c>
      <c r="N21">
        <v>0</v>
      </c>
    </row>
    <row r="22" spans="1:14" x14ac:dyDescent="0.3">
      <c r="A22" t="s">
        <v>14</v>
      </c>
      <c r="B22" t="str">
        <f>IFERROR(VLOOKUP($A22,classification!$A$3:$C$331,3,FALSE),VLOOKUP($A22,classification!$I$2:$K$27,3,FALSE))</f>
        <v>Predominantly Urban</v>
      </c>
      <c r="C22" t="str">
        <f>VLOOKUP($A22,class!$A$1:$B$455,2,FALSE)</f>
        <v>Unitary Authority</v>
      </c>
      <c r="D22">
        <v>60</v>
      </c>
      <c r="E22">
        <v>0</v>
      </c>
      <c r="F22">
        <v>60</v>
      </c>
      <c r="G22">
        <v>13</v>
      </c>
      <c r="H22">
        <v>45</v>
      </c>
      <c r="I22">
        <v>2</v>
      </c>
      <c r="J22">
        <v>0</v>
      </c>
      <c r="K22">
        <v>21.666666666666668</v>
      </c>
      <c r="L22">
        <v>75</v>
      </c>
      <c r="M22">
        <v>3.3333333333333335</v>
      </c>
      <c r="N22">
        <v>0</v>
      </c>
    </row>
    <row r="23" spans="1:14" x14ac:dyDescent="0.3">
      <c r="A23" t="s">
        <v>310</v>
      </c>
      <c r="B23" t="str">
        <f>IFERROR(VLOOKUP($A23,classification!$A$3:$C$331,3,FALSE),VLOOKUP($A23,classification!$I$2:$K$27,3,FALSE))</f>
        <v>Predominantly Urban</v>
      </c>
      <c r="C23" t="str">
        <f>VLOOKUP($A23,class!$A$1:$B$455,2,FALSE)</f>
        <v>Metropolitan District</v>
      </c>
      <c r="D23">
        <v>81</v>
      </c>
      <c r="E23">
        <v>0</v>
      </c>
      <c r="F23">
        <v>81</v>
      </c>
      <c r="G23">
        <v>10</v>
      </c>
      <c r="H23">
        <v>68</v>
      </c>
      <c r="I23">
        <v>3</v>
      </c>
      <c r="J23">
        <v>0</v>
      </c>
      <c r="K23">
        <v>12.345679012345679</v>
      </c>
      <c r="L23">
        <v>83.950617283950621</v>
      </c>
      <c r="M23">
        <v>3.7037037037037037</v>
      </c>
      <c r="N23">
        <v>0</v>
      </c>
    </row>
    <row r="24" spans="1:14" x14ac:dyDescent="0.3">
      <c r="A24" t="s">
        <v>381</v>
      </c>
      <c r="D24">
        <v>1776</v>
      </c>
      <c r="E24">
        <v>6</v>
      </c>
      <c r="F24">
        <v>1770</v>
      </c>
      <c r="G24">
        <v>246</v>
      </c>
      <c r="H24">
        <v>1221</v>
      </c>
      <c r="I24">
        <v>233</v>
      </c>
      <c r="J24">
        <v>70</v>
      </c>
      <c r="K24">
        <v>13.898305084745763</v>
      </c>
      <c r="L24">
        <v>68.983050847457633</v>
      </c>
      <c r="M24">
        <v>13.163841807909604</v>
      </c>
      <c r="N24">
        <v>3.9548022598870056</v>
      </c>
    </row>
    <row r="25" spans="1:14" x14ac:dyDescent="0.3">
      <c r="A25" t="s">
        <v>302</v>
      </c>
      <c r="B25" t="str">
        <f>IFERROR(VLOOKUP($A25,classification!$A$3:$C$331,3,FALSE),VLOOKUP($A25,classification!$I$2:$K$27,3,FALSE))</f>
        <v>Predominantly Urban</v>
      </c>
      <c r="C25" t="str">
        <f>VLOOKUP($A25,class!$A$1:$B$455,2,FALSE)</f>
        <v>Metropolitan District</v>
      </c>
      <c r="D25">
        <v>77</v>
      </c>
      <c r="E25">
        <v>0</v>
      </c>
      <c r="F25">
        <v>77</v>
      </c>
      <c r="G25">
        <v>16</v>
      </c>
      <c r="H25">
        <v>45</v>
      </c>
      <c r="I25">
        <v>15</v>
      </c>
      <c r="J25">
        <v>1</v>
      </c>
      <c r="K25">
        <v>20.779220779220779</v>
      </c>
      <c r="L25">
        <v>58.441558441558442</v>
      </c>
      <c r="M25">
        <v>19.480519480519479</v>
      </c>
      <c r="N25">
        <v>1.2987012987012987</v>
      </c>
    </row>
    <row r="26" spans="1:14" x14ac:dyDescent="0.3">
      <c r="A26" t="s">
        <v>318</v>
      </c>
      <c r="B26" t="str">
        <f>IFERROR(VLOOKUP($A26,classification!$A$3:$C$331,3,FALSE),VLOOKUP($A26,classification!$I$2:$K$27,3,FALSE))</f>
        <v>Predominantly Urban</v>
      </c>
      <c r="C26" t="str">
        <f>VLOOKUP($A26,class!$A$1:$B$455,2,FALSE)</f>
        <v>Metropolitan District</v>
      </c>
      <c r="D26">
        <v>156</v>
      </c>
      <c r="E26">
        <v>0</v>
      </c>
      <c r="F26">
        <v>156</v>
      </c>
      <c r="G26">
        <v>20</v>
      </c>
      <c r="H26">
        <v>107</v>
      </c>
      <c r="I26">
        <v>21</v>
      </c>
      <c r="J26">
        <v>8</v>
      </c>
      <c r="K26">
        <v>12.820512820512821</v>
      </c>
      <c r="L26">
        <v>68.589743589743591</v>
      </c>
      <c r="M26">
        <v>13.461538461538462</v>
      </c>
      <c r="N26">
        <v>5.1282051282051286</v>
      </c>
    </row>
    <row r="27" spans="1:14" x14ac:dyDescent="0.3">
      <c r="A27" t="s">
        <v>319</v>
      </c>
      <c r="B27" t="str">
        <f>IFERROR(VLOOKUP($A27,classification!$A$3:$C$331,3,FALSE),VLOOKUP($A27,classification!$I$2:$K$27,3,FALSE))</f>
        <v>Predominantly Urban</v>
      </c>
      <c r="C27" t="str">
        <f>VLOOKUP($A27,class!$A$1:$B$455,2,FALSE)</f>
        <v>Metropolitan District</v>
      </c>
      <c r="D27">
        <v>82</v>
      </c>
      <c r="E27">
        <v>0</v>
      </c>
      <c r="F27">
        <v>82</v>
      </c>
      <c r="G27">
        <v>10</v>
      </c>
      <c r="H27">
        <v>57</v>
      </c>
      <c r="I27">
        <v>11</v>
      </c>
      <c r="J27">
        <v>4</v>
      </c>
      <c r="K27">
        <v>12.195121951219512</v>
      </c>
      <c r="L27">
        <v>69.512195121951223</v>
      </c>
      <c r="M27">
        <v>13.414634146341463</v>
      </c>
      <c r="N27">
        <v>4.8780487804878048</v>
      </c>
    </row>
    <row r="28" spans="1:14" x14ac:dyDescent="0.3">
      <c r="A28" t="s">
        <v>303</v>
      </c>
      <c r="B28" t="str">
        <f>IFERROR(VLOOKUP($A28,classification!$A$3:$C$331,3,FALSE),VLOOKUP($A28,classification!$I$2:$K$27,3,FALSE))</f>
        <v>Predominantly Urban</v>
      </c>
      <c r="C28" t="str">
        <f>VLOOKUP($A28,class!$A$1:$B$455,2,FALSE)</f>
        <v>Metropolitan District</v>
      </c>
      <c r="D28">
        <v>99</v>
      </c>
      <c r="E28">
        <v>0</v>
      </c>
      <c r="F28">
        <v>99</v>
      </c>
      <c r="G28">
        <v>10</v>
      </c>
      <c r="H28">
        <v>58</v>
      </c>
      <c r="I28">
        <v>25</v>
      </c>
      <c r="J28">
        <v>6</v>
      </c>
      <c r="K28">
        <v>10.1010101010101</v>
      </c>
      <c r="L28">
        <v>58.585858585858588</v>
      </c>
      <c r="M28">
        <v>25.252525252525253</v>
      </c>
      <c r="N28">
        <v>6.0606060606060606</v>
      </c>
    </row>
    <row r="29" spans="1:14" x14ac:dyDescent="0.3">
      <c r="A29" t="s">
        <v>28</v>
      </c>
      <c r="B29" t="str">
        <f>IFERROR(VLOOKUP($A29,classification!$A$3:$C$331,3,FALSE),VLOOKUP($A29,classification!$I$2:$K$27,3,FALSE))</f>
        <v>Predominantly Rural</v>
      </c>
      <c r="C29" t="str">
        <f>VLOOKUP($A29,class!$A$1:$B$455,2,FALSE)</f>
        <v>Unitary Authority</v>
      </c>
      <c r="D29">
        <v>123</v>
      </c>
      <c r="E29">
        <v>0</v>
      </c>
      <c r="F29">
        <v>123</v>
      </c>
      <c r="G29">
        <v>13</v>
      </c>
      <c r="H29">
        <v>94</v>
      </c>
      <c r="I29">
        <v>12</v>
      </c>
      <c r="J29">
        <v>4</v>
      </c>
      <c r="K29">
        <v>10.56910569105691</v>
      </c>
      <c r="L29">
        <v>76.422764227642276</v>
      </c>
      <c r="M29">
        <v>9.7560975609756095</v>
      </c>
      <c r="N29">
        <v>3.2520325203252032</v>
      </c>
    </row>
    <row r="30" spans="1:14" x14ac:dyDescent="0.3">
      <c r="A30" t="s">
        <v>26</v>
      </c>
      <c r="B30" t="str">
        <f>IFERROR(VLOOKUP($A30,classification!$A$3:$C$331,3,FALSE),VLOOKUP($A30,classification!$I$2:$K$27,3,FALSE))</f>
        <v>Predominantly Urban</v>
      </c>
      <c r="C30" t="str">
        <f>VLOOKUP($A30,class!$A$1:$B$455,2,FALSE)</f>
        <v>Unitary Authority</v>
      </c>
      <c r="D30">
        <v>71</v>
      </c>
      <c r="E30">
        <v>0</v>
      </c>
      <c r="F30">
        <v>71</v>
      </c>
      <c r="G30">
        <v>11</v>
      </c>
      <c r="H30">
        <v>51</v>
      </c>
      <c r="I30">
        <v>8</v>
      </c>
      <c r="J30">
        <v>1</v>
      </c>
      <c r="K30">
        <v>15.492957746478874</v>
      </c>
      <c r="L30">
        <v>71.83098591549296</v>
      </c>
      <c r="M30">
        <v>11.267605633802816</v>
      </c>
      <c r="N30">
        <v>1.408450704225352</v>
      </c>
    </row>
    <row r="31" spans="1:14" x14ac:dyDescent="0.3">
      <c r="A31" t="s">
        <v>320</v>
      </c>
      <c r="B31" t="str">
        <f>IFERROR(VLOOKUP($A31,classification!$A$3:$C$331,3,FALSE),VLOOKUP($A31,classification!$I$2:$K$27,3,FALSE))</f>
        <v>Predominantly Urban</v>
      </c>
      <c r="C31" t="str">
        <f>VLOOKUP($A31,class!$A$1:$B$455,2,FALSE)</f>
        <v>Metropolitan District</v>
      </c>
      <c r="D31">
        <v>143</v>
      </c>
      <c r="E31">
        <v>2</v>
      </c>
      <c r="F31">
        <v>141</v>
      </c>
      <c r="G31">
        <v>18</v>
      </c>
      <c r="H31">
        <v>100</v>
      </c>
      <c r="I31">
        <v>16</v>
      </c>
      <c r="J31">
        <v>7</v>
      </c>
      <c r="K31">
        <v>12.76595744680851</v>
      </c>
      <c r="L31">
        <v>70.921985815602838</v>
      </c>
      <c r="M31">
        <v>11.347517730496454</v>
      </c>
      <c r="N31">
        <v>4.9645390070921982</v>
      </c>
    </row>
    <row r="32" spans="1:14" x14ac:dyDescent="0.3">
      <c r="A32" t="s">
        <v>321</v>
      </c>
      <c r="B32" t="str">
        <f>IFERROR(VLOOKUP($A32,classification!$A$3:$C$331,3,FALSE),VLOOKUP($A32,classification!$I$2:$K$27,3,FALSE))</f>
        <v>Predominantly Urban</v>
      </c>
      <c r="C32" t="str">
        <f>VLOOKUP($A32,class!$A$1:$B$455,2,FALSE)</f>
        <v>Metropolitan District</v>
      </c>
      <c r="D32">
        <v>222</v>
      </c>
      <c r="E32">
        <v>1</v>
      </c>
      <c r="F32">
        <v>221</v>
      </c>
      <c r="G32">
        <v>36</v>
      </c>
      <c r="H32">
        <v>149</v>
      </c>
      <c r="I32">
        <v>23</v>
      </c>
      <c r="J32">
        <v>13</v>
      </c>
      <c r="K32">
        <v>16.289592760180994</v>
      </c>
      <c r="L32">
        <v>67.420814479638011</v>
      </c>
      <c r="M32">
        <v>10.407239819004525</v>
      </c>
      <c r="N32">
        <v>5.882352941176471</v>
      </c>
    </row>
    <row r="33" spans="1:14" x14ac:dyDescent="0.3">
      <c r="A33" t="s">
        <v>30</v>
      </c>
      <c r="B33" t="str">
        <f>IFERROR(VLOOKUP($A33,classification!$A$3:$C$331,3,FALSE),VLOOKUP($A33,classification!$I$2:$K$27,3,FALSE))</f>
        <v>Predominantly Urban</v>
      </c>
      <c r="C33" t="str">
        <f>VLOOKUP($A33,class!$A$1:$B$455,2,FALSE)</f>
        <v>Unitary Authority</v>
      </c>
      <c r="D33">
        <v>47</v>
      </c>
      <c r="E33">
        <v>0</v>
      </c>
      <c r="F33">
        <v>47</v>
      </c>
      <c r="G33">
        <v>5</v>
      </c>
      <c r="H33">
        <v>37</v>
      </c>
      <c r="I33">
        <v>4</v>
      </c>
      <c r="J33">
        <v>1</v>
      </c>
      <c r="K33">
        <v>10.638297872340425</v>
      </c>
      <c r="L33">
        <v>78.723404255319153</v>
      </c>
      <c r="M33">
        <v>8.5106382978723403</v>
      </c>
      <c r="N33">
        <v>2.1276595744680851</v>
      </c>
    </row>
    <row r="34" spans="1:14" x14ac:dyDescent="0.3">
      <c r="A34" t="s">
        <v>32</v>
      </c>
      <c r="B34" t="str">
        <f>IFERROR(VLOOKUP($A34,classification!$A$3:$C$331,3,FALSE),VLOOKUP($A34,classification!$I$2:$K$27,3,FALSE))</f>
        <v>Urban with Significant Rural</v>
      </c>
      <c r="C34" t="str">
        <f>VLOOKUP($A34,class!$A$1:$B$455,2,FALSE)</f>
        <v>Unitary Authority</v>
      </c>
      <c r="D34">
        <v>62</v>
      </c>
      <c r="E34">
        <v>0</v>
      </c>
      <c r="F34">
        <v>62</v>
      </c>
      <c r="G34">
        <v>10</v>
      </c>
      <c r="H34">
        <v>46</v>
      </c>
      <c r="I34">
        <v>5</v>
      </c>
      <c r="J34">
        <v>1</v>
      </c>
      <c r="K34">
        <v>16.129032258064516</v>
      </c>
      <c r="L34">
        <v>74.193548387096769</v>
      </c>
      <c r="M34">
        <v>8.064516129032258</v>
      </c>
      <c r="N34">
        <v>1.6129032258064515</v>
      </c>
    </row>
    <row r="35" spans="1:14" x14ac:dyDescent="0.3">
      <c r="A35" t="s">
        <v>41</v>
      </c>
      <c r="B35" t="str">
        <f>IFERROR(VLOOKUP($A35,classification!$A$3:$C$331,3,FALSE),VLOOKUP($A35,classification!$I$2:$K$27,3,FALSE))</f>
        <v>Predominantly Rural</v>
      </c>
      <c r="C35" t="str">
        <f>VLOOKUP($A35,class!$A$1:$B$455,2,FALSE)</f>
        <v>Shire County</v>
      </c>
      <c r="D35">
        <v>303</v>
      </c>
      <c r="E35">
        <v>2</v>
      </c>
      <c r="F35">
        <v>301</v>
      </c>
      <c r="G35">
        <v>36</v>
      </c>
      <c r="H35">
        <v>212</v>
      </c>
      <c r="I35">
        <v>36</v>
      </c>
      <c r="J35">
        <v>17</v>
      </c>
      <c r="K35">
        <v>11.960132890365449</v>
      </c>
      <c r="L35">
        <v>70.431893687707642</v>
      </c>
      <c r="M35">
        <v>11.960132890365449</v>
      </c>
      <c r="N35">
        <v>5.6478405315614619</v>
      </c>
    </row>
    <row r="36" spans="1:14" x14ac:dyDescent="0.3">
      <c r="A36" t="s">
        <v>304</v>
      </c>
      <c r="B36" t="str">
        <f>IFERROR(VLOOKUP($A36,classification!$A$3:$C$331,3,FALSE),VLOOKUP($A36,classification!$I$2:$K$27,3,FALSE))</f>
        <v>Predominantly Urban</v>
      </c>
      <c r="C36" t="str">
        <f>VLOOKUP($A36,class!$A$1:$B$455,2,FALSE)</f>
        <v>Metropolitan District</v>
      </c>
      <c r="D36">
        <v>95</v>
      </c>
      <c r="E36">
        <v>1</v>
      </c>
      <c r="F36">
        <v>94</v>
      </c>
      <c r="G36">
        <v>12</v>
      </c>
      <c r="H36">
        <v>59</v>
      </c>
      <c r="I36">
        <v>18</v>
      </c>
      <c r="J36">
        <v>5</v>
      </c>
      <c r="K36">
        <v>12.76595744680851</v>
      </c>
      <c r="L36">
        <v>62.765957446808514</v>
      </c>
      <c r="M36">
        <v>19.148936170212767</v>
      </c>
      <c r="N36">
        <v>5.3191489361702127</v>
      </c>
    </row>
    <row r="37" spans="1:14" x14ac:dyDescent="0.3">
      <c r="A37" t="s">
        <v>305</v>
      </c>
      <c r="B37" t="str">
        <f>IFERROR(VLOOKUP($A37,classification!$A$3:$C$331,3,FALSE),VLOOKUP($A37,classification!$I$2:$K$27,3,FALSE))</f>
        <v>Predominantly Urban</v>
      </c>
      <c r="C37" t="str">
        <f>VLOOKUP($A37,class!$A$1:$B$455,2,FALSE)</f>
        <v>Metropolitan District</v>
      </c>
      <c r="D37">
        <v>133</v>
      </c>
      <c r="E37">
        <v>0</v>
      </c>
      <c r="F37">
        <v>133</v>
      </c>
      <c r="G37">
        <v>22</v>
      </c>
      <c r="H37">
        <v>97</v>
      </c>
      <c r="I37">
        <v>14</v>
      </c>
      <c r="J37">
        <v>0</v>
      </c>
      <c r="K37">
        <v>16.541353383458645</v>
      </c>
      <c r="L37">
        <v>72.932330827067673</v>
      </c>
      <c r="M37">
        <v>10.526315789473685</v>
      </c>
      <c r="N37">
        <v>0</v>
      </c>
    </row>
    <row r="38" spans="1:14" x14ac:dyDescent="0.3">
      <c r="A38" t="s">
        <v>322</v>
      </c>
      <c r="B38" t="str">
        <f>IFERROR(VLOOKUP($A38,classification!$A$3:$C$331,3,FALSE),VLOOKUP($A38,classification!$I$2:$K$27,3,FALSE))</f>
        <v>Predominantly Urban</v>
      </c>
      <c r="C38" t="str">
        <f>VLOOKUP($A38,class!$A$1:$B$455,2,FALSE)</f>
        <v>Metropolitan District</v>
      </c>
      <c r="D38">
        <v>113</v>
      </c>
      <c r="E38">
        <v>0</v>
      </c>
      <c r="F38">
        <v>113</v>
      </c>
      <c r="G38">
        <v>17</v>
      </c>
      <c r="H38">
        <v>75</v>
      </c>
      <c r="I38">
        <v>20</v>
      </c>
      <c r="J38">
        <v>1</v>
      </c>
      <c r="K38">
        <v>15.044247787610619</v>
      </c>
      <c r="L38">
        <v>66.371681415929203</v>
      </c>
      <c r="M38">
        <v>17.699115044247787</v>
      </c>
      <c r="N38">
        <v>0.88495575221238942</v>
      </c>
    </row>
    <row r="39" spans="1:14" x14ac:dyDescent="0.3">
      <c r="A39" t="s">
        <v>34</v>
      </c>
      <c r="B39" t="str">
        <f>IFERROR(VLOOKUP($A39,classification!$A$3:$C$331,3,FALSE),VLOOKUP($A39,classification!$I$2:$K$27,3,FALSE))</f>
        <v>Predominantly Urban</v>
      </c>
      <c r="C39" t="str">
        <f>VLOOKUP($A39,class!$A$1:$B$455,2,FALSE)</f>
        <v>Unitary Authority</v>
      </c>
      <c r="D39">
        <v>50</v>
      </c>
      <c r="E39">
        <v>0</v>
      </c>
      <c r="F39">
        <v>50</v>
      </c>
      <c r="G39">
        <v>10</v>
      </c>
      <c r="H39">
        <v>34</v>
      </c>
      <c r="I39">
        <v>5</v>
      </c>
      <c r="J39">
        <v>1</v>
      </c>
      <c r="K39">
        <v>20</v>
      </c>
      <c r="L39">
        <v>68</v>
      </c>
      <c r="M39">
        <v>10</v>
      </c>
      <c r="N39">
        <v>2</v>
      </c>
    </row>
    <row r="40" spans="1:14" x14ac:dyDescent="0.3">
      <c r="A40" t="s">
        <v>380</v>
      </c>
      <c r="D40">
        <v>2450</v>
      </c>
      <c r="E40">
        <v>4</v>
      </c>
      <c r="F40">
        <v>2446</v>
      </c>
      <c r="G40">
        <v>425</v>
      </c>
      <c r="H40">
        <v>1790</v>
      </c>
      <c r="I40">
        <v>180</v>
      </c>
      <c r="J40">
        <v>51</v>
      </c>
      <c r="K40">
        <v>17.375306623058055</v>
      </c>
      <c r="L40">
        <v>73.180703188879804</v>
      </c>
      <c r="M40">
        <v>7.3589533932951756</v>
      </c>
      <c r="N40">
        <v>2.0850367947669666</v>
      </c>
    </row>
    <row r="41" spans="1:14" x14ac:dyDescent="0.3">
      <c r="A41" t="s">
        <v>22</v>
      </c>
      <c r="B41" t="str">
        <f>IFERROR(VLOOKUP($A41,classification!$A$3:$C$331,3,FALSE),VLOOKUP($A41,classification!$I$2:$K$27,3,FALSE))</f>
        <v>Predominantly Urban</v>
      </c>
      <c r="C41" t="str">
        <f>VLOOKUP($A41,class!$A$1:$B$455,2,FALSE)</f>
        <v>Unitary Authority</v>
      </c>
      <c r="D41">
        <v>55</v>
      </c>
      <c r="E41">
        <v>0</v>
      </c>
      <c r="F41">
        <v>55</v>
      </c>
      <c r="G41">
        <v>7</v>
      </c>
      <c r="H41">
        <v>41</v>
      </c>
      <c r="I41">
        <v>6</v>
      </c>
      <c r="J41">
        <v>1</v>
      </c>
      <c r="K41">
        <v>12.727272727272727</v>
      </c>
      <c r="L41">
        <v>74.545454545454547</v>
      </c>
      <c r="M41">
        <v>10.909090909090908</v>
      </c>
      <c r="N41">
        <v>1.8181818181818181</v>
      </c>
    </row>
    <row r="42" spans="1:14" x14ac:dyDescent="0.3">
      <c r="A42" t="s">
        <v>24</v>
      </c>
      <c r="B42" t="str">
        <f>IFERROR(VLOOKUP($A42,classification!$A$3:$C$331,3,FALSE),VLOOKUP($A42,classification!$I$2:$K$27,3,FALSE))</f>
        <v>Predominantly Urban</v>
      </c>
      <c r="C42" t="str">
        <f>VLOOKUP($A42,class!$A$1:$B$455,2,FALSE)</f>
        <v>Unitary Authority</v>
      </c>
      <c r="D42">
        <v>31</v>
      </c>
      <c r="E42">
        <v>0</v>
      </c>
      <c r="F42">
        <v>31</v>
      </c>
      <c r="G42">
        <v>2</v>
      </c>
      <c r="H42">
        <v>27</v>
      </c>
      <c r="I42">
        <v>2</v>
      </c>
      <c r="J42">
        <v>0</v>
      </c>
      <c r="K42">
        <v>6.4516129032258061</v>
      </c>
      <c r="L42">
        <v>87.096774193548384</v>
      </c>
      <c r="M42">
        <v>6.4516129032258061</v>
      </c>
      <c r="N42">
        <v>0</v>
      </c>
    </row>
    <row r="43" spans="1:14" x14ac:dyDescent="0.3">
      <c r="A43" t="s">
        <v>287</v>
      </c>
      <c r="B43" t="str">
        <f>IFERROR(VLOOKUP($A43,classification!$A$3:$C$331,3,FALSE),VLOOKUP($A43,classification!$I$2:$K$27,3,FALSE))</f>
        <v>Predominantly Urban</v>
      </c>
      <c r="C43" t="str">
        <f>VLOOKUP($A43,class!$A$1:$B$455,2,FALSE)</f>
        <v>Metropolitan District</v>
      </c>
      <c r="D43">
        <v>97</v>
      </c>
      <c r="E43">
        <v>0</v>
      </c>
      <c r="F43">
        <v>97</v>
      </c>
      <c r="G43">
        <v>22</v>
      </c>
      <c r="H43">
        <v>66</v>
      </c>
      <c r="I43">
        <v>6</v>
      </c>
      <c r="J43">
        <v>3</v>
      </c>
      <c r="K43">
        <v>22.680412371134022</v>
      </c>
      <c r="L43">
        <v>68.041237113402062</v>
      </c>
      <c r="M43">
        <v>6.1855670103092786</v>
      </c>
      <c r="N43">
        <v>3.0927835051546393</v>
      </c>
    </row>
    <row r="44" spans="1:14" x14ac:dyDescent="0.3">
      <c r="A44" t="s">
        <v>288</v>
      </c>
      <c r="B44" t="str">
        <f>IFERROR(VLOOKUP($A44,classification!$A$3:$C$331,3,FALSE),VLOOKUP($A44,classification!$I$2:$K$27,3,FALSE))</f>
        <v>Predominantly Urban</v>
      </c>
      <c r="C44" t="str">
        <f>VLOOKUP($A44,class!$A$1:$B$455,2,FALSE)</f>
        <v>Metropolitan District</v>
      </c>
      <c r="D44">
        <v>64</v>
      </c>
      <c r="E44">
        <v>1</v>
      </c>
      <c r="F44">
        <v>63</v>
      </c>
      <c r="G44">
        <v>9</v>
      </c>
      <c r="H44">
        <v>43</v>
      </c>
      <c r="I44">
        <v>8</v>
      </c>
      <c r="J44">
        <v>3</v>
      </c>
      <c r="K44">
        <v>14.285714285714286</v>
      </c>
      <c r="L44">
        <v>68.253968253968253</v>
      </c>
      <c r="M44">
        <v>12.698412698412698</v>
      </c>
      <c r="N44">
        <v>4.7619047619047619</v>
      </c>
    </row>
    <row r="45" spans="1:14" x14ac:dyDescent="0.3">
      <c r="A45" t="s">
        <v>81</v>
      </c>
      <c r="B45" t="str">
        <f>IFERROR(VLOOKUP($A45,classification!$A$3:$C$331,3,FALSE),VLOOKUP($A45,classification!$I$2:$K$27,3,FALSE))</f>
        <v>Urban with Significant Rural</v>
      </c>
      <c r="C45" t="str">
        <f>VLOOKUP($A45,class!$A$1:$B$455,2,FALSE)</f>
        <v>Unitary Authority</v>
      </c>
      <c r="D45">
        <v>124</v>
      </c>
      <c r="E45">
        <v>0</v>
      </c>
      <c r="F45">
        <v>124</v>
      </c>
      <c r="G45">
        <v>26</v>
      </c>
      <c r="H45">
        <v>87</v>
      </c>
      <c r="I45">
        <v>7</v>
      </c>
      <c r="J45">
        <v>4</v>
      </c>
      <c r="K45">
        <v>20.967741935483872</v>
      </c>
      <c r="L45">
        <v>70.161290322580641</v>
      </c>
      <c r="M45">
        <v>5.645161290322581</v>
      </c>
      <c r="N45">
        <v>3.225806451612903</v>
      </c>
    </row>
    <row r="46" spans="1:14" x14ac:dyDescent="0.3">
      <c r="A46" t="s">
        <v>82</v>
      </c>
      <c r="B46" t="str">
        <f>IFERROR(VLOOKUP($A46,classification!$A$3:$C$331,3,FALSE),VLOOKUP($A46,classification!$I$2:$K$27,3,FALSE))</f>
        <v>Urban with Significant Rural</v>
      </c>
      <c r="C46" t="str">
        <f>VLOOKUP($A46,class!$A$1:$B$455,2,FALSE)</f>
        <v>Unitary Authority</v>
      </c>
      <c r="D46">
        <v>130</v>
      </c>
      <c r="E46">
        <v>0</v>
      </c>
      <c r="F46">
        <v>130</v>
      </c>
      <c r="G46">
        <v>25</v>
      </c>
      <c r="H46">
        <v>95</v>
      </c>
      <c r="I46">
        <v>8</v>
      </c>
      <c r="J46">
        <v>2</v>
      </c>
      <c r="K46">
        <v>19.23076923076923</v>
      </c>
      <c r="L46">
        <v>73.07692307692308</v>
      </c>
      <c r="M46">
        <v>6.1538461538461542</v>
      </c>
      <c r="N46">
        <v>1.5384615384615385</v>
      </c>
    </row>
    <row r="47" spans="1:14" x14ac:dyDescent="0.3">
      <c r="A47" t="s">
        <v>11</v>
      </c>
      <c r="B47" t="str">
        <f>IFERROR(VLOOKUP($A47,classification!$A$3:$C$331,3,FALSE),VLOOKUP($A47,classification!$I$2:$K$27,3,FALSE))</f>
        <v>Predominantly Rural</v>
      </c>
      <c r="C47" t="str">
        <f>VLOOKUP($A47,class!$A$1:$B$455,2,FALSE)</f>
        <v>Shire County</v>
      </c>
      <c r="D47">
        <v>268</v>
      </c>
      <c r="E47">
        <v>0</v>
      </c>
      <c r="F47">
        <v>268</v>
      </c>
      <c r="G47">
        <v>24</v>
      </c>
      <c r="H47">
        <v>222</v>
      </c>
      <c r="I47">
        <v>17</v>
      </c>
      <c r="J47">
        <v>5</v>
      </c>
      <c r="K47">
        <v>8.9552238805970141</v>
      </c>
      <c r="L47">
        <v>82.835820895522389</v>
      </c>
      <c r="M47">
        <v>6.3432835820895521</v>
      </c>
      <c r="N47">
        <v>1.8656716417910448</v>
      </c>
    </row>
    <row r="48" spans="1:14" x14ac:dyDescent="0.3">
      <c r="A48" t="s">
        <v>18</v>
      </c>
      <c r="B48" t="str">
        <f>IFERROR(VLOOKUP($A48,classification!$A$3:$C$331,3,FALSE),VLOOKUP($A48,classification!$I$2:$K$27,3,FALSE))</f>
        <v>Predominantly Urban</v>
      </c>
      <c r="C48" t="str">
        <f>VLOOKUP($A48,class!$A$1:$B$455,2,FALSE)</f>
        <v>Unitary Authority</v>
      </c>
      <c r="D48">
        <v>49</v>
      </c>
      <c r="E48">
        <v>0</v>
      </c>
      <c r="F48">
        <v>49</v>
      </c>
      <c r="G48">
        <v>7</v>
      </c>
      <c r="H48">
        <v>35</v>
      </c>
      <c r="I48">
        <v>5</v>
      </c>
      <c r="J48">
        <v>2</v>
      </c>
      <c r="K48">
        <v>14.285714285714286</v>
      </c>
      <c r="L48">
        <v>71.428571428571431</v>
      </c>
      <c r="M48">
        <v>10.204081632653061</v>
      </c>
      <c r="N48">
        <v>4.0816326530612246</v>
      </c>
    </row>
    <row r="49" spans="1:14" x14ac:dyDescent="0.3">
      <c r="A49" t="s">
        <v>297</v>
      </c>
      <c r="B49" t="str">
        <f>IFERROR(VLOOKUP($A49,classification!$A$3:$C$331,3,FALSE),VLOOKUP($A49,classification!$I$2:$K$27,3,FALSE))</f>
        <v>Predominantly Urban</v>
      </c>
      <c r="C49" t="str">
        <f>VLOOKUP($A49,class!$A$1:$B$455,2,FALSE)</f>
        <v>Metropolitan District</v>
      </c>
      <c r="D49">
        <v>50</v>
      </c>
      <c r="E49">
        <v>0</v>
      </c>
      <c r="F49">
        <v>50</v>
      </c>
      <c r="G49">
        <v>5</v>
      </c>
      <c r="H49">
        <v>39</v>
      </c>
      <c r="I49">
        <v>5</v>
      </c>
      <c r="J49">
        <v>1</v>
      </c>
      <c r="K49">
        <v>10</v>
      </c>
      <c r="L49">
        <v>78</v>
      </c>
      <c r="M49">
        <v>10</v>
      </c>
      <c r="N49">
        <v>2</v>
      </c>
    </row>
    <row r="50" spans="1:14" x14ac:dyDescent="0.3">
      <c r="A50" t="s">
        <v>31</v>
      </c>
      <c r="B50" t="str">
        <f>IFERROR(VLOOKUP($A50,classification!$A$3:$C$331,3,FALSE),VLOOKUP($A50,classification!$I$2:$K$27,3,FALSE))</f>
        <v>Predominantly Urban</v>
      </c>
      <c r="C50" t="str">
        <f>VLOOKUP($A50,class!$A$1:$B$455,2,FALSE)</f>
        <v>Shire County</v>
      </c>
      <c r="D50">
        <v>482</v>
      </c>
      <c r="E50">
        <v>0</v>
      </c>
      <c r="F50">
        <v>482</v>
      </c>
      <c r="G50">
        <v>84</v>
      </c>
      <c r="H50">
        <v>362</v>
      </c>
      <c r="I50">
        <v>29</v>
      </c>
      <c r="J50">
        <v>7</v>
      </c>
      <c r="K50">
        <v>17.427385892116181</v>
      </c>
      <c r="L50">
        <v>75.103734439834028</v>
      </c>
      <c r="M50">
        <v>6.0165975103734439</v>
      </c>
      <c r="N50">
        <v>1.4522821576763485</v>
      </c>
    </row>
    <row r="51" spans="1:14" x14ac:dyDescent="0.3">
      <c r="A51" t="s">
        <v>298</v>
      </c>
      <c r="B51" t="str">
        <f>IFERROR(VLOOKUP($A51,classification!$A$3:$C$331,3,FALSE),VLOOKUP($A51,classification!$I$2:$K$27,3,FALSE))</f>
        <v>Predominantly Urban</v>
      </c>
      <c r="C51" t="str">
        <f>VLOOKUP($A51,class!$A$1:$B$455,2,FALSE)</f>
        <v>Metropolitan District</v>
      </c>
      <c r="D51">
        <v>119</v>
      </c>
      <c r="E51">
        <v>1</v>
      </c>
      <c r="F51">
        <v>118</v>
      </c>
      <c r="G51">
        <v>20</v>
      </c>
      <c r="H51">
        <v>84</v>
      </c>
      <c r="I51">
        <v>11</v>
      </c>
      <c r="J51">
        <v>3</v>
      </c>
      <c r="K51">
        <v>16.949152542372882</v>
      </c>
      <c r="L51">
        <v>71.186440677966104</v>
      </c>
      <c r="M51">
        <v>9.3220338983050848</v>
      </c>
      <c r="N51">
        <v>2.5423728813559321</v>
      </c>
    </row>
    <row r="52" spans="1:14" x14ac:dyDescent="0.3">
      <c r="A52" t="s">
        <v>289</v>
      </c>
      <c r="B52" t="str">
        <f>IFERROR(VLOOKUP($A52,classification!$A$3:$C$331,3,FALSE),VLOOKUP($A52,classification!$I$2:$K$27,3,FALSE))</f>
        <v>Predominantly Urban</v>
      </c>
      <c r="C52" t="str">
        <f>VLOOKUP($A52,class!$A$1:$B$455,2,FALSE)</f>
        <v>Metropolitan District</v>
      </c>
      <c r="D52">
        <v>135</v>
      </c>
      <c r="E52">
        <v>1</v>
      </c>
      <c r="F52">
        <v>134</v>
      </c>
      <c r="G52">
        <v>26</v>
      </c>
      <c r="H52">
        <v>99</v>
      </c>
      <c r="I52">
        <v>8</v>
      </c>
      <c r="J52">
        <v>1</v>
      </c>
      <c r="K52">
        <v>19.402985074626866</v>
      </c>
      <c r="L52">
        <v>73.880597014925371</v>
      </c>
      <c r="M52">
        <v>5.9701492537313436</v>
      </c>
      <c r="N52">
        <v>0.74626865671641796</v>
      </c>
    </row>
    <row r="53" spans="1:14" x14ac:dyDescent="0.3">
      <c r="A53" t="s">
        <v>290</v>
      </c>
      <c r="B53" t="str">
        <f>IFERROR(VLOOKUP($A53,classification!$A$3:$C$331,3,FALSE),VLOOKUP($A53,classification!$I$2:$K$27,3,FALSE))</f>
        <v>Predominantly Urban</v>
      </c>
      <c r="C53" t="str">
        <f>VLOOKUP($A53,class!$A$1:$B$455,2,FALSE)</f>
        <v>Metropolitan District</v>
      </c>
      <c r="D53">
        <v>86</v>
      </c>
      <c r="E53">
        <v>0</v>
      </c>
      <c r="F53">
        <v>86</v>
      </c>
      <c r="G53">
        <v>12</v>
      </c>
      <c r="H53">
        <v>60</v>
      </c>
      <c r="I53">
        <v>11</v>
      </c>
      <c r="J53">
        <v>3</v>
      </c>
      <c r="K53">
        <v>13.953488372093023</v>
      </c>
      <c r="L53">
        <v>69.767441860465112</v>
      </c>
      <c r="M53">
        <v>12.790697674418604</v>
      </c>
      <c r="N53">
        <v>3.4883720930232558</v>
      </c>
    </row>
    <row r="54" spans="1:14" x14ac:dyDescent="0.3">
      <c r="A54" t="s">
        <v>291</v>
      </c>
      <c r="B54" t="str">
        <f>IFERROR(VLOOKUP($A54,classification!$A$3:$C$331,3,FALSE),VLOOKUP($A54,classification!$I$2:$K$27,3,FALSE))</f>
        <v>Predominantly Urban</v>
      </c>
      <c r="C54" t="str">
        <f>VLOOKUP($A54,class!$A$1:$B$455,2,FALSE)</f>
        <v>Metropolitan District</v>
      </c>
      <c r="D54">
        <v>69</v>
      </c>
      <c r="E54">
        <v>0</v>
      </c>
      <c r="F54">
        <v>69</v>
      </c>
      <c r="G54">
        <v>10</v>
      </c>
      <c r="H54">
        <v>51</v>
      </c>
      <c r="I54">
        <v>5</v>
      </c>
      <c r="J54">
        <v>3</v>
      </c>
      <c r="K54">
        <v>14.492753623188406</v>
      </c>
      <c r="L54">
        <v>73.913043478260875</v>
      </c>
      <c r="M54">
        <v>7.2463768115942031</v>
      </c>
      <c r="N54">
        <v>4.3478260869565215</v>
      </c>
    </row>
    <row r="55" spans="1:14" x14ac:dyDescent="0.3">
      <c r="A55" t="s">
        <v>292</v>
      </c>
      <c r="B55" t="str">
        <f>IFERROR(VLOOKUP($A55,classification!$A$3:$C$331,3,FALSE),VLOOKUP($A55,classification!$I$2:$K$27,3,FALSE))</f>
        <v>Predominantly Urban</v>
      </c>
      <c r="C55" t="str">
        <f>VLOOKUP($A55,class!$A$1:$B$455,2,FALSE)</f>
        <v>Metropolitan District</v>
      </c>
      <c r="D55">
        <v>76</v>
      </c>
      <c r="E55">
        <v>0</v>
      </c>
      <c r="F55">
        <v>76</v>
      </c>
      <c r="G55">
        <v>14</v>
      </c>
      <c r="H55">
        <v>52</v>
      </c>
      <c r="I55">
        <v>7</v>
      </c>
      <c r="J55">
        <v>3</v>
      </c>
      <c r="K55">
        <v>18.421052631578949</v>
      </c>
      <c r="L55">
        <v>68.421052631578945</v>
      </c>
      <c r="M55">
        <v>9.2105263157894743</v>
      </c>
      <c r="N55">
        <v>3.9473684210526314</v>
      </c>
    </row>
    <row r="56" spans="1:14" x14ac:dyDescent="0.3">
      <c r="A56" t="s">
        <v>300</v>
      </c>
      <c r="B56" t="str">
        <f>IFERROR(VLOOKUP($A56,classification!$A$3:$C$331,3,FALSE),VLOOKUP($A56,classification!$I$2:$K$27,3,FALSE))</f>
        <v>Predominantly Urban</v>
      </c>
      <c r="C56" t="str">
        <f>VLOOKUP($A56,class!$A$1:$B$455,2,FALSE)</f>
        <v>Metropolitan District</v>
      </c>
      <c r="D56">
        <v>75</v>
      </c>
      <c r="E56">
        <v>0</v>
      </c>
      <c r="F56">
        <v>75</v>
      </c>
      <c r="G56">
        <v>9</v>
      </c>
      <c r="H56">
        <v>61</v>
      </c>
      <c r="I56">
        <v>4</v>
      </c>
      <c r="J56">
        <v>1</v>
      </c>
      <c r="K56">
        <v>12</v>
      </c>
      <c r="L56">
        <v>81.333333333333329</v>
      </c>
      <c r="M56">
        <v>5.333333333333333</v>
      </c>
      <c r="N56">
        <v>1.3333333333333333</v>
      </c>
    </row>
    <row r="57" spans="1:14" x14ac:dyDescent="0.3">
      <c r="A57" t="s">
        <v>299</v>
      </c>
      <c r="B57" t="str">
        <f>IFERROR(VLOOKUP($A57,classification!$A$3:$C$331,3,FALSE),VLOOKUP($A57,classification!$I$2:$K$27,3,FALSE))</f>
        <v>Predominantly Urban</v>
      </c>
      <c r="C57" t="str">
        <f>VLOOKUP($A57,class!$A$1:$B$455,2,FALSE)</f>
        <v>Metropolitan District</v>
      </c>
      <c r="D57">
        <v>54</v>
      </c>
      <c r="E57">
        <v>0</v>
      </c>
      <c r="F57">
        <v>54</v>
      </c>
      <c r="G57">
        <v>15</v>
      </c>
      <c r="H57">
        <v>32</v>
      </c>
      <c r="I57">
        <v>7</v>
      </c>
      <c r="J57">
        <v>0</v>
      </c>
      <c r="K57">
        <v>27.777777777777779</v>
      </c>
      <c r="L57">
        <v>59.25925925925926</v>
      </c>
      <c r="M57">
        <v>12.962962962962964</v>
      </c>
      <c r="N57">
        <v>0</v>
      </c>
    </row>
    <row r="58" spans="1:14" x14ac:dyDescent="0.3">
      <c r="A58" t="s">
        <v>293</v>
      </c>
      <c r="B58" t="str">
        <f>IFERROR(VLOOKUP($A58,classification!$A$3:$C$331,3,FALSE),VLOOKUP($A58,classification!$I$2:$K$27,3,FALSE))</f>
        <v>Predominantly Urban</v>
      </c>
      <c r="C58" t="str">
        <f>VLOOKUP($A58,class!$A$1:$B$455,2,FALSE)</f>
        <v>Metropolitan District</v>
      </c>
      <c r="D58">
        <v>85</v>
      </c>
      <c r="E58">
        <v>1</v>
      </c>
      <c r="F58">
        <v>84</v>
      </c>
      <c r="G58">
        <v>19</v>
      </c>
      <c r="H58">
        <v>57</v>
      </c>
      <c r="I58">
        <v>5</v>
      </c>
      <c r="J58">
        <v>3</v>
      </c>
      <c r="K58">
        <v>22.61904761904762</v>
      </c>
      <c r="L58">
        <v>67.857142857142861</v>
      </c>
      <c r="M58">
        <v>5.9523809523809526</v>
      </c>
      <c r="N58">
        <v>3.5714285714285716</v>
      </c>
    </row>
    <row r="59" spans="1:14" x14ac:dyDescent="0.3">
      <c r="A59" t="s">
        <v>294</v>
      </c>
      <c r="B59" t="str">
        <f>IFERROR(VLOOKUP($A59,classification!$A$3:$C$331,3,FALSE),VLOOKUP($A59,classification!$I$2:$K$27,3,FALSE))</f>
        <v>Predominantly Urban</v>
      </c>
      <c r="C59" t="str">
        <f>VLOOKUP($A59,class!$A$1:$B$455,2,FALSE)</f>
        <v>Metropolitan District</v>
      </c>
      <c r="D59">
        <v>76</v>
      </c>
      <c r="E59">
        <v>0</v>
      </c>
      <c r="F59">
        <v>76</v>
      </c>
      <c r="G59">
        <v>5</v>
      </c>
      <c r="H59">
        <v>63</v>
      </c>
      <c r="I59">
        <v>7</v>
      </c>
      <c r="J59">
        <v>1</v>
      </c>
      <c r="K59">
        <v>6.5789473684210522</v>
      </c>
      <c r="L59">
        <v>82.89473684210526</v>
      </c>
      <c r="M59">
        <v>9.2105263157894743</v>
      </c>
      <c r="N59">
        <v>1.3157894736842106</v>
      </c>
    </row>
    <row r="60" spans="1:14" x14ac:dyDescent="0.3">
      <c r="A60" t="s">
        <v>295</v>
      </c>
      <c r="B60" t="str">
        <f>IFERROR(VLOOKUP($A60,classification!$A$3:$C$331,3,FALSE),VLOOKUP($A60,classification!$I$2:$K$27,3,FALSE))</f>
        <v>Predominantly Urban</v>
      </c>
      <c r="C60" t="str">
        <f>VLOOKUP($A60,class!$A$1:$B$455,2,FALSE)</f>
        <v>Metropolitan District</v>
      </c>
      <c r="D60">
        <v>65</v>
      </c>
      <c r="E60">
        <v>0</v>
      </c>
      <c r="F60">
        <v>65</v>
      </c>
      <c r="G60">
        <v>27</v>
      </c>
      <c r="H60">
        <v>33</v>
      </c>
      <c r="I60">
        <v>3</v>
      </c>
      <c r="J60">
        <v>2</v>
      </c>
      <c r="K60">
        <v>41.53846153846154</v>
      </c>
      <c r="L60">
        <v>50.769230769230766</v>
      </c>
      <c r="M60">
        <v>4.615384615384615</v>
      </c>
      <c r="N60">
        <v>3.0769230769230771</v>
      </c>
    </row>
    <row r="61" spans="1:14" x14ac:dyDescent="0.3">
      <c r="A61" t="s">
        <v>20</v>
      </c>
      <c r="B61" t="str">
        <f>IFERROR(VLOOKUP($A61,classification!$A$3:$C$331,3,FALSE),VLOOKUP($A61,classification!$I$2:$K$27,3,FALSE))</f>
        <v>Predominantly Urban</v>
      </c>
      <c r="C61" t="str">
        <f>VLOOKUP($A61,class!$A$1:$B$455,2,FALSE)</f>
        <v>Unitary Authority</v>
      </c>
      <c r="D61">
        <v>69</v>
      </c>
      <c r="E61">
        <v>0</v>
      </c>
      <c r="F61">
        <v>69</v>
      </c>
      <c r="G61">
        <v>18</v>
      </c>
      <c r="H61">
        <v>49</v>
      </c>
      <c r="I61">
        <v>2</v>
      </c>
      <c r="J61">
        <v>0</v>
      </c>
      <c r="K61">
        <v>26.086956521739129</v>
      </c>
      <c r="L61">
        <v>71.014492753623188</v>
      </c>
      <c r="M61">
        <v>2.8985507246376812</v>
      </c>
      <c r="N61">
        <v>0</v>
      </c>
    </row>
    <row r="62" spans="1:14" x14ac:dyDescent="0.3">
      <c r="A62" t="s">
        <v>296</v>
      </c>
      <c r="B62" t="str">
        <f>IFERROR(VLOOKUP($A62,classification!$A$3:$C$331,3,FALSE),VLOOKUP($A62,classification!$I$2:$K$27,3,FALSE))</f>
        <v>Predominantly Urban</v>
      </c>
      <c r="C62" t="str">
        <f>VLOOKUP($A62,class!$A$1:$B$455,2,FALSE)</f>
        <v>Metropolitan District</v>
      </c>
      <c r="D62">
        <v>101</v>
      </c>
      <c r="E62">
        <v>0</v>
      </c>
      <c r="F62">
        <v>101</v>
      </c>
      <c r="G62">
        <v>25</v>
      </c>
      <c r="H62">
        <v>71</v>
      </c>
      <c r="I62">
        <v>3</v>
      </c>
      <c r="J62">
        <v>2</v>
      </c>
      <c r="K62">
        <v>24.752475247524753</v>
      </c>
      <c r="L62">
        <v>70.297029702970292</v>
      </c>
      <c r="M62">
        <v>2.9702970297029703</v>
      </c>
      <c r="N62">
        <v>1.9801980198019802</v>
      </c>
    </row>
    <row r="63" spans="1:14" x14ac:dyDescent="0.3">
      <c r="A63" t="s">
        <v>301</v>
      </c>
      <c r="B63" t="str">
        <f>IFERROR(VLOOKUP($A63,classification!$A$3:$C$331,3,FALSE),VLOOKUP($A63,classification!$I$2:$K$27,3,FALSE))</f>
        <v>Predominantly Urban</v>
      </c>
      <c r="C63" t="str">
        <f>VLOOKUP($A63,class!$A$1:$B$455,2,FALSE)</f>
        <v>Metropolitan District</v>
      </c>
      <c r="D63">
        <v>90</v>
      </c>
      <c r="E63">
        <v>0</v>
      </c>
      <c r="F63">
        <v>90</v>
      </c>
      <c r="G63">
        <v>14</v>
      </c>
      <c r="H63">
        <v>61</v>
      </c>
      <c r="I63">
        <v>14</v>
      </c>
      <c r="J63">
        <v>1</v>
      </c>
      <c r="K63">
        <v>15.555555555555555</v>
      </c>
      <c r="L63">
        <v>67.777777777777771</v>
      </c>
      <c r="M63">
        <v>15.555555555555555</v>
      </c>
      <c r="N63">
        <v>1.1111111111111112</v>
      </c>
    </row>
    <row r="64" spans="1:14" x14ac:dyDescent="0.3">
      <c r="A64" t="s">
        <v>382</v>
      </c>
      <c r="D64">
        <v>1645</v>
      </c>
      <c r="E64">
        <v>16</v>
      </c>
      <c r="F64">
        <v>1629</v>
      </c>
      <c r="G64">
        <v>192</v>
      </c>
      <c r="H64">
        <v>1188</v>
      </c>
      <c r="I64">
        <v>194</v>
      </c>
      <c r="J64">
        <v>55</v>
      </c>
      <c r="K64">
        <v>11.786372007366483</v>
      </c>
      <c r="L64">
        <v>72.928176795580114</v>
      </c>
      <c r="M64">
        <v>11.909146715776551</v>
      </c>
      <c r="N64">
        <v>3.3763044812768568</v>
      </c>
    </row>
    <row r="65" spans="1:14" x14ac:dyDescent="0.3">
      <c r="A65" t="s">
        <v>36</v>
      </c>
      <c r="B65" t="str">
        <f>IFERROR(VLOOKUP($A65,classification!$A$3:$C$331,3,FALSE),VLOOKUP($A65,classification!$I$2:$K$27,3,FALSE))</f>
        <v>Predominantly Urban</v>
      </c>
      <c r="C65" t="str">
        <f>VLOOKUP($A65,class!$A$1:$B$455,2,FALSE)</f>
        <v>Unitary Authority</v>
      </c>
      <c r="D65">
        <v>72</v>
      </c>
      <c r="E65">
        <v>1</v>
      </c>
      <c r="F65">
        <v>71</v>
      </c>
      <c r="G65">
        <v>7</v>
      </c>
      <c r="H65">
        <v>46</v>
      </c>
      <c r="I65">
        <v>10</v>
      </c>
      <c r="J65">
        <v>8</v>
      </c>
      <c r="K65">
        <v>9.8591549295774641</v>
      </c>
      <c r="L65">
        <v>64.788732394366193</v>
      </c>
      <c r="M65">
        <v>14.084507042253522</v>
      </c>
      <c r="N65">
        <v>11.267605633802816</v>
      </c>
    </row>
    <row r="66" spans="1:14" x14ac:dyDescent="0.3">
      <c r="A66" t="s">
        <v>13</v>
      </c>
      <c r="B66" t="str">
        <f>IFERROR(VLOOKUP($A66,classification!$A$3:$C$331,3,FALSE),VLOOKUP($A66,classification!$I$2:$K$27,3,FALSE))</f>
        <v>Urban with Significant Rural</v>
      </c>
      <c r="C66" t="str">
        <f>VLOOKUP($A66,class!$A$1:$B$455,2,FALSE)</f>
        <v>Shire County</v>
      </c>
      <c r="D66">
        <v>353</v>
      </c>
      <c r="E66">
        <v>3</v>
      </c>
      <c r="F66">
        <v>350</v>
      </c>
      <c r="G66">
        <v>33</v>
      </c>
      <c r="H66">
        <v>257</v>
      </c>
      <c r="I66">
        <v>44</v>
      </c>
      <c r="J66">
        <v>16</v>
      </c>
      <c r="K66">
        <v>9.4285714285714288</v>
      </c>
      <c r="L66">
        <v>73.428571428571431</v>
      </c>
      <c r="M66">
        <v>12.571428571428571</v>
      </c>
      <c r="N66">
        <v>4.5714285714285712</v>
      </c>
    </row>
    <row r="67" spans="1:14" x14ac:dyDescent="0.3">
      <c r="A67" t="s">
        <v>38</v>
      </c>
      <c r="B67" t="str">
        <f>IFERROR(VLOOKUP($A67,classification!$A$3:$C$331,3,FALSE),VLOOKUP($A67,classification!$I$2:$K$27,3,FALSE))</f>
        <v>Predominantly Urban</v>
      </c>
      <c r="C67" t="str">
        <f>VLOOKUP($A67,class!$A$1:$B$455,2,FALSE)</f>
        <v>Unitary Authority</v>
      </c>
      <c r="D67">
        <v>82</v>
      </c>
      <c r="E67">
        <v>0</v>
      </c>
      <c r="F67">
        <v>82</v>
      </c>
      <c r="G67">
        <v>12</v>
      </c>
      <c r="H67">
        <v>58</v>
      </c>
      <c r="I67">
        <v>11</v>
      </c>
      <c r="J67">
        <v>1</v>
      </c>
      <c r="K67">
        <v>14.634146341463415</v>
      </c>
      <c r="L67">
        <v>70.731707317073173</v>
      </c>
      <c r="M67">
        <v>13.414634146341463</v>
      </c>
      <c r="N67">
        <v>1.2195121951219512</v>
      </c>
    </row>
    <row r="68" spans="1:14" x14ac:dyDescent="0.3">
      <c r="A68" t="s">
        <v>33</v>
      </c>
      <c r="B68" t="str">
        <f>IFERROR(VLOOKUP($A68,classification!$A$3:$C$331,3,FALSE),VLOOKUP($A68,classification!$I$2:$K$27,3,FALSE))</f>
        <v>Urban with Significant Rural</v>
      </c>
      <c r="C68" t="str">
        <f>VLOOKUP($A68,class!$A$1:$B$455,2,FALSE)</f>
        <v>Shire County</v>
      </c>
      <c r="D68">
        <v>227</v>
      </c>
      <c r="E68">
        <v>3</v>
      </c>
      <c r="F68">
        <v>224</v>
      </c>
      <c r="G68">
        <v>32</v>
      </c>
      <c r="H68">
        <v>170</v>
      </c>
      <c r="I68">
        <v>20</v>
      </c>
      <c r="J68">
        <v>2</v>
      </c>
      <c r="K68">
        <v>14.285714285714286</v>
      </c>
      <c r="L68">
        <v>75.892857142857139</v>
      </c>
      <c r="M68">
        <v>8.9285714285714288</v>
      </c>
      <c r="N68">
        <v>0.8928571428571429</v>
      </c>
    </row>
    <row r="69" spans="1:14" x14ac:dyDescent="0.3">
      <c r="A69" t="s">
        <v>35</v>
      </c>
      <c r="B69" t="str">
        <f>IFERROR(VLOOKUP($A69,classification!$A$3:$C$331,3,FALSE),VLOOKUP($A69,classification!$I$2:$K$27,3,FALSE))</f>
        <v>Predominantly Rural</v>
      </c>
      <c r="C69" t="str">
        <f>VLOOKUP($A69,class!$A$1:$B$455,2,FALSE)</f>
        <v>Shire County</v>
      </c>
      <c r="D69">
        <v>280</v>
      </c>
      <c r="E69">
        <v>1</v>
      </c>
      <c r="F69">
        <v>279</v>
      </c>
      <c r="G69">
        <v>30</v>
      </c>
      <c r="H69">
        <v>204</v>
      </c>
      <c r="I69">
        <v>33</v>
      </c>
      <c r="J69">
        <v>12</v>
      </c>
      <c r="K69">
        <v>10.75268817204301</v>
      </c>
      <c r="L69">
        <v>73.118279569892479</v>
      </c>
      <c r="M69">
        <v>11.827956989247312</v>
      </c>
      <c r="N69">
        <v>4.301075268817204</v>
      </c>
    </row>
    <row r="70" spans="1:14" x14ac:dyDescent="0.3">
      <c r="A70" t="s">
        <v>425</v>
      </c>
      <c r="B70" t="str">
        <f>IFERROR(VLOOKUP($A70,classification!$A$3:$C$331,3,FALSE),VLOOKUP($A70,classification!$I$2:$K$27,3,FALSE))</f>
        <v>Urban with Significant Rural</v>
      </c>
      <c r="C70" t="str">
        <f>VLOOKUP($A70,class!$A$1:$B$455,2,FALSE)</f>
        <v>Unitary Authority</v>
      </c>
      <c r="D70">
        <v>111</v>
      </c>
      <c r="E70">
        <v>0</v>
      </c>
      <c r="F70">
        <v>111</v>
      </c>
      <c r="G70">
        <v>10</v>
      </c>
      <c r="H70">
        <v>71</v>
      </c>
      <c r="I70">
        <v>26</v>
      </c>
      <c r="J70">
        <v>4</v>
      </c>
      <c r="K70">
        <v>9.0090090090090094</v>
      </c>
      <c r="L70">
        <v>63.963963963963963</v>
      </c>
      <c r="M70">
        <v>23.423423423423422</v>
      </c>
      <c r="N70">
        <v>3.6036036036036037</v>
      </c>
    </row>
    <row r="71" spans="1:14" x14ac:dyDescent="0.3">
      <c r="A71" t="s">
        <v>42</v>
      </c>
      <c r="B71" t="str">
        <f>IFERROR(VLOOKUP($A71,classification!$A$3:$C$331,3,FALSE),VLOOKUP($A71,classification!$I$2:$K$27,3,FALSE))</f>
        <v>Predominantly Urban</v>
      </c>
      <c r="C71" t="str">
        <f>VLOOKUP($A71,class!$A$1:$B$455,2,FALSE)</f>
        <v>Unitary Authority</v>
      </c>
      <c r="D71">
        <v>75</v>
      </c>
      <c r="E71">
        <v>2</v>
      </c>
      <c r="F71">
        <v>73</v>
      </c>
      <c r="G71">
        <v>10</v>
      </c>
      <c r="H71">
        <v>56</v>
      </c>
      <c r="I71">
        <v>6</v>
      </c>
      <c r="J71">
        <v>1</v>
      </c>
      <c r="K71">
        <v>13.698630136986301</v>
      </c>
      <c r="L71">
        <v>76.712328767123282</v>
      </c>
      <c r="M71">
        <v>8.2191780821917817</v>
      </c>
      <c r="N71">
        <v>1.3698630136986301</v>
      </c>
    </row>
    <row r="72" spans="1:14" x14ac:dyDescent="0.3">
      <c r="A72" t="s">
        <v>43</v>
      </c>
      <c r="B72" t="str">
        <f>IFERROR(VLOOKUP($A72,classification!$A$3:$C$331,3,FALSE),VLOOKUP($A72,classification!$I$2:$K$27,3,FALSE))</f>
        <v>Urban with Significant Rural</v>
      </c>
      <c r="C72" t="str">
        <f>VLOOKUP($A72,class!$A$1:$B$455,2,FALSE)</f>
        <v>Shire County</v>
      </c>
      <c r="D72">
        <v>282</v>
      </c>
      <c r="E72">
        <v>3</v>
      </c>
      <c r="F72">
        <v>279</v>
      </c>
      <c r="G72">
        <v>39</v>
      </c>
      <c r="H72">
        <v>202</v>
      </c>
      <c r="I72">
        <v>31</v>
      </c>
      <c r="J72">
        <v>7</v>
      </c>
      <c r="K72">
        <v>13.978494623655914</v>
      </c>
      <c r="L72">
        <v>72.401433691756267</v>
      </c>
      <c r="M72">
        <v>11.111111111111111</v>
      </c>
      <c r="N72">
        <v>2.5089605734767026</v>
      </c>
    </row>
    <row r="73" spans="1:14" x14ac:dyDescent="0.3">
      <c r="A73" t="s">
        <v>40</v>
      </c>
      <c r="B73" t="str">
        <f>IFERROR(VLOOKUP($A73,classification!$A$3:$C$331,3,FALSE),VLOOKUP($A73,classification!$I$2:$K$27,3,FALSE))</f>
        <v>Predominantly Rural</v>
      </c>
      <c r="C73" t="str">
        <f>VLOOKUP($A73,class!$A$1:$B$455,2,FALSE)</f>
        <v>Unitary Authority</v>
      </c>
      <c r="D73">
        <v>17</v>
      </c>
      <c r="E73">
        <v>0</v>
      </c>
      <c r="F73">
        <v>17</v>
      </c>
      <c r="G73">
        <v>3</v>
      </c>
      <c r="H73">
        <v>13</v>
      </c>
      <c r="I73">
        <v>1</v>
      </c>
      <c r="J73">
        <v>0</v>
      </c>
      <c r="K73">
        <v>17.647058823529413</v>
      </c>
      <c r="L73">
        <v>76.470588235294116</v>
      </c>
      <c r="M73">
        <v>5.882352941176471</v>
      </c>
      <c r="N73">
        <v>0</v>
      </c>
    </row>
    <row r="74" spans="1:14" x14ac:dyDescent="0.3">
      <c r="A74" t="s">
        <v>420</v>
      </c>
      <c r="B74" t="str">
        <f>IFERROR(VLOOKUP($A74,classification!$A$3:$C$331,3,FALSE),VLOOKUP($A74,classification!$I$2:$K$27,3,FALSE))</f>
        <v>Urban with Significant Rural</v>
      </c>
      <c r="C74" t="str">
        <f>VLOOKUP($A74,class!$A$1:$B$455,2,FALSE)</f>
        <v>Unitary Authority</v>
      </c>
      <c r="D74">
        <v>146</v>
      </c>
      <c r="E74">
        <v>3</v>
      </c>
      <c r="F74">
        <v>143</v>
      </c>
      <c r="G74">
        <v>16</v>
      </c>
      <c r="H74">
        <v>111</v>
      </c>
      <c r="I74">
        <v>12</v>
      </c>
      <c r="J74">
        <v>4</v>
      </c>
      <c r="K74">
        <v>11.188811188811188</v>
      </c>
      <c r="L74">
        <v>77.622377622377627</v>
      </c>
      <c r="M74">
        <v>8.3916083916083917</v>
      </c>
      <c r="N74">
        <v>2.7972027972027971</v>
      </c>
    </row>
    <row r="75" spans="1:14" x14ac:dyDescent="0.3">
      <c r="A75" t="s">
        <v>360</v>
      </c>
      <c r="D75">
        <v>1771</v>
      </c>
      <c r="E75">
        <v>10</v>
      </c>
      <c r="F75">
        <v>1761</v>
      </c>
      <c r="G75">
        <v>269</v>
      </c>
      <c r="H75">
        <v>1239</v>
      </c>
      <c r="I75">
        <v>189</v>
      </c>
      <c r="J75">
        <v>64</v>
      </c>
      <c r="K75">
        <v>15.275411697898921</v>
      </c>
      <c r="L75">
        <v>70.357751277683136</v>
      </c>
      <c r="M75">
        <v>10.732538330494037</v>
      </c>
      <c r="N75">
        <v>3.634298693923907</v>
      </c>
    </row>
    <row r="76" spans="1:14" x14ac:dyDescent="0.3">
      <c r="A76" t="s">
        <v>311</v>
      </c>
      <c r="B76" t="str">
        <f>IFERROR(VLOOKUP($A76,classification!$A$3:$C$331,3,FALSE),VLOOKUP($A76,classification!$I$2:$K$27,3,FALSE))</f>
        <v>Predominantly Urban</v>
      </c>
      <c r="C76" t="str">
        <f>VLOOKUP($A76,class!$A$1:$B$455,2,FALSE)</f>
        <v>Metropolitan District</v>
      </c>
      <c r="D76">
        <v>295</v>
      </c>
      <c r="E76">
        <v>0</v>
      </c>
      <c r="F76">
        <v>295</v>
      </c>
      <c r="G76">
        <v>50</v>
      </c>
      <c r="H76">
        <v>193</v>
      </c>
      <c r="I76">
        <v>38</v>
      </c>
      <c r="J76">
        <v>14</v>
      </c>
      <c r="K76">
        <v>16.949152542372882</v>
      </c>
      <c r="L76">
        <v>65.423728813559322</v>
      </c>
      <c r="M76">
        <v>12.881355932203389</v>
      </c>
      <c r="N76">
        <v>4.7457627118644066</v>
      </c>
    </row>
    <row r="77" spans="1:14" x14ac:dyDescent="0.3">
      <c r="A77" t="s">
        <v>312</v>
      </c>
      <c r="B77" t="str">
        <f>IFERROR(VLOOKUP($A77,classification!$A$3:$C$331,3,FALSE),VLOOKUP($A77,classification!$I$2:$K$27,3,FALSE))</f>
        <v>Predominantly Urban</v>
      </c>
      <c r="C77" t="str">
        <f>VLOOKUP($A77,class!$A$1:$B$455,2,FALSE)</f>
        <v>Metropolitan District</v>
      </c>
      <c r="D77">
        <v>85</v>
      </c>
      <c r="E77">
        <v>0</v>
      </c>
      <c r="F77">
        <v>85</v>
      </c>
      <c r="G77">
        <v>4</v>
      </c>
      <c r="H77">
        <v>74</v>
      </c>
      <c r="I77">
        <v>6</v>
      </c>
      <c r="J77">
        <v>1</v>
      </c>
      <c r="K77">
        <v>4.7058823529411766</v>
      </c>
      <c r="L77">
        <v>87.058823529411768</v>
      </c>
      <c r="M77">
        <v>7.0588235294117645</v>
      </c>
      <c r="N77">
        <v>1.1764705882352942</v>
      </c>
    </row>
    <row r="78" spans="1:14" x14ac:dyDescent="0.3">
      <c r="A78" t="s">
        <v>313</v>
      </c>
      <c r="B78" t="str">
        <f>IFERROR(VLOOKUP($A78,classification!$A$3:$C$331,3,FALSE),VLOOKUP($A78,classification!$I$2:$K$27,3,FALSE))</f>
        <v>Predominantly Urban</v>
      </c>
      <c r="C78" t="str">
        <f>VLOOKUP($A78,class!$A$1:$B$455,2,FALSE)</f>
        <v>Metropolitan District</v>
      </c>
      <c r="D78">
        <v>78</v>
      </c>
      <c r="E78">
        <v>0</v>
      </c>
      <c r="F78">
        <v>78</v>
      </c>
      <c r="G78">
        <v>4</v>
      </c>
      <c r="H78">
        <v>57</v>
      </c>
      <c r="I78">
        <v>13</v>
      </c>
      <c r="J78">
        <v>4</v>
      </c>
      <c r="K78">
        <v>5.1282051282051286</v>
      </c>
      <c r="L78">
        <v>73.07692307692308</v>
      </c>
      <c r="M78">
        <v>16.666666666666668</v>
      </c>
      <c r="N78">
        <v>5.1282051282051286</v>
      </c>
    </row>
    <row r="79" spans="1:14" x14ac:dyDescent="0.3">
      <c r="A79" t="s">
        <v>44</v>
      </c>
      <c r="B79" t="str">
        <f>IFERROR(VLOOKUP($A79,classification!$A$3:$C$331,3,FALSE),VLOOKUP($A79,classification!$I$2:$K$27,3,FALSE))</f>
        <v>Predominantly Rural</v>
      </c>
      <c r="C79" t="str">
        <f>VLOOKUP($A79,class!$A$1:$B$455,2,FALSE)</f>
        <v>Unitary Authority</v>
      </c>
      <c r="D79">
        <v>78</v>
      </c>
      <c r="E79">
        <v>0</v>
      </c>
      <c r="F79">
        <v>78</v>
      </c>
      <c r="G79">
        <v>18</v>
      </c>
      <c r="H79">
        <v>58</v>
      </c>
      <c r="I79">
        <v>2</v>
      </c>
      <c r="J79">
        <v>0</v>
      </c>
      <c r="K79">
        <v>23.076923076923077</v>
      </c>
      <c r="L79">
        <v>74.358974358974365</v>
      </c>
      <c r="M79">
        <v>2.5641025641025643</v>
      </c>
      <c r="N79">
        <v>0</v>
      </c>
    </row>
    <row r="80" spans="1:14" x14ac:dyDescent="0.3">
      <c r="A80" t="s">
        <v>314</v>
      </c>
      <c r="B80" t="str">
        <f>IFERROR(VLOOKUP($A80,classification!$A$3:$C$331,3,FALSE),VLOOKUP($A80,classification!$I$2:$K$27,3,FALSE))</f>
        <v>Predominantly Urban</v>
      </c>
      <c r="C80" t="str">
        <f>VLOOKUP($A80,class!$A$1:$B$455,2,FALSE)</f>
        <v>Metropolitan District</v>
      </c>
      <c r="D80">
        <v>94</v>
      </c>
      <c r="E80">
        <v>1</v>
      </c>
      <c r="F80">
        <v>93</v>
      </c>
      <c r="G80">
        <v>19</v>
      </c>
      <c r="H80">
        <v>57</v>
      </c>
      <c r="I80">
        <v>12</v>
      </c>
      <c r="J80">
        <v>5</v>
      </c>
      <c r="K80">
        <v>20.43010752688172</v>
      </c>
      <c r="L80">
        <v>61.29032258064516</v>
      </c>
      <c r="M80">
        <v>12.903225806451612</v>
      </c>
      <c r="N80">
        <v>5.376344086021505</v>
      </c>
    </row>
    <row r="81" spans="1:14" x14ac:dyDescent="0.3">
      <c r="A81" t="s">
        <v>83</v>
      </c>
      <c r="B81" t="str">
        <f>IFERROR(VLOOKUP($A81,classification!$A$3:$C$331,3,FALSE),VLOOKUP($A81,classification!$I$2:$K$27,3,FALSE))</f>
        <v>Predominantly Rural</v>
      </c>
      <c r="C81" t="str">
        <f>VLOOKUP($A81,class!$A$1:$B$455,2,FALSE)</f>
        <v>Unitary Authority</v>
      </c>
      <c r="D81">
        <v>126</v>
      </c>
      <c r="E81">
        <v>0</v>
      </c>
      <c r="F81">
        <v>126</v>
      </c>
      <c r="G81">
        <v>14</v>
      </c>
      <c r="H81">
        <v>99</v>
      </c>
      <c r="I81">
        <v>10</v>
      </c>
      <c r="J81">
        <v>3</v>
      </c>
      <c r="K81">
        <v>11.111111111111111</v>
      </c>
      <c r="L81">
        <v>78.571428571428569</v>
      </c>
      <c r="M81">
        <v>7.9365079365079367</v>
      </c>
      <c r="N81">
        <v>2.3809523809523809</v>
      </c>
    </row>
    <row r="82" spans="1:14" x14ac:dyDescent="0.3">
      <c r="A82" t="s">
        <v>315</v>
      </c>
      <c r="B82" t="str">
        <f>IFERROR(VLOOKUP($A82,classification!$A$3:$C$331,3,FALSE),VLOOKUP($A82,classification!$I$2:$K$27,3,FALSE))</f>
        <v>Predominantly Urban</v>
      </c>
      <c r="C82" t="str">
        <f>VLOOKUP($A82,class!$A$1:$B$455,2,FALSE)</f>
        <v>Metropolitan District</v>
      </c>
      <c r="D82">
        <v>59</v>
      </c>
      <c r="E82">
        <v>0</v>
      </c>
      <c r="F82">
        <v>59</v>
      </c>
      <c r="G82">
        <v>17</v>
      </c>
      <c r="H82">
        <v>33</v>
      </c>
      <c r="I82">
        <v>9</v>
      </c>
      <c r="J82">
        <v>0</v>
      </c>
      <c r="K82">
        <v>28.8135593220339</v>
      </c>
      <c r="L82">
        <v>55.932203389830505</v>
      </c>
      <c r="M82">
        <v>15.254237288135593</v>
      </c>
      <c r="N82">
        <v>0</v>
      </c>
    </row>
    <row r="83" spans="1:14" x14ac:dyDescent="0.3">
      <c r="A83" t="s">
        <v>49</v>
      </c>
      <c r="B83" t="str">
        <f>IFERROR(VLOOKUP($A83,classification!$A$3:$C$331,3,FALSE),VLOOKUP($A83,classification!$I$2:$K$27,3,FALSE))</f>
        <v>Urban with Significant Rural</v>
      </c>
      <c r="C83" t="str">
        <f>VLOOKUP($A83,class!$A$1:$B$455,2,FALSE)</f>
        <v>Shire County</v>
      </c>
      <c r="D83">
        <v>299</v>
      </c>
      <c r="E83">
        <v>3</v>
      </c>
      <c r="F83">
        <v>296</v>
      </c>
      <c r="G83">
        <v>41</v>
      </c>
      <c r="H83">
        <v>217</v>
      </c>
      <c r="I83">
        <v>27</v>
      </c>
      <c r="J83">
        <v>11</v>
      </c>
      <c r="K83">
        <v>13.851351351351351</v>
      </c>
      <c r="L83">
        <v>73.310810810810807</v>
      </c>
      <c r="M83">
        <v>9.121621621621621</v>
      </c>
      <c r="N83">
        <v>3.7162162162162162</v>
      </c>
    </row>
    <row r="84" spans="1:14" x14ac:dyDescent="0.3">
      <c r="A84" t="s">
        <v>48</v>
      </c>
      <c r="B84" t="str">
        <f>IFERROR(VLOOKUP($A84,classification!$A$3:$C$331,3,FALSE),VLOOKUP($A84,classification!$I$2:$K$27,3,FALSE))</f>
        <v>Predominantly Urban</v>
      </c>
      <c r="C84" t="str">
        <f>VLOOKUP($A84,class!$A$1:$B$455,2,FALSE)</f>
        <v>Unitary Authority</v>
      </c>
      <c r="D84">
        <v>71</v>
      </c>
      <c r="E84">
        <v>0</v>
      </c>
      <c r="F84">
        <v>71</v>
      </c>
      <c r="G84">
        <v>12</v>
      </c>
      <c r="H84">
        <v>42</v>
      </c>
      <c r="I84">
        <v>16</v>
      </c>
      <c r="J84">
        <v>1</v>
      </c>
      <c r="K84">
        <v>16.901408450704224</v>
      </c>
      <c r="L84">
        <v>59.154929577464792</v>
      </c>
      <c r="M84">
        <v>22.535211267605632</v>
      </c>
      <c r="N84">
        <v>1.408450704225352</v>
      </c>
    </row>
    <row r="85" spans="1:14" x14ac:dyDescent="0.3">
      <c r="A85" t="s">
        <v>46</v>
      </c>
      <c r="B85" t="str">
        <f>IFERROR(VLOOKUP($A85,classification!$A$3:$C$331,3,FALSE),VLOOKUP($A85,classification!$I$2:$K$27,3,FALSE))</f>
        <v>Predominantly Urban</v>
      </c>
      <c r="C85" t="str">
        <f>VLOOKUP($A85,class!$A$1:$B$455,2,FALSE)</f>
        <v>Unitary Authority</v>
      </c>
      <c r="D85">
        <v>54</v>
      </c>
      <c r="E85">
        <v>0</v>
      </c>
      <c r="F85">
        <v>54</v>
      </c>
      <c r="G85">
        <v>11</v>
      </c>
      <c r="H85">
        <v>37</v>
      </c>
      <c r="I85">
        <v>6</v>
      </c>
      <c r="J85">
        <v>0</v>
      </c>
      <c r="K85">
        <v>20.37037037037037</v>
      </c>
      <c r="L85">
        <v>68.518518518518519</v>
      </c>
      <c r="M85">
        <v>11.111111111111111</v>
      </c>
      <c r="N85">
        <v>0</v>
      </c>
    </row>
    <row r="86" spans="1:14" x14ac:dyDescent="0.3">
      <c r="A86" t="s">
        <v>316</v>
      </c>
      <c r="B86" t="str">
        <f>IFERROR(VLOOKUP($A86,classification!$A$3:$C$331,3,FALSE),VLOOKUP($A86,classification!$I$2:$K$27,3,FALSE))</f>
        <v>Predominantly Urban</v>
      </c>
      <c r="C86" t="str">
        <f>VLOOKUP($A86,class!$A$1:$B$455,2,FALSE)</f>
        <v>Metropolitan District</v>
      </c>
      <c r="D86">
        <v>85</v>
      </c>
      <c r="E86">
        <v>0</v>
      </c>
      <c r="F86">
        <v>85</v>
      </c>
      <c r="G86">
        <v>13</v>
      </c>
      <c r="H86">
        <v>60</v>
      </c>
      <c r="I86">
        <v>10</v>
      </c>
      <c r="J86">
        <v>2</v>
      </c>
      <c r="K86">
        <v>15.294117647058824</v>
      </c>
      <c r="L86">
        <v>70.588235294117652</v>
      </c>
      <c r="M86">
        <v>11.764705882352942</v>
      </c>
      <c r="N86">
        <v>2.3529411764705883</v>
      </c>
    </row>
    <row r="87" spans="1:14" x14ac:dyDescent="0.3">
      <c r="A87" t="s">
        <v>55</v>
      </c>
      <c r="B87" t="str">
        <f>IFERROR(VLOOKUP($A87,classification!$A$3:$C$331,3,FALSE),VLOOKUP($A87,classification!$I$2:$K$27,3,FALSE))</f>
        <v>Urban with Significant Rural</v>
      </c>
      <c r="C87" t="str">
        <f>VLOOKUP($A87,class!$A$1:$B$455,2,FALSE)</f>
        <v>Shire County</v>
      </c>
      <c r="D87">
        <v>194</v>
      </c>
      <c r="E87">
        <v>4</v>
      </c>
      <c r="F87">
        <v>190</v>
      </c>
      <c r="G87">
        <v>26</v>
      </c>
      <c r="H87">
        <v>139</v>
      </c>
      <c r="I87">
        <v>21</v>
      </c>
      <c r="J87">
        <v>4</v>
      </c>
      <c r="K87">
        <v>13.684210526315789</v>
      </c>
      <c r="L87">
        <v>73.15789473684211</v>
      </c>
      <c r="M87">
        <v>11.052631578947368</v>
      </c>
      <c r="N87">
        <v>2.1052631578947367</v>
      </c>
    </row>
    <row r="88" spans="1:14" x14ac:dyDescent="0.3">
      <c r="A88" t="s">
        <v>317</v>
      </c>
      <c r="B88" t="str">
        <f>IFERROR(VLOOKUP($A88,classification!$A$3:$C$331,3,FALSE),VLOOKUP($A88,classification!$I$2:$K$27,3,FALSE))</f>
        <v>Predominantly Urban</v>
      </c>
      <c r="C88" t="str">
        <f>VLOOKUP($A88,class!$A$1:$B$455,2,FALSE)</f>
        <v>Metropolitan District</v>
      </c>
      <c r="D88">
        <v>71</v>
      </c>
      <c r="E88">
        <v>1</v>
      </c>
      <c r="F88">
        <v>70</v>
      </c>
      <c r="G88">
        <v>10</v>
      </c>
      <c r="H88">
        <v>54</v>
      </c>
      <c r="I88">
        <v>3</v>
      </c>
      <c r="J88">
        <v>3</v>
      </c>
      <c r="K88">
        <v>14.285714285714286</v>
      </c>
      <c r="L88">
        <v>77.142857142857139</v>
      </c>
      <c r="M88">
        <v>4.2857142857142856</v>
      </c>
      <c r="N88">
        <v>4.2857142857142856</v>
      </c>
    </row>
    <row r="89" spans="1:14" x14ac:dyDescent="0.3">
      <c r="A89" t="s">
        <v>59</v>
      </c>
      <c r="B89" t="str">
        <f>IFERROR(VLOOKUP($A89,classification!$A$3:$C$331,3,FALSE),VLOOKUP($A89,classification!$I$2:$K$27,3,FALSE))</f>
        <v>Urban with Significant Rural</v>
      </c>
      <c r="C89" t="str">
        <f>VLOOKUP($A89,class!$A$1:$B$455,2,FALSE)</f>
        <v>Shire County</v>
      </c>
      <c r="D89">
        <v>182</v>
      </c>
      <c r="E89">
        <v>1</v>
      </c>
      <c r="F89">
        <v>181</v>
      </c>
      <c r="G89">
        <v>30</v>
      </c>
      <c r="H89">
        <v>119</v>
      </c>
      <c r="I89">
        <v>16</v>
      </c>
      <c r="J89">
        <v>16</v>
      </c>
      <c r="K89">
        <v>16.574585635359117</v>
      </c>
      <c r="L89">
        <v>65.745856353591165</v>
      </c>
      <c r="M89">
        <v>8.8397790055248624</v>
      </c>
      <c r="N89">
        <v>8.8397790055248624</v>
      </c>
    </row>
    <row r="90" spans="1:14" x14ac:dyDescent="0.3">
      <c r="A90" t="s">
        <v>383</v>
      </c>
      <c r="D90">
        <v>1992</v>
      </c>
      <c r="E90">
        <v>15</v>
      </c>
      <c r="F90">
        <v>1977</v>
      </c>
      <c r="G90">
        <v>284</v>
      </c>
      <c r="H90">
        <v>1422</v>
      </c>
      <c r="I90">
        <v>211</v>
      </c>
      <c r="J90">
        <v>60</v>
      </c>
      <c r="K90">
        <v>14.365199797673242</v>
      </c>
      <c r="L90">
        <v>71.927162367223062</v>
      </c>
      <c r="M90">
        <v>10.672736469398078</v>
      </c>
      <c r="N90">
        <v>3.0349013657056148</v>
      </c>
    </row>
    <row r="91" spans="1:14" x14ac:dyDescent="0.3">
      <c r="A91" t="s">
        <v>87</v>
      </c>
      <c r="B91" t="str">
        <f>IFERROR(VLOOKUP($A91,classification!$A$3:$C$331,3,FALSE),VLOOKUP($A91,classification!$I$2:$K$27,3,FALSE))</f>
        <v>Urban with Significant Rural</v>
      </c>
      <c r="C91" t="str">
        <f>VLOOKUP($A91,class!$A$1:$B$455,2,FALSE)</f>
        <v>Unitary Authority</v>
      </c>
      <c r="D91">
        <v>54</v>
      </c>
      <c r="E91">
        <v>2</v>
      </c>
      <c r="F91">
        <v>52</v>
      </c>
      <c r="G91">
        <v>5</v>
      </c>
      <c r="H91">
        <v>32</v>
      </c>
      <c r="I91">
        <v>13</v>
      </c>
      <c r="J91">
        <v>2</v>
      </c>
      <c r="K91">
        <v>9.615384615384615</v>
      </c>
      <c r="L91">
        <v>61.53846153846154</v>
      </c>
      <c r="M91">
        <v>25</v>
      </c>
      <c r="N91">
        <v>3.8461538461538463</v>
      </c>
    </row>
    <row r="92" spans="1:14" x14ac:dyDescent="0.3">
      <c r="A92" t="s">
        <v>8</v>
      </c>
      <c r="B92" t="str">
        <f>IFERROR(VLOOKUP($A92,classification!$A$3:$C$331,3,FALSE),VLOOKUP($A92,classification!$I$2:$K$27,3,FALSE))</f>
        <v>Predominantly Rural</v>
      </c>
      <c r="C92" t="str">
        <f>VLOOKUP($A92,class!$A$1:$B$455,2,FALSE)</f>
        <v>Shire County</v>
      </c>
      <c r="D92">
        <v>210</v>
      </c>
      <c r="E92">
        <v>3</v>
      </c>
      <c r="F92">
        <v>207</v>
      </c>
      <c r="G92">
        <v>15</v>
      </c>
      <c r="H92">
        <v>154</v>
      </c>
      <c r="I92">
        <v>27</v>
      </c>
      <c r="J92">
        <v>11</v>
      </c>
      <c r="K92">
        <v>7.2463768115942031</v>
      </c>
      <c r="L92">
        <v>74.39613526570048</v>
      </c>
      <c r="M92">
        <v>13.043478260869565</v>
      </c>
      <c r="N92">
        <v>5.3140096618357484</v>
      </c>
    </row>
    <row r="93" spans="1:14" x14ac:dyDescent="0.3">
      <c r="A93" t="s">
        <v>88</v>
      </c>
      <c r="B93" t="str">
        <f>IFERROR(VLOOKUP($A93,classification!$A$3:$C$331,3,FALSE),VLOOKUP($A93,classification!$I$2:$K$27,3,FALSE))</f>
        <v>Predominantly Rural</v>
      </c>
      <c r="C93" t="str">
        <f>VLOOKUP($A93,class!$A$1:$B$455,2,FALSE)</f>
        <v>Unitary Authority</v>
      </c>
      <c r="D93">
        <v>97</v>
      </c>
      <c r="E93">
        <v>1</v>
      </c>
      <c r="F93">
        <v>96</v>
      </c>
      <c r="G93">
        <v>27</v>
      </c>
      <c r="H93">
        <v>58</v>
      </c>
      <c r="I93">
        <v>7</v>
      </c>
      <c r="J93">
        <v>4</v>
      </c>
      <c r="K93">
        <v>28.125</v>
      </c>
      <c r="L93">
        <v>60.416666666666664</v>
      </c>
      <c r="M93">
        <v>7.291666666666667</v>
      </c>
      <c r="N93">
        <v>4.166666666666667</v>
      </c>
    </row>
    <row r="94" spans="1:14" x14ac:dyDescent="0.3">
      <c r="A94" t="s">
        <v>21</v>
      </c>
      <c r="B94" t="str">
        <f>IFERROR(VLOOKUP($A94,classification!$A$3:$C$331,3,FALSE),VLOOKUP($A94,classification!$I$2:$K$27,3,FALSE))</f>
        <v>Urban with Significant Rural</v>
      </c>
      <c r="C94" t="str">
        <f>VLOOKUP($A94,class!$A$1:$B$455,2,FALSE)</f>
        <v>Shire County</v>
      </c>
      <c r="D94">
        <v>448</v>
      </c>
      <c r="E94">
        <v>2</v>
      </c>
      <c r="F94">
        <v>446</v>
      </c>
      <c r="G94">
        <v>65</v>
      </c>
      <c r="H94">
        <v>338</v>
      </c>
      <c r="I94">
        <v>33</v>
      </c>
      <c r="J94">
        <v>10</v>
      </c>
      <c r="K94">
        <v>14.573991031390134</v>
      </c>
      <c r="L94">
        <v>75.784753363228702</v>
      </c>
      <c r="M94">
        <v>7.3991031390134525</v>
      </c>
      <c r="N94">
        <v>2.2421524663677128</v>
      </c>
    </row>
    <row r="95" spans="1:14" x14ac:dyDescent="0.3">
      <c r="A95" t="s">
        <v>27</v>
      </c>
      <c r="B95" t="str">
        <f>IFERROR(VLOOKUP($A95,classification!$A$3:$C$331,3,FALSE),VLOOKUP($A95,classification!$I$2:$K$27,3,FALSE))</f>
        <v>Predominantly Urban</v>
      </c>
      <c r="C95" t="str">
        <f>VLOOKUP($A95,class!$A$1:$B$455,2,FALSE)</f>
        <v>Shire County</v>
      </c>
      <c r="D95">
        <v>402</v>
      </c>
      <c r="E95">
        <v>0</v>
      </c>
      <c r="F95">
        <v>402</v>
      </c>
      <c r="G95">
        <v>84</v>
      </c>
      <c r="H95">
        <v>277</v>
      </c>
      <c r="I95">
        <v>33</v>
      </c>
      <c r="J95">
        <v>8</v>
      </c>
      <c r="K95">
        <v>20.895522388059703</v>
      </c>
      <c r="L95">
        <v>68.905472636815915</v>
      </c>
      <c r="M95">
        <v>8.2089552238805972</v>
      </c>
      <c r="N95">
        <v>1.9900497512437811</v>
      </c>
    </row>
    <row r="96" spans="1:14" x14ac:dyDescent="0.3">
      <c r="A96" t="s">
        <v>64</v>
      </c>
      <c r="B96" t="str">
        <f>IFERROR(VLOOKUP($A96,classification!$A$3:$C$331,3,FALSE),VLOOKUP($A96,classification!$I$2:$K$27,3,FALSE))</f>
        <v>Predominantly Urban</v>
      </c>
      <c r="C96" t="str">
        <f>VLOOKUP($A96,class!$A$1:$B$455,2,FALSE)</f>
        <v>Unitary Authority</v>
      </c>
      <c r="D96">
        <v>47</v>
      </c>
      <c r="E96">
        <v>0</v>
      </c>
      <c r="F96">
        <v>47</v>
      </c>
      <c r="G96">
        <v>6</v>
      </c>
      <c r="H96">
        <v>32</v>
      </c>
      <c r="I96">
        <v>9</v>
      </c>
      <c r="J96">
        <v>0</v>
      </c>
      <c r="K96">
        <v>12.76595744680851</v>
      </c>
      <c r="L96">
        <v>68.085106382978722</v>
      </c>
      <c r="M96">
        <v>19.148936170212767</v>
      </c>
      <c r="N96">
        <v>0</v>
      </c>
    </row>
    <row r="97" spans="1:14" x14ac:dyDescent="0.3">
      <c r="A97" t="s">
        <v>37</v>
      </c>
      <c r="B97" t="str">
        <f>IFERROR(VLOOKUP($A97,classification!$A$3:$C$331,3,FALSE),VLOOKUP($A97,classification!$I$2:$K$27,3,FALSE))</f>
        <v>Predominantly Rural</v>
      </c>
      <c r="C97" t="str">
        <f>VLOOKUP($A97,class!$A$1:$B$455,2,FALSE)</f>
        <v>Shire County</v>
      </c>
      <c r="D97">
        <v>351</v>
      </c>
      <c r="E97">
        <v>4</v>
      </c>
      <c r="F97">
        <v>347</v>
      </c>
      <c r="G97">
        <v>40</v>
      </c>
      <c r="H97">
        <v>252</v>
      </c>
      <c r="I97">
        <v>43</v>
      </c>
      <c r="J97">
        <v>12</v>
      </c>
      <c r="K97">
        <v>11.527377521613833</v>
      </c>
      <c r="L97">
        <v>72.622478386167145</v>
      </c>
      <c r="M97">
        <v>12.39193083573487</v>
      </c>
      <c r="N97">
        <v>3.4582132564841497</v>
      </c>
    </row>
    <row r="98" spans="1:14" x14ac:dyDescent="0.3">
      <c r="A98" t="s">
        <v>63</v>
      </c>
      <c r="B98" t="str">
        <f>IFERROR(VLOOKUP($A98,classification!$A$3:$C$331,3,FALSE),VLOOKUP($A98,classification!$I$2:$K$27,3,FALSE))</f>
        <v>Predominantly Urban</v>
      </c>
      <c r="C98" t="str">
        <f>VLOOKUP($A98,class!$A$1:$B$455,2,FALSE)</f>
        <v>Unitary Authority</v>
      </c>
      <c r="D98">
        <v>58</v>
      </c>
      <c r="E98">
        <v>1</v>
      </c>
      <c r="F98">
        <v>57</v>
      </c>
      <c r="G98">
        <v>3</v>
      </c>
      <c r="H98">
        <v>44</v>
      </c>
      <c r="I98">
        <v>8</v>
      </c>
      <c r="J98">
        <v>2</v>
      </c>
      <c r="K98">
        <v>5.2631578947368425</v>
      </c>
      <c r="L98">
        <v>77.192982456140356</v>
      </c>
      <c r="M98">
        <v>14.035087719298245</v>
      </c>
      <c r="N98">
        <v>3.5087719298245612</v>
      </c>
    </row>
    <row r="99" spans="1:14" x14ac:dyDescent="0.3">
      <c r="A99" t="s">
        <v>65</v>
      </c>
      <c r="B99" t="str">
        <f>IFERROR(VLOOKUP($A99,classification!$A$3:$C$331,3,FALSE),VLOOKUP($A99,classification!$I$2:$K$27,3,FALSE))</f>
        <v>Predominantly Urban</v>
      </c>
      <c r="C99" t="str">
        <f>VLOOKUP($A99,class!$A$1:$B$455,2,FALSE)</f>
        <v>Unitary Authority</v>
      </c>
      <c r="D99">
        <v>33</v>
      </c>
      <c r="E99">
        <v>0</v>
      </c>
      <c r="F99">
        <v>33</v>
      </c>
      <c r="G99">
        <v>5</v>
      </c>
      <c r="H99">
        <v>26</v>
      </c>
      <c r="I99">
        <v>2</v>
      </c>
      <c r="J99">
        <v>0</v>
      </c>
      <c r="K99">
        <v>15.151515151515152</v>
      </c>
      <c r="L99">
        <v>78.787878787878782</v>
      </c>
      <c r="M99">
        <v>6.0606060606060606</v>
      </c>
      <c r="N99">
        <v>0</v>
      </c>
    </row>
    <row r="100" spans="1:14" x14ac:dyDescent="0.3">
      <c r="A100" t="s">
        <v>51</v>
      </c>
      <c r="B100" t="str">
        <f>IFERROR(VLOOKUP($A100,classification!$A$3:$C$331,3,FALSE),VLOOKUP($A100,classification!$I$2:$K$27,3,FALSE))</f>
        <v>Predominantly Rural</v>
      </c>
      <c r="C100" t="str">
        <f>VLOOKUP($A100,class!$A$1:$B$455,2,FALSE)</f>
        <v>Shire County</v>
      </c>
      <c r="D100">
        <v>253</v>
      </c>
      <c r="E100">
        <v>2</v>
      </c>
      <c r="F100">
        <v>251</v>
      </c>
      <c r="G100">
        <v>30</v>
      </c>
      <c r="H100">
        <v>177</v>
      </c>
      <c r="I100">
        <v>34</v>
      </c>
      <c r="J100">
        <v>10</v>
      </c>
      <c r="K100">
        <v>11.952191235059761</v>
      </c>
      <c r="L100">
        <v>70.517928286852595</v>
      </c>
      <c r="M100">
        <v>13.545816733067729</v>
      </c>
      <c r="N100">
        <v>3.9840637450199203</v>
      </c>
    </row>
    <row r="101" spans="1:14" x14ac:dyDescent="0.3">
      <c r="A101" t="s">
        <v>66</v>
      </c>
      <c r="B101" t="str">
        <f>IFERROR(VLOOKUP($A101,classification!$A$3:$C$331,3,FALSE),VLOOKUP($A101,classification!$I$2:$K$27,3,FALSE))</f>
        <v>Predominantly Urban</v>
      </c>
      <c r="C101" t="str">
        <f>VLOOKUP($A101,class!$A$1:$B$455,2,FALSE)</f>
        <v>Unitary Authority</v>
      </c>
      <c r="D101">
        <v>39</v>
      </c>
      <c r="E101">
        <v>0</v>
      </c>
      <c r="F101">
        <v>39</v>
      </c>
      <c r="G101">
        <v>4</v>
      </c>
      <c r="H101">
        <v>32</v>
      </c>
      <c r="I101">
        <v>2</v>
      </c>
      <c r="J101">
        <v>1</v>
      </c>
      <c r="K101">
        <v>10.256410256410257</v>
      </c>
      <c r="L101">
        <v>82.051282051282058</v>
      </c>
      <c r="M101">
        <v>5.1282051282051286</v>
      </c>
      <c r="N101">
        <v>2.5641025641025643</v>
      </c>
    </row>
    <row r="102" spans="1:14" x14ac:dyDescent="0.3">
      <c r="A102" t="s">
        <v>384</v>
      </c>
      <c r="D102">
        <v>1808</v>
      </c>
      <c r="E102">
        <v>14</v>
      </c>
      <c r="F102">
        <v>1794</v>
      </c>
      <c r="G102">
        <v>483</v>
      </c>
      <c r="H102">
        <v>1200</v>
      </c>
      <c r="I102">
        <v>90</v>
      </c>
      <c r="J102">
        <v>21</v>
      </c>
      <c r="K102">
        <v>26.923076923076923</v>
      </c>
      <c r="L102">
        <v>66.889632107023417</v>
      </c>
      <c r="M102">
        <v>5.0167224080267561</v>
      </c>
      <c r="N102">
        <v>1.1705685618729098</v>
      </c>
    </row>
    <row r="103" spans="1:14" x14ac:dyDescent="0.3">
      <c r="A103" t="s">
        <v>324</v>
      </c>
      <c r="B103" t="str">
        <f>IFERROR(VLOOKUP($A103,classification!$A$3:$C$331,3,FALSE),VLOOKUP($A103,classification!$I$2:$K$27,3,FALSE))</f>
        <v>Predominantly Urban</v>
      </c>
      <c r="C103" t="str">
        <f>VLOOKUP($A103,class!$A$1:$B$455,2,FALSE)</f>
        <v>London Borough</v>
      </c>
      <c r="D103">
        <v>43</v>
      </c>
      <c r="E103">
        <v>0</v>
      </c>
      <c r="F103">
        <v>43</v>
      </c>
      <c r="G103">
        <v>5</v>
      </c>
      <c r="H103">
        <v>35</v>
      </c>
      <c r="I103">
        <v>3</v>
      </c>
      <c r="J103">
        <v>0</v>
      </c>
      <c r="K103">
        <v>11.627906976744185</v>
      </c>
      <c r="L103">
        <v>81.395348837209298</v>
      </c>
      <c r="M103">
        <v>6.9767441860465116</v>
      </c>
      <c r="N103">
        <v>0</v>
      </c>
    </row>
    <row r="104" spans="1:14" x14ac:dyDescent="0.3">
      <c r="A104" t="s">
        <v>325</v>
      </c>
      <c r="B104" t="str">
        <f>IFERROR(VLOOKUP($A104,classification!$A$3:$C$331,3,FALSE),VLOOKUP($A104,classification!$I$2:$K$27,3,FALSE))</f>
        <v>Predominantly Urban</v>
      </c>
      <c r="C104" t="str">
        <f>VLOOKUP($A104,class!$A$1:$B$455,2,FALSE)</f>
        <v>London Borough</v>
      </c>
      <c r="D104">
        <v>90</v>
      </c>
      <c r="E104">
        <v>1</v>
      </c>
      <c r="F104">
        <v>89</v>
      </c>
      <c r="G104">
        <v>29</v>
      </c>
      <c r="H104">
        <v>56</v>
      </c>
      <c r="I104">
        <v>4</v>
      </c>
      <c r="J104">
        <v>0</v>
      </c>
      <c r="K104">
        <v>32.584269662921351</v>
      </c>
      <c r="L104">
        <v>62.921348314606739</v>
      </c>
      <c r="M104">
        <v>4.4943820224719104</v>
      </c>
      <c r="N104">
        <v>0</v>
      </c>
    </row>
    <row r="105" spans="1:14" x14ac:dyDescent="0.3">
      <c r="A105" t="s">
        <v>326</v>
      </c>
      <c r="B105" t="str">
        <f>IFERROR(VLOOKUP($A105,classification!$A$3:$C$331,3,FALSE),VLOOKUP($A105,classification!$I$2:$K$27,3,FALSE))</f>
        <v>Predominantly Urban</v>
      </c>
      <c r="C105" t="str">
        <f>VLOOKUP($A105,class!$A$1:$B$455,2,FALSE)</f>
        <v>London Borough</v>
      </c>
      <c r="D105">
        <v>59</v>
      </c>
      <c r="E105">
        <v>2</v>
      </c>
      <c r="F105">
        <v>57</v>
      </c>
      <c r="G105">
        <v>9</v>
      </c>
      <c r="H105">
        <v>43</v>
      </c>
      <c r="I105">
        <v>5</v>
      </c>
      <c r="J105">
        <v>0</v>
      </c>
      <c r="K105">
        <v>15.789473684210526</v>
      </c>
      <c r="L105">
        <v>75.438596491228068</v>
      </c>
      <c r="M105">
        <v>8.7719298245614041</v>
      </c>
      <c r="N105">
        <v>0</v>
      </c>
    </row>
    <row r="106" spans="1:14" x14ac:dyDescent="0.3">
      <c r="A106" t="s">
        <v>327</v>
      </c>
      <c r="B106" t="str">
        <f>IFERROR(VLOOKUP($A106,classification!$A$3:$C$331,3,FALSE),VLOOKUP($A106,classification!$I$2:$K$27,3,FALSE))</f>
        <v>Predominantly Urban</v>
      </c>
      <c r="C106" t="str">
        <f>VLOOKUP($A106,class!$A$1:$B$455,2,FALSE)</f>
        <v>London Borough</v>
      </c>
      <c r="D106">
        <v>60</v>
      </c>
      <c r="E106">
        <v>0</v>
      </c>
      <c r="F106">
        <v>60</v>
      </c>
      <c r="G106">
        <v>13</v>
      </c>
      <c r="H106">
        <v>44</v>
      </c>
      <c r="I106">
        <v>2</v>
      </c>
      <c r="J106">
        <v>1</v>
      </c>
      <c r="K106">
        <v>21.666666666666668</v>
      </c>
      <c r="L106">
        <v>73.333333333333329</v>
      </c>
      <c r="M106">
        <v>3.3333333333333335</v>
      </c>
      <c r="N106">
        <v>1.6666666666666667</v>
      </c>
    </row>
    <row r="107" spans="1:14" x14ac:dyDescent="0.3">
      <c r="A107" t="s">
        <v>328</v>
      </c>
      <c r="B107" t="str">
        <f>IFERROR(VLOOKUP($A107,classification!$A$3:$C$331,3,FALSE),VLOOKUP($A107,classification!$I$2:$K$27,3,FALSE))</f>
        <v>Predominantly Urban</v>
      </c>
      <c r="C107" t="str">
        <f>VLOOKUP($A107,class!$A$1:$B$455,2,FALSE)</f>
        <v>London Borough</v>
      </c>
      <c r="D107">
        <v>77</v>
      </c>
      <c r="E107">
        <v>0</v>
      </c>
      <c r="F107">
        <v>77</v>
      </c>
      <c r="G107">
        <v>21</v>
      </c>
      <c r="H107">
        <v>55</v>
      </c>
      <c r="I107">
        <v>1</v>
      </c>
      <c r="J107">
        <v>0</v>
      </c>
      <c r="K107">
        <v>27.272727272727273</v>
      </c>
      <c r="L107">
        <v>71.428571428571431</v>
      </c>
      <c r="M107">
        <v>1.2987012987012987</v>
      </c>
      <c r="N107">
        <v>0</v>
      </c>
    </row>
    <row r="108" spans="1:14" x14ac:dyDescent="0.3">
      <c r="A108" t="s">
        <v>329</v>
      </c>
      <c r="B108" t="str">
        <f>IFERROR(VLOOKUP($A108,classification!$A$3:$C$331,3,FALSE),VLOOKUP($A108,classification!$I$2:$K$27,3,FALSE))</f>
        <v>Predominantly Urban</v>
      </c>
      <c r="C108" t="str">
        <f>VLOOKUP($A108,class!$A$1:$B$455,2,FALSE)</f>
        <v>London Borough</v>
      </c>
      <c r="D108">
        <v>41</v>
      </c>
      <c r="E108">
        <v>0</v>
      </c>
      <c r="F108">
        <v>41</v>
      </c>
      <c r="G108">
        <v>13</v>
      </c>
      <c r="H108">
        <v>28</v>
      </c>
      <c r="I108">
        <v>0</v>
      </c>
      <c r="J108">
        <v>0</v>
      </c>
      <c r="K108">
        <v>31.707317073170731</v>
      </c>
      <c r="L108">
        <v>68.292682926829272</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1</v>
      </c>
      <c r="E109">
        <v>0</v>
      </c>
      <c r="F109">
        <v>1</v>
      </c>
      <c r="G109">
        <v>1</v>
      </c>
      <c r="H109">
        <v>0</v>
      </c>
      <c r="I109">
        <v>0</v>
      </c>
      <c r="J109">
        <v>0</v>
      </c>
      <c r="K109">
        <v>100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86</v>
      </c>
      <c r="E110">
        <v>0</v>
      </c>
      <c r="F110">
        <v>86</v>
      </c>
      <c r="G110">
        <v>21</v>
      </c>
      <c r="H110">
        <v>56</v>
      </c>
      <c r="I110">
        <v>5</v>
      </c>
      <c r="J110">
        <v>4</v>
      </c>
      <c r="K110">
        <v>24.418604651162791</v>
      </c>
      <c r="L110">
        <v>65.116279069767444</v>
      </c>
      <c r="M110">
        <v>5.8139534883720927</v>
      </c>
      <c r="N110">
        <v>4.6511627906976747</v>
      </c>
    </row>
    <row r="111" spans="1:14" x14ac:dyDescent="0.3">
      <c r="A111" t="s">
        <v>331</v>
      </c>
      <c r="B111" t="str">
        <f>IFERROR(VLOOKUP($A111,classification!$A$3:$C$331,3,FALSE),VLOOKUP($A111,classification!$I$2:$K$27,3,FALSE))</f>
        <v>Predominantly Urban</v>
      </c>
      <c r="C111" t="str">
        <f>VLOOKUP($A111,class!$A$1:$B$455,2,FALSE)</f>
        <v>London Borough</v>
      </c>
      <c r="D111">
        <v>68</v>
      </c>
      <c r="E111">
        <v>0</v>
      </c>
      <c r="F111">
        <v>68</v>
      </c>
      <c r="G111">
        <v>11</v>
      </c>
      <c r="H111">
        <v>51</v>
      </c>
      <c r="I111">
        <v>4</v>
      </c>
      <c r="J111">
        <v>2</v>
      </c>
      <c r="K111">
        <v>16.176470588235293</v>
      </c>
      <c r="L111">
        <v>75</v>
      </c>
      <c r="M111">
        <v>5.882352941176471</v>
      </c>
      <c r="N111">
        <v>2.9411764705882355</v>
      </c>
    </row>
    <row r="112" spans="1:14" x14ac:dyDescent="0.3">
      <c r="A112" t="s">
        <v>332</v>
      </c>
      <c r="B112" t="str">
        <f>IFERROR(VLOOKUP($A112,classification!$A$3:$C$331,3,FALSE),VLOOKUP($A112,classification!$I$2:$K$27,3,FALSE))</f>
        <v>Predominantly Urban</v>
      </c>
      <c r="C112" t="str">
        <f>VLOOKUP($A112,class!$A$1:$B$455,2,FALSE)</f>
        <v>London Borough</v>
      </c>
      <c r="D112">
        <v>68</v>
      </c>
      <c r="E112">
        <v>1</v>
      </c>
      <c r="F112">
        <v>67</v>
      </c>
      <c r="G112">
        <v>10</v>
      </c>
      <c r="H112">
        <v>46</v>
      </c>
      <c r="I112">
        <v>10</v>
      </c>
      <c r="J112">
        <v>1</v>
      </c>
      <c r="K112">
        <v>14.925373134328359</v>
      </c>
      <c r="L112">
        <v>68.656716417910445</v>
      </c>
      <c r="M112">
        <v>14.925373134328359</v>
      </c>
      <c r="N112">
        <v>1.4925373134328359</v>
      </c>
    </row>
    <row r="113" spans="1:14" x14ac:dyDescent="0.3">
      <c r="A113" t="s">
        <v>333</v>
      </c>
      <c r="B113" t="str">
        <f>IFERROR(VLOOKUP($A113,classification!$A$3:$C$331,3,FALSE),VLOOKUP($A113,classification!$I$2:$K$27,3,FALSE))</f>
        <v>Predominantly Urban</v>
      </c>
      <c r="C113" t="str">
        <f>VLOOKUP($A113,class!$A$1:$B$455,2,FALSE)</f>
        <v>London Borough</v>
      </c>
      <c r="D113">
        <v>63</v>
      </c>
      <c r="E113">
        <v>0</v>
      </c>
      <c r="F113">
        <v>63</v>
      </c>
      <c r="G113">
        <v>15</v>
      </c>
      <c r="H113">
        <v>45</v>
      </c>
      <c r="I113">
        <v>2</v>
      </c>
      <c r="J113">
        <v>1</v>
      </c>
      <c r="K113">
        <v>23.80952380952381</v>
      </c>
      <c r="L113">
        <v>71.428571428571431</v>
      </c>
      <c r="M113">
        <v>3.1746031746031744</v>
      </c>
      <c r="N113">
        <v>1.5873015873015872</v>
      </c>
    </row>
    <row r="114" spans="1:14" x14ac:dyDescent="0.3">
      <c r="A114" t="s">
        <v>334</v>
      </c>
      <c r="B114" t="str">
        <f>IFERROR(VLOOKUP($A114,classification!$A$3:$C$331,3,FALSE),VLOOKUP($A114,classification!$I$2:$K$27,3,FALSE))</f>
        <v>Predominantly Urban</v>
      </c>
      <c r="C114" t="str">
        <f>VLOOKUP($A114,class!$A$1:$B$455,2,FALSE)</f>
        <v>London Borough</v>
      </c>
      <c r="D114">
        <v>58</v>
      </c>
      <c r="E114">
        <v>0</v>
      </c>
      <c r="F114">
        <v>58</v>
      </c>
      <c r="G114">
        <v>22</v>
      </c>
      <c r="H114">
        <v>31</v>
      </c>
      <c r="I114">
        <v>4</v>
      </c>
      <c r="J114">
        <v>1</v>
      </c>
      <c r="K114">
        <v>37.931034482758619</v>
      </c>
      <c r="L114">
        <v>53.448275862068968</v>
      </c>
      <c r="M114">
        <v>6.8965517241379306</v>
      </c>
      <c r="N114">
        <v>1.7241379310344827</v>
      </c>
    </row>
    <row r="115" spans="1:14" x14ac:dyDescent="0.3">
      <c r="A115" t="s">
        <v>335</v>
      </c>
      <c r="B115" t="str">
        <f>IFERROR(VLOOKUP($A115,classification!$A$3:$C$331,3,FALSE),VLOOKUP($A115,classification!$I$2:$K$27,3,FALSE))</f>
        <v>Predominantly Urban</v>
      </c>
      <c r="C115" t="str">
        <f>VLOOKUP($A115,class!$A$1:$B$455,2,FALSE)</f>
        <v>London Borough</v>
      </c>
      <c r="D115">
        <v>36</v>
      </c>
      <c r="E115">
        <v>0</v>
      </c>
      <c r="F115">
        <v>36</v>
      </c>
      <c r="G115">
        <v>14</v>
      </c>
      <c r="H115">
        <v>21</v>
      </c>
      <c r="I115">
        <v>1</v>
      </c>
      <c r="J115">
        <v>0</v>
      </c>
      <c r="K115">
        <v>38.888888888888886</v>
      </c>
      <c r="L115">
        <v>58.333333333333336</v>
      </c>
      <c r="M115">
        <v>2.7777777777777777</v>
      </c>
      <c r="N115">
        <v>0</v>
      </c>
    </row>
    <row r="116" spans="1:14" x14ac:dyDescent="0.3">
      <c r="A116" t="s">
        <v>336</v>
      </c>
      <c r="B116" t="str">
        <f>IFERROR(VLOOKUP($A116,classification!$A$3:$C$331,3,FALSE),VLOOKUP($A116,classification!$I$2:$K$27,3,FALSE))</f>
        <v>Predominantly Urban</v>
      </c>
      <c r="C116" t="str">
        <f>VLOOKUP($A116,class!$A$1:$B$455,2,FALSE)</f>
        <v>London Borough</v>
      </c>
      <c r="D116">
        <v>63</v>
      </c>
      <c r="E116">
        <v>0</v>
      </c>
      <c r="F116">
        <v>63</v>
      </c>
      <c r="G116">
        <v>15</v>
      </c>
      <c r="H116">
        <v>47</v>
      </c>
      <c r="I116">
        <v>1</v>
      </c>
      <c r="J116">
        <v>0</v>
      </c>
      <c r="K116">
        <v>23.80952380952381</v>
      </c>
      <c r="L116">
        <v>74.603174603174608</v>
      </c>
      <c r="M116">
        <v>1.5873015873015872</v>
      </c>
      <c r="N116">
        <v>0</v>
      </c>
    </row>
    <row r="117" spans="1:14" x14ac:dyDescent="0.3">
      <c r="A117" t="s">
        <v>337</v>
      </c>
      <c r="B117" t="str">
        <f>IFERROR(VLOOKUP($A117,classification!$A$3:$C$331,3,FALSE),VLOOKUP($A117,classification!$I$2:$K$27,3,FALSE))</f>
        <v>Predominantly Urban</v>
      </c>
      <c r="C117" t="str">
        <f>VLOOKUP($A117,class!$A$1:$B$455,2,FALSE)</f>
        <v>London Borough</v>
      </c>
      <c r="D117">
        <v>41</v>
      </c>
      <c r="E117">
        <v>1</v>
      </c>
      <c r="F117">
        <v>40</v>
      </c>
      <c r="G117">
        <v>15</v>
      </c>
      <c r="H117">
        <v>21</v>
      </c>
      <c r="I117">
        <v>3</v>
      </c>
      <c r="J117">
        <v>1</v>
      </c>
      <c r="K117">
        <v>37.5</v>
      </c>
      <c r="L117">
        <v>52.5</v>
      </c>
      <c r="M117">
        <v>7.5</v>
      </c>
      <c r="N117">
        <v>2.5</v>
      </c>
    </row>
    <row r="118" spans="1:14" x14ac:dyDescent="0.3">
      <c r="A118" t="s">
        <v>338</v>
      </c>
      <c r="B118" t="str">
        <f>IFERROR(VLOOKUP($A118,classification!$A$3:$C$331,3,FALSE),VLOOKUP($A118,classification!$I$2:$K$27,3,FALSE))</f>
        <v>Predominantly Urban</v>
      </c>
      <c r="C118" t="str">
        <f>VLOOKUP($A118,class!$A$1:$B$455,2,FALSE)</f>
        <v>London Borough</v>
      </c>
      <c r="D118">
        <v>60</v>
      </c>
      <c r="E118">
        <v>0</v>
      </c>
      <c r="F118">
        <v>60</v>
      </c>
      <c r="G118">
        <v>11</v>
      </c>
      <c r="H118">
        <v>47</v>
      </c>
      <c r="I118">
        <v>2</v>
      </c>
      <c r="J118">
        <v>0</v>
      </c>
      <c r="K118">
        <v>18.333333333333332</v>
      </c>
      <c r="L118">
        <v>78.333333333333329</v>
      </c>
      <c r="M118">
        <v>3.3333333333333335</v>
      </c>
      <c r="N118">
        <v>0</v>
      </c>
    </row>
    <row r="119" spans="1:14" x14ac:dyDescent="0.3">
      <c r="A119" t="s">
        <v>339</v>
      </c>
      <c r="B119" t="str">
        <f>IFERROR(VLOOKUP($A119,classification!$A$3:$C$331,3,FALSE),VLOOKUP($A119,classification!$I$2:$K$27,3,FALSE))</f>
        <v>Predominantly Urban</v>
      </c>
      <c r="C119" t="str">
        <f>VLOOKUP($A119,class!$A$1:$B$455,2,FALSE)</f>
        <v>London Borough</v>
      </c>
      <c r="D119">
        <v>68</v>
      </c>
      <c r="E119">
        <v>0</v>
      </c>
      <c r="F119">
        <v>68</v>
      </c>
      <c r="G119">
        <v>11</v>
      </c>
      <c r="H119">
        <v>51</v>
      </c>
      <c r="I119">
        <v>6</v>
      </c>
      <c r="J119">
        <v>0</v>
      </c>
      <c r="K119">
        <v>16.176470588235293</v>
      </c>
      <c r="L119">
        <v>75</v>
      </c>
      <c r="M119">
        <v>8.8235294117647065</v>
      </c>
      <c r="N119">
        <v>0</v>
      </c>
    </row>
    <row r="120" spans="1:14" x14ac:dyDescent="0.3">
      <c r="A120" t="s">
        <v>340</v>
      </c>
      <c r="B120" t="str">
        <f>IFERROR(VLOOKUP($A120,classification!$A$3:$C$331,3,FALSE),VLOOKUP($A120,classification!$I$2:$K$27,3,FALSE))</f>
        <v>Predominantly Urban</v>
      </c>
      <c r="C120" t="str">
        <f>VLOOKUP($A120,class!$A$1:$B$455,2,FALSE)</f>
        <v>London Borough</v>
      </c>
      <c r="D120">
        <v>51</v>
      </c>
      <c r="E120">
        <v>3</v>
      </c>
      <c r="F120">
        <v>48</v>
      </c>
      <c r="G120">
        <v>13</v>
      </c>
      <c r="H120">
        <v>33</v>
      </c>
      <c r="I120">
        <v>2</v>
      </c>
      <c r="J120">
        <v>0</v>
      </c>
      <c r="K120">
        <v>27.083333333333332</v>
      </c>
      <c r="L120">
        <v>68.75</v>
      </c>
      <c r="M120">
        <v>4.166666666666667</v>
      </c>
      <c r="N120">
        <v>0</v>
      </c>
    </row>
    <row r="121" spans="1:14" x14ac:dyDescent="0.3">
      <c r="A121" t="s">
        <v>341</v>
      </c>
      <c r="B121" t="str">
        <f>IFERROR(VLOOKUP($A121,classification!$A$3:$C$331,3,FALSE),VLOOKUP($A121,classification!$I$2:$K$27,3,FALSE))</f>
        <v>Predominantly Urban</v>
      </c>
      <c r="C121" t="str">
        <f>VLOOKUP($A121,class!$A$1:$B$455,2,FALSE)</f>
        <v>London Borough</v>
      </c>
      <c r="D121">
        <v>46</v>
      </c>
      <c r="E121">
        <v>0</v>
      </c>
      <c r="F121">
        <v>46</v>
      </c>
      <c r="G121">
        <v>9</v>
      </c>
      <c r="H121">
        <v>34</v>
      </c>
      <c r="I121">
        <v>1</v>
      </c>
      <c r="J121">
        <v>2</v>
      </c>
      <c r="K121">
        <v>19.565217391304348</v>
      </c>
      <c r="L121">
        <v>73.913043478260875</v>
      </c>
      <c r="M121">
        <v>2.1739130434782608</v>
      </c>
      <c r="N121">
        <v>4.3478260869565215</v>
      </c>
    </row>
    <row r="122" spans="1:14" x14ac:dyDescent="0.3">
      <c r="A122" t="s">
        <v>342</v>
      </c>
      <c r="B122" t="str">
        <f>IFERROR(VLOOKUP($A122,classification!$A$3:$C$331,3,FALSE),VLOOKUP($A122,classification!$I$2:$K$27,3,FALSE))</f>
        <v>Predominantly Urban</v>
      </c>
      <c r="C122" t="str">
        <f>VLOOKUP($A122,class!$A$1:$B$455,2,FALSE)</f>
        <v>London Borough</v>
      </c>
      <c r="D122">
        <v>27</v>
      </c>
      <c r="E122">
        <v>0</v>
      </c>
      <c r="F122">
        <v>27</v>
      </c>
      <c r="G122">
        <v>16</v>
      </c>
      <c r="H122">
        <v>11</v>
      </c>
      <c r="I122">
        <v>0</v>
      </c>
      <c r="J122">
        <v>0</v>
      </c>
      <c r="K122">
        <v>59.25925925925926</v>
      </c>
      <c r="L122">
        <v>40.74074074074074</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35</v>
      </c>
      <c r="E123">
        <v>0</v>
      </c>
      <c r="F123">
        <v>35</v>
      </c>
      <c r="G123">
        <v>7</v>
      </c>
      <c r="H123">
        <v>23</v>
      </c>
      <c r="I123">
        <v>5</v>
      </c>
      <c r="J123">
        <v>0</v>
      </c>
      <c r="K123">
        <v>20</v>
      </c>
      <c r="L123">
        <v>65.714285714285708</v>
      </c>
      <c r="M123">
        <v>14.285714285714286</v>
      </c>
      <c r="N123">
        <v>0</v>
      </c>
    </row>
    <row r="124" spans="1:14" x14ac:dyDescent="0.3">
      <c r="A124" t="s">
        <v>344</v>
      </c>
      <c r="B124" t="str">
        <f>IFERROR(VLOOKUP($A124,classification!$A$3:$C$331,3,FALSE),VLOOKUP($A124,classification!$I$2:$K$27,3,FALSE))</f>
        <v>Predominantly Urban</v>
      </c>
      <c r="C124" t="str">
        <f>VLOOKUP($A124,class!$A$1:$B$455,2,FALSE)</f>
        <v>London Borough</v>
      </c>
      <c r="D124">
        <v>60</v>
      </c>
      <c r="E124">
        <v>0</v>
      </c>
      <c r="F124">
        <v>60</v>
      </c>
      <c r="G124">
        <v>24</v>
      </c>
      <c r="H124">
        <v>33</v>
      </c>
      <c r="I124">
        <v>2</v>
      </c>
      <c r="J124">
        <v>1</v>
      </c>
      <c r="K124">
        <v>40</v>
      </c>
      <c r="L124">
        <v>55</v>
      </c>
      <c r="M124">
        <v>3.3333333333333335</v>
      </c>
      <c r="N124">
        <v>1.6666666666666667</v>
      </c>
    </row>
    <row r="125" spans="1:14" x14ac:dyDescent="0.3">
      <c r="A125" t="s">
        <v>345</v>
      </c>
      <c r="B125" t="str">
        <f>IFERROR(VLOOKUP($A125,classification!$A$3:$C$331,3,FALSE),VLOOKUP($A125,classification!$I$2:$K$27,3,FALSE))</f>
        <v>Predominantly Urban</v>
      </c>
      <c r="C125" t="str">
        <f>VLOOKUP($A125,class!$A$1:$B$455,2,FALSE)</f>
        <v>London Borough</v>
      </c>
      <c r="D125">
        <v>65</v>
      </c>
      <c r="E125">
        <v>2</v>
      </c>
      <c r="F125">
        <v>63</v>
      </c>
      <c r="G125">
        <v>16</v>
      </c>
      <c r="H125">
        <v>44</v>
      </c>
      <c r="I125">
        <v>3</v>
      </c>
      <c r="J125">
        <v>0</v>
      </c>
      <c r="K125">
        <v>25.396825396825395</v>
      </c>
      <c r="L125">
        <v>69.841269841269835</v>
      </c>
      <c r="M125">
        <v>4.7619047619047619</v>
      </c>
      <c r="N125">
        <v>0</v>
      </c>
    </row>
    <row r="126" spans="1:14" x14ac:dyDescent="0.3">
      <c r="A126" t="s">
        <v>346</v>
      </c>
      <c r="B126" t="str">
        <f>IFERROR(VLOOKUP($A126,classification!$A$3:$C$331,3,FALSE),VLOOKUP($A126,classification!$I$2:$K$27,3,FALSE))</f>
        <v>Predominantly Urban</v>
      </c>
      <c r="C126" t="str">
        <f>VLOOKUP($A126,class!$A$1:$B$455,2,FALSE)</f>
        <v>London Borough</v>
      </c>
      <c r="D126">
        <v>44</v>
      </c>
      <c r="E126">
        <v>0</v>
      </c>
      <c r="F126">
        <v>44</v>
      </c>
      <c r="G126">
        <v>9</v>
      </c>
      <c r="H126">
        <v>32</v>
      </c>
      <c r="I126">
        <v>2</v>
      </c>
      <c r="J126">
        <v>1</v>
      </c>
      <c r="K126">
        <v>20.454545454545453</v>
      </c>
      <c r="L126">
        <v>72.727272727272734</v>
      </c>
      <c r="M126">
        <v>4.5454545454545459</v>
      </c>
      <c r="N126">
        <v>2.2727272727272729</v>
      </c>
    </row>
    <row r="127" spans="1:14" x14ac:dyDescent="0.3">
      <c r="A127" t="s">
        <v>347</v>
      </c>
      <c r="B127" t="str">
        <f>IFERROR(VLOOKUP($A127,classification!$A$3:$C$331,3,FALSE),VLOOKUP($A127,classification!$I$2:$K$27,3,FALSE))</f>
        <v>Predominantly Urban</v>
      </c>
      <c r="C127" t="str">
        <f>VLOOKUP($A127,class!$A$1:$B$455,2,FALSE)</f>
        <v>London Borough</v>
      </c>
      <c r="D127">
        <v>67</v>
      </c>
      <c r="E127">
        <v>1</v>
      </c>
      <c r="F127">
        <v>66</v>
      </c>
      <c r="G127">
        <v>21</v>
      </c>
      <c r="H127">
        <v>41</v>
      </c>
      <c r="I127">
        <v>3</v>
      </c>
      <c r="J127">
        <v>1</v>
      </c>
      <c r="K127">
        <v>31.818181818181817</v>
      </c>
      <c r="L127">
        <v>62.121212121212125</v>
      </c>
      <c r="M127">
        <v>4.5454545454545459</v>
      </c>
      <c r="N127">
        <v>1.5151515151515151</v>
      </c>
    </row>
    <row r="128" spans="1:14" x14ac:dyDescent="0.3">
      <c r="A128" t="s">
        <v>348</v>
      </c>
      <c r="B128" t="str">
        <f>IFERROR(VLOOKUP($A128,classification!$A$3:$C$331,3,FALSE),VLOOKUP($A128,classification!$I$2:$K$27,3,FALSE))</f>
        <v>Predominantly Urban</v>
      </c>
      <c r="C128" t="str">
        <f>VLOOKUP($A128,class!$A$1:$B$455,2,FALSE)</f>
        <v>London Borough</v>
      </c>
      <c r="D128">
        <v>52</v>
      </c>
      <c r="E128">
        <v>1</v>
      </c>
      <c r="F128">
        <v>51</v>
      </c>
      <c r="G128">
        <v>16</v>
      </c>
      <c r="H128">
        <v>33</v>
      </c>
      <c r="I128">
        <v>2</v>
      </c>
      <c r="J128">
        <v>0</v>
      </c>
      <c r="K128">
        <v>31.372549019607842</v>
      </c>
      <c r="L128">
        <v>64.705882352941174</v>
      </c>
      <c r="M128">
        <v>3.9215686274509802</v>
      </c>
      <c r="N128">
        <v>0</v>
      </c>
    </row>
    <row r="129" spans="1:14" x14ac:dyDescent="0.3">
      <c r="A129" t="s">
        <v>349</v>
      </c>
      <c r="B129" t="str">
        <f>IFERROR(VLOOKUP($A129,classification!$A$3:$C$331,3,FALSE),VLOOKUP($A129,classification!$I$2:$K$27,3,FALSE))</f>
        <v>Predominantly Urban</v>
      </c>
      <c r="C129" t="str">
        <f>VLOOKUP($A129,class!$A$1:$B$455,2,FALSE)</f>
        <v>London Borough</v>
      </c>
      <c r="D129">
        <v>45</v>
      </c>
      <c r="E129">
        <v>0</v>
      </c>
      <c r="F129">
        <v>45</v>
      </c>
      <c r="G129">
        <v>23</v>
      </c>
      <c r="H129">
        <v>20</v>
      </c>
      <c r="I129">
        <v>2</v>
      </c>
      <c r="J129">
        <v>0</v>
      </c>
      <c r="K129">
        <v>51.111111111111114</v>
      </c>
      <c r="L129">
        <v>44.444444444444443</v>
      </c>
      <c r="M129">
        <v>4.4444444444444446</v>
      </c>
      <c r="N129">
        <v>0</v>
      </c>
    </row>
    <row r="130" spans="1:14" x14ac:dyDescent="0.3">
      <c r="A130" t="s">
        <v>350</v>
      </c>
      <c r="B130" t="str">
        <f>IFERROR(VLOOKUP($A130,classification!$A$3:$C$331,3,FALSE),VLOOKUP($A130,classification!$I$2:$K$27,3,FALSE))</f>
        <v>Predominantly Urban</v>
      </c>
      <c r="C130" t="str">
        <f>VLOOKUP($A130,class!$A$1:$B$455,2,FALSE)</f>
        <v>London Borough</v>
      </c>
      <c r="D130">
        <v>74</v>
      </c>
      <c r="E130">
        <v>1</v>
      </c>
      <c r="F130">
        <v>73</v>
      </c>
      <c r="G130">
        <v>19</v>
      </c>
      <c r="H130">
        <v>48</v>
      </c>
      <c r="I130">
        <v>5</v>
      </c>
      <c r="J130">
        <v>1</v>
      </c>
      <c r="K130">
        <v>26.027397260273972</v>
      </c>
      <c r="L130">
        <v>65.753424657534254</v>
      </c>
      <c r="M130">
        <v>6.8493150684931505</v>
      </c>
      <c r="N130">
        <v>1.3698630136986301</v>
      </c>
    </row>
    <row r="131" spans="1:14" x14ac:dyDescent="0.3">
      <c r="A131" t="s">
        <v>351</v>
      </c>
      <c r="B131" t="str">
        <f>IFERROR(VLOOKUP($A131,classification!$A$3:$C$331,3,FALSE),VLOOKUP($A131,classification!$I$2:$K$27,3,FALSE))</f>
        <v>Predominantly Urban</v>
      </c>
      <c r="C131" t="str">
        <f>VLOOKUP($A131,class!$A$1:$B$455,2,FALSE)</f>
        <v>London Borough</v>
      </c>
      <c r="D131">
        <v>40</v>
      </c>
      <c r="E131">
        <v>0</v>
      </c>
      <c r="F131">
        <v>40</v>
      </c>
      <c r="G131">
        <v>10</v>
      </c>
      <c r="H131">
        <v>28</v>
      </c>
      <c r="I131">
        <v>0</v>
      </c>
      <c r="J131">
        <v>2</v>
      </c>
      <c r="K131">
        <v>25</v>
      </c>
      <c r="L131">
        <v>70</v>
      </c>
      <c r="M131">
        <v>0</v>
      </c>
      <c r="N131">
        <v>5</v>
      </c>
    </row>
    <row r="132" spans="1:14" x14ac:dyDescent="0.3">
      <c r="A132" t="s">
        <v>352</v>
      </c>
      <c r="B132" t="str">
        <f>IFERROR(VLOOKUP($A132,classification!$A$3:$C$331,3,FALSE),VLOOKUP($A132,classification!$I$2:$K$27,3,FALSE))</f>
        <v>Predominantly Urban</v>
      </c>
      <c r="C132" t="str">
        <f>VLOOKUP($A132,class!$A$1:$B$455,2,FALSE)</f>
        <v>London Borough</v>
      </c>
      <c r="D132">
        <v>68</v>
      </c>
      <c r="E132">
        <v>0</v>
      </c>
      <c r="F132">
        <v>68</v>
      </c>
      <c r="G132">
        <v>20</v>
      </c>
      <c r="H132">
        <v>46</v>
      </c>
      <c r="I132">
        <v>2</v>
      </c>
      <c r="J132">
        <v>0</v>
      </c>
      <c r="K132">
        <v>29.411764705882351</v>
      </c>
      <c r="L132">
        <v>67.647058823529406</v>
      </c>
      <c r="M132">
        <v>2.9411764705882355</v>
      </c>
      <c r="N132">
        <v>0</v>
      </c>
    </row>
    <row r="133" spans="1:14" x14ac:dyDescent="0.3">
      <c r="A133" t="s">
        <v>353</v>
      </c>
      <c r="B133" t="str">
        <f>IFERROR(VLOOKUP($A133,classification!$A$3:$C$331,3,FALSE),VLOOKUP($A133,classification!$I$2:$K$27,3,FALSE))</f>
        <v>Predominantly Urban</v>
      </c>
      <c r="C133" t="str">
        <f>VLOOKUP($A133,class!$A$1:$B$455,2,FALSE)</f>
        <v>London Borough</v>
      </c>
      <c r="D133">
        <v>51</v>
      </c>
      <c r="E133">
        <v>0</v>
      </c>
      <c r="F133">
        <v>51</v>
      </c>
      <c r="G133">
        <v>13</v>
      </c>
      <c r="H133">
        <v>35</v>
      </c>
      <c r="I133">
        <v>2</v>
      </c>
      <c r="J133">
        <v>1</v>
      </c>
      <c r="K133">
        <v>25.490196078431371</v>
      </c>
      <c r="L133">
        <v>68.627450980392155</v>
      </c>
      <c r="M133">
        <v>3.9215686274509802</v>
      </c>
      <c r="N133">
        <v>1.9607843137254901</v>
      </c>
    </row>
    <row r="134" spans="1:14" x14ac:dyDescent="0.3">
      <c r="A134" t="s">
        <v>354</v>
      </c>
      <c r="B134" t="str">
        <f>IFERROR(VLOOKUP($A134,classification!$A$3:$C$331,3,FALSE),VLOOKUP($A134,classification!$I$2:$K$27,3,FALSE))</f>
        <v>Predominantly Urban</v>
      </c>
      <c r="C134" t="str">
        <f>VLOOKUP($A134,class!$A$1:$B$455,2,FALSE)</f>
        <v>London Borough</v>
      </c>
      <c r="D134">
        <v>62</v>
      </c>
      <c r="E134">
        <v>1</v>
      </c>
      <c r="F134">
        <v>61</v>
      </c>
      <c r="G134">
        <v>21</v>
      </c>
      <c r="H134">
        <v>36</v>
      </c>
      <c r="I134">
        <v>3</v>
      </c>
      <c r="J134">
        <v>1</v>
      </c>
      <c r="K134">
        <v>34.42622950819672</v>
      </c>
      <c r="L134">
        <v>59.016393442622949</v>
      </c>
      <c r="M134">
        <v>4.918032786885246</v>
      </c>
      <c r="N134">
        <v>1.639344262295082</v>
      </c>
    </row>
    <row r="135" spans="1:14" x14ac:dyDescent="0.3">
      <c r="A135" t="s">
        <v>355</v>
      </c>
      <c r="B135" t="str">
        <f>IFERROR(VLOOKUP($A135,classification!$A$3:$C$331,3,FALSE),VLOOKUP($A135,classification!$I$2:$K$27,3,FALSE))</f>
        <v>Predominantly Urban</v>
      </c>
      <c r="C135" t="str">
        <f>VLOOKUP($A135,class!$A$1:$B$455,2,FALSE)</f>
        <v>London Borough</v>
      </c>
      <c r="D135">
        <v>39</v>
      </c>
      <c r="E135">
        <v>0</v>
      </c>
      <c r="F135">
        <v>39</v>
      </c>
      <c r="G135">
        <v>10</v>
      </c>
      <c r="H135">
        <v>26</v>
      </c>
      <c r="I135">
        <v>3</v>
      </c>
      <c r="J135">
        <v>0</v>
      </c>
      <c r="K135">
        <v>25.641025641025642</v>
      </c>
      <c r="L135">
        <v>66.666666666666671</v>
      </c>
      <c r="M135">
        <v>7.6923076923076925</v>
      </c>
      <c r="N135">
        <v>0</v>
      </c>
    </row>
    <row r="136" spans="1:14" x14ac:dyDescent="0.3">
      <c r="A136" t="s">
        <v>385</v>
      </c>
      <c r="D136">
        <v>2603</v>
      </c>
      <c r="E136">
        <v>30</v>
      </c>
      <c r="F136">
        <v>2573</v>
      </c>
      <c r="G136">
        <v>442</v>
      </c>
      <c r="H136">
        <v>1901</v>
      </c>
      <c r="I136">
        <v>171</v>
      </c>
      <c r="J136">
        <v>59</v>
      </c>
      <c r="K136">
        <v>17.17839098328799</v>
      </c>
      <c r="L136">
        <v>73.882627283326855</v>
      </c>
      <c r="M136">
        <v>6.6459385930820059</v>
      </c>
      <c r="N136">
        <v>2.2930431403031482</v>
      </c>
    </row>
    <row r="137" spans="1:14" x14ac:dyDescent="0.3">
      <c r="A137" t="s">
        <v>68</v>
      </c>
      <c r="B137" t="str">
        <f>IFERROR(VLOOKUP($A137,classification!$A$3:$C$331,3,FALSE),VLOOKUP($A137,classification!$I$2:$K$27,3,FALSE))</f>
        <v>Predominantly Urban</v>
      </c>
      <c r="C137" t="str">
        <f>VLOOKUP($A137,class!$A$1:$B$455,2,FALSE)</f>
        <v>Unitary Authority</v>
      </c>
      <c r="D137">
        <v>29</v>
      </c>
      <c r="E137">
        <v>1</v>
      </c>
      <c r="F137">
        <v>28</v>
      </c>
      <c r="G137">
        <v>5</v>
      </c>
      <c r="H137">
        <v>18</v>
      </c>
      <c r="I137">
        <v>3</v>
      </c>
      <c r="J137">
        <v>2</v>
      </c>
      <c r="K137">
        <v>17.857142857142858</v>
      </c>
      <c r="L137">
        <v>64.285714285714292</v>
      </c>
      <c r="M137">
        <v>10.714285714285714</v>
      </c>
      <c r="N137">
        <v>7.1428571428571432</v>
      </c>
    </row>
    <row r="138" spans="1:14" x14ac:dyDescent="0.3">
      <c r="A138" t="s">
        <v>75</v>
      </c>
      <c r="B138" t="str">
        <f>IFERROR(VLOOKUP($A138,classification!$A$3:$C$331,3,FALSE),VLOOKUP($A138,classification!$I$2:$K$27,3,FALSE))</f>
        <v>Predominantly Urban</v>
      </c>
      <c r="C138" t="str">
        <f>VLOOKUP($A138,class!$A$1:$B$455,2,FALSE)</f>
        <v>Unitary Authority</v>
      </c>
      <c r="D138">
        <v>52</v>
      </c>
      <c r="E138">
        <v>0</v>
      </c>
      <c r="F138">
        <v>52</v>
      </c>
      <c r="G138">
        <v>6</v>
      </c>
      <c r="H138">
        <v>40</v>
      </c>
      <c r="I138">
        <v>5</v>
      </c>
      <c r="J138">
        <v>1</v>
      </c>
      <c r="K138">
        <v>11.538461538461538</v>
      </c>
      <c r="L138">
        <v>76.92307692307692</v>
      </c>
      <c r="M138">
        <v>9.615384615384615</v>
      </c>
      <c r="N138">
        <v>1.9230769230769231</v>
      </c>
    </row>
    <row r="139" spans="1:14" x14ac:dyDescent="0.3">
      <c r="A139" t="s">
        <v>423</v>
      </c>
      <c r="B139" t="str">
        <f>IFERROR(VLOOKUP($A139,classification!$A$3:$C$331,3,FALSE),VLOOKUP($A139,classification!$I$2:$K$27,3,FALSE))</f>
        <v>Urban with Significant Rural</v>
      </c>
      <c r="C139" t="str">
        <f>VLOOKUP($A139,class!$A$1:$B$455,2,FALSE)</f>
        <v>Unitary Authority</v>
      </c>
      <c r="D139">
        <v>184</v>
      </c>
      <c r="E139">
        <v>2</v>
      </c>
      <c r="F139">
        <v>182</v>
      </c>
      <c r="G139">
        <v>34</v>
      </c>
      <c r="H139">
        <v>132</v>
      </c>
      <c r="I139">
        <v>10</v>
      </c>
      <c r="J139">
        <v>6</v>
      </c>
      <c r="K139">
        <v>18.681318681318682</v>
      </c>
      <c r="L139">
        <v>72.527472527472526</v>
      </c>
      <c r="M139">
        <v>5.4945054945054945</v>
      </c>
      <c r="N139">
        <v>3.2967032967032965</v>
      </c>
    </row>
    <row r="140" spans="1:14" x14ac:dyDescent="0.3">
      <c r="A140" t="s">
        <v>19</v>
      </c>
      <c r="B140" t="str">
        <f>IFERROR(VLOOKUP($A140,classification!$A$3:$C$331,3,FALSE),VLOOKUP($A140,classification!$I$2:$K$27,3,FALSE))</f>
        <v>Urban with Significant Rural</v>
      </c>
      <c r="C140" t="str">
        <f>VLOOKUP($A140,class!$A$1:$B$455,2,FALSE)</f>
        <v>Shire County</v>
      </c>
      <c r="D140">
        <v>148</v>
      </c>
      <c r="E140">
        <v>0</v>
      </c>
      <c r="F140">
        <v>148</v>
      </c>
      <c r="G140">
        <v>15</v>
      </c>
      <c r="H140">
        <v>123</v>
      </c>
      <c r="I140">
        <v>6</v>
      </c>
      <c r="J140">
        <v>4</v>
      </c>
      <c r="K140">
        <v>10.135135135135135</v>
      </c>
      <c r="L140">
        <v>83.108108108108112</v>
      </c>
      <c r="M140">
        <v>4.0540540540540544</v>
      </c>
      <c r="N140">
        <v>2.7027027027027026</v>
      </c>
    </row>
    <row r="141" spans="1:14" x14ac:dyDescent="0.3">
      <c r="A141" t="s">
        <v>25</v>
      </c>
      <c r="B141" t="str">
        <f>IFERROR(VLOOKUP($A141,classification!$A$3:$C$331,3,FALSE),VLOOKUP($A141,classification!$I$2:$K$27,3,FALSE))</f>
        <v>Urban with Significant Rural</v>
      </c>
      <c r="C141" t="str">
        <f>VLOOKUP($A141,class!$A$1:$B$455,2,FALSE)</f>
        <v>Shire County</v>
      </c>
      <c r="D141">
        <v>425</v>
      </c>
      <c r="E141">
        <v>4</v>
      </c>
      <c r="F141">
        <v>421</v>
      </c>
      <c r="G141">
        <v>95</v>
      </c>
      <c r="H141">
        <v>298</v>
      </c>
      <c r="I141">
        <v>22</v>
      </c>
      <c r="J141">
        <v>6</v>
      </c>
      <c r="K141">
        <v>22.565320665083135</v>
      </c>
      <c r="L141">
        <v>70.783847980997621</v>
      </c>
      <c r="M141">
        <v>5.225653206650831</v>
      </c>
      <c r="N141">
        <v>1.4251781472684086</v>
      </c>
    </row>
    <row r="142" spans="1:14" x14ac:dyDescent="0.3">
      <c r="A142" t="s">
        <v>78</v>
      </c>
      <c r="B142" t="str">
        <f>IFERROR(VLOOKUP($A142,classification!$A$3:$C$331,3,FALSE),VLOOKUP($A142,classification!$I$2:$K$27,3,FALSE))</f>
        <v>Predominantly Rural</v>
      </c>
      <c r="C142" t="str">
        <f>VLOOKUP($A142,class!$A$1:$B$455,2,FALSE)</f>
        <v>Unitary Authority</v>
      </c>
      <c r="D142">
        <v>38</v>
      </c>
      <c r="E142">
        <v>0</v>
      </c>
      <c r="F142">
        <v>38</v>
      </c>
      <c r="G142">
        <v>0</v>
      </c>
      <c r="H142">
        <v>28</v>
      </c>
      <c r="I142">
        <v>9</v>
      </c>
      <c r="J142">
        <v>1</v>
      </c>
      <c r="K142">
        <v>0</v>
      </c>
      <c r="L142">
        <v>73.684210526315795</v>
      </c>
      <c r="M142">
        <v>23.684210526315791</v>
      </c>
      <c r="N142">
        <v>2.6315789473684212</v>
      </c>
    </row>
    <row r="143" spans="1:14" x14ac:dyDescent="0.3">
      <c r="A143" t="s">
        <v>29</v>
      </c>
      <c r="B143" t="str">
        <f>IFERROR(VLOOKUP($A143,classification!$A$3:$C$331,3,FALSE),VLOOKUP($A143,classification!$I$2:$K$27,3,FALSE))</f>
        <v>Urban with Significant Rural</v>
      </c>
      <c r="C143" t="str">
        <f>VLOOKUP($A143,class!$A$1:$B$455,2,FALSE)</f>
        <v>Shire County</v>
      </c>
      <c r="D143">
        <v>459</v>
      </c>
      <c r="E143">
        <v>8</v>
      </c>
      <c r="F143">
        <v>451</v>
      </c>
      <c r="G143">
        <v>81</v>
      </c>
      <c r="H143">
        <v>337</v>
      </c>
      <c r="I143">
        <v>26</v>
      </c>
      <c r="J143">
        <v>7</v>
      </c>
      <c r="K143">
        <v>17.96008869179601</v>
      </c>
      <c r="L143">
        <v>74.72283813747228</v>
      </c>
      <c r="M143">
        <v>5.7649667405764964</v>
      </c>
      <c r="N143">
        <v>1.5521064301552105</v>
      </c>
    </row>
    <row r="144" spans="1:14" x14ac:dyDescent="0.3">
      <c r="A144" t="s">
        <v>67</v>
      </c>
      <c r="B144" t="str">
        <f>IFERROR(VLOOKUP($A144,classification!$A$3:$C$331,3,FALSE),VLOOKUP($A144,classification!$I$2:$K$27,3,FALSE))</f>
        <v>Predominantly Urban</v>
      </c>
      <c r="C144" t="str">
        <f>VLOOKUP($A144,class!$A$1:$B$455,2,FALSE)</f>
        <v>Unitary Authority</v>
      </c>
      <c r="D144">
        <v>76</v>
      </c>
      <c r="E144">
        <v>0</v>
      </c>
      <c r="F144">
        <v>76</v>
      </c>
      <c r="G144">
        <v>8</v>
      </c>
      <c r="H144">
        <v>60</v>
      </c>
      <c r="I144">
        <v>5</v>
      </c>
      <c r="J144">
        <v>3</v>
      </c>
      <c r="K144">
        <v>10.526315789473685</v>
      </c>
      <c r="L144">
        <v>78.94736842105263</v>
      </c>
      <c r="M144">
        <v>6.5789473684210522</v>
      </c>
      <c r="N144">
        <v>3.9473684210526314</v>
      </c>
    </row>
    <row r="145" spans="1:14" x14ac:dyDescent="0.3">
      <c r="A145" t="s">
        <v>74</v>
      </c>
      <c r="B145" t="str">
        <f>IFERROR(VLOOKUP($A145,classification!$A$3:$C$331,3,FALSE),VLOOKUP($A145,classification!$I$2:$K$27,3,FALSE))</f>
        <v>Predominantly Urban</v>
      </c>
      <c r="C145" t="str">
        <f>VLOOKUP($A145,class!$A$1:$B$455,2,FALSE)</f>
        <v>Unitary Authority</v>
      </c>
      <c r="D145">
        <v>89</v>
      </c>
      <c r="E145">
        <v>1</v>
      </c>
      <c r="F145">
        <v>88</v>
      </c>
      <c r="G145">
        <v>24</v>
      </c>
      <c r="H145">
        <v>53</v>
      </c>
      <c r="I145">
        <v>5</v>
      </c>
      <c r="J145">
        <v>6</v>
      </c>
      <c r="K145">
        <v>27.272727272727273</v>
      </c>
      <c r="L145">
        <v>60.227272727272727</v>
      </c>
      <c r="M145">
        <v>5.6818181818181817</v>
      </c>
      <c r="N145">
        <v>6.8181818181818183</v>
      </c>
    </row>
    <row r="146" spans="1:14" x14ac:dyDescent="0.3">
      <c r="A146" t="s">
        <v>45</v>
      </c>
      <c r="B146" t="str">
        <f>IFERROR(VLOOKUP($A146,classification!$A$3:$C$331,3,FALSE),VLOOKUP($A146,classification!$I$2:$K$27,3,FALSE))</f>
        <v>Predominantly Rural</v>
      </c>
      <c r="C146" t="str">
        <f>VLOOKUP($A146,class!$A$1:$B$455,2,FALSE)</f>
        <v>Shire County</v>
      </c>
      <c r="D146">
        <v>240</v>
      </c>
      <c r="E146">
        <v>7</v>
      </c>
      <c r="F146">
        <v>233</v>
      </c>
      <c r="G146">
        <v>24</v>
      </c>
      <c r="H146">
        <v>187</v>
      </c>
      <c r="I146">
        <v>15</v>
      </c>
      <c r="J146">
        <v>7</v>
      </c>
      <c r="K146">
        <v>10.300429184549357</v>
      </c>
      <c r="L146">
        <v>80.257510729613728</v>
      </c>
      <c r="M146">
        <v>6.437768240343348</v>
      </c>
      <c r="N146">
        <v>3.0042918454935621</v>
      </c>
    </row>
    <row r="147" spans="1:14" x14ac:dyDescent="0.3">
      <c r="A147" t="s">
        <v>76</v>
      </c>
      <c r="B147" t="str">
        <f>IFERROR(VLOOKUP($A147,classification!$A$3:$C$331,3,FALSE),VLOOKUP($A147,classification!$I$2:$K$27,3,FALSE))</f>
        <v>Predominantly Urban</v>
      </c>
      <c r="C147" t="str">
        <f>VLOOKUP($A147,class!$A$1:$B$455,2,FALSE)</f>
        <v>Unitary Authority</v>
      </c>
      <c r="D147">
        <v>46</v>
      </c>
      <c r="E147">
        <v>1</v>
      </c>
      <c r="F147">
        <v>45</v>
      </c>
      <c r="G147">
        <v>3</v>
      </c>
      <c r="H147">
        <v>38</v>
      </c>
      <c r="I147">
        <v>3</v>
      </c>
      <c r="J147">
        <v>1</v>
      </c>
      <c r="K147">
        <v>6.666666666666667</v>
      </c>
      <c r="L147">
        <v>84.444444444444443</v>
      </c>
      <c r="M147">
        <v>6.666666666666667</v>
      </c>
      <c r="N147">
        <v>2.2222222222222223</v>
      </c>
    </row>
    <row r="148" spans="1:14" x14ac:dyDescent="0.3">
      <c r="A148" t="s">
        <v>70</v>
      </c>
      <c r="B148" t="str">
        <f>IFERROR(VLOOKUP($A148,classification!$A$3:$C$331,3,FALSE),VLOOKUP($A148,classification!$I$2:$K$27,3,FALSE))</f>
        <v>Predominantly Urban</v>
      </c>
      <c r="C148" t="str">
        <f>VLOOKUP($A148,class!$A$1:$B$455,2,FALSE)</f>
        <v>Unitary Authority</v>
      </c>
      <c r="D148">
        <v>40</v>
      </c>
      <c r="E148">
        <v>1</v>
      </c>
      <c r="F148">
        <v>39</v>
      </c>
      <c r="G148">
        <v>6</v>
      </c>
      <c r="H148">
        <v>29</v>
      </c>
      <c r="I148">
        <v>3</v>
      </c>
      <c r="J148">
        <v>1</v>
      </c>
      <c r="K148">
        <v>15.384615384615385</v>
      </c>
      <c r="L148">
        <v>74.358974358974365</v>
      </c>
      <c r="M148">
        <v>7.6923076923076925</v>
      </c>
      <c r="N148">
        <v>2.5641025641025643</v>
      </c>
    </row>
    <row r="149" spans="1:14" x14ac:dyDescent="0.3">
      <c r="A149" t="s">
        <v>71</v>
      </c>
      <c r="B149" t="str">
        <f>IFERROR(VLOOKUP($A149,classification!$A$3:$C$331,3,FALSE),VLOOKUP($A149,classification!$I$2:$K$27,3,FALSE))</f>
        <v>Predominantly Urban</v>
      </c>
      <c r="C149" t="str">
        <f>VLOOKUP($A149,class!$A$1:$B$455,2,FALSE)</f>
        <v>Unitary Authority</v>
      </c>
      <c r="D149">
        <v>28</v>
      </c>
      <c r="E149">
        <v>0</v>
      </c>
      <c r="F149">
        <v>28</v>
      </c>
      <c r="G149">
        <v>6</v>
      </c>
      <c r="H149">
        <v>22</v>
      </c>
      <c r="I149">
        <v>0</v>
      </c>
      <c r="J149">
        <v>0</v>
      </c>
      <c r="K149">
        <v>21.428571428571427</v>
      </c>
      <c r="L149">
        <v>78.571428571428569</v>
      </c>
      <c r="M149">
        <v>0</v>
      </c>
      <c r="N149">
        <v>0</v>
      </c>
    </row>
    <row r="150" spans="1:14" x14ac:dyDescent="0.3">
      <c r="A150" t="s">
        <v>77</v>
      </c>
      <c r="B150" t="str">
        <f>IFERROR(VLOOKUP($A150,classification!$A$3:$C$331,3,FALSE),VLOOKUP($A150,classification!$I$2:$K$27,3,FALSE))</f>
        <v>Predominantly Urban</v>
      </c>
      <c r="C150" t="str">
        <f>VLOOKUP($A150,class!$A$1:$B$455,2,FALSE)</f>
        <v>Unitary Authority</v>
      </c>
      <c r="D150">
        <v>55</v>
      </c>
      <c r="E150">
        <v>1</v>
      </c>
      <c r="F150">
        <v>54</v>
      </c>
      <c r="G150">
        <v>11</v>
      </c>
      <c r="H150">
        <v>35</v>
      </c>
      <c r="I150">
        <v>6</v>
      </c>
      <c r="J150">
        <v>2</v>
      </c>
      <c r="K150">
        <v>20.37037037037037</v>
      </c>
      <c r="L150">
        <v>64.81481481481481</v>
      </c>
      <c r="M150">
        <v>11.111111111111111</v>
      </c>
      <c r="N150">
        <v>3.7037037037037037</v>
      </c>
    </row>
    <row r="151" spans="1:14" x14ac:dyDescent="0.3">
      <c r="A151" t="s">
        <v>53</v>
      </c>
      <c r="B151" t="str">
        <f>IFERROR(VLOOKUP($A151,classification!$A$3:$C$331,3,FALSE),VLOOKUP($A151,classification!$I$2:$K$27,3,FALSE))</f>
        <v>Predominantly Urban</v>
      </c>
      <c r="C151" t="str">
        <f>VLOOKUP($A151,class!$A$1:$B$455,2,FALSE)</f>
        <v>Shire County</v>
      </c>
      <c r="D151">
        <v>300</v>
      </c>
      <c r="E151">
        <v>2</v>
      </c>
      <c r="F151">
        <v>298</v>
      </c>
      <c r="G151">
        <v>77</v>
      </c>
      <c r="H151">
        <v>203</v>
      </c>
      <c r="I151">
        <v>12</v>
      </c>
      <c r="J151">
        <v>6</v>
      </c>
      <c r="K151">
        <v>25.838926174496645</v>
      </c>
      <c r="L151">
        <v>68.12080536912751</v>
      </c>
      <c r="M151">
        <v>4.026845637583893</v>
      </c>
      <c r="N151">
        <v>2.0134228187919465</v>
      </c>
    </row>
    <row r="152" spans="1:14" x14ac:dyDescent="0.3">
      <c r="A152" t="s">
        <v>69</v>
      </c>
      <c r="B152" t="str">
        <f>IFERROR(VLOOKUP($A152,classification!$A$3:$C$331,3,FALSE),VLOOKUP($A152,classification!$I$2:$K$27,3,FALSE))</f>
        <v>Urban with Significant Rural</v>
      </c>
      <c r="C152" t="str">
        <f>VLOOKUP($A152,class!$A$1:$B$455,2,FALSE)</f>
        <v>Unitary Authority</v>
      </c>
      <c r="D152">
        <v>66</v>
      </c>
      <c r="E152">
        <v>0</v>
      </c>
      <c r="F152">
        <v>66</v>
      </c>
      <c r="G152">
        <v>5</v>
      </c>
      <c r="H152">
        <v>55</v>
      </c>
      <c r="I152">
        <v>5</v>
      </c>
      <c r="J152">
        <v>1</v>
      </c>
      <c r="K152">
        <v>7.5757575757575761</v>
      </c>
      <c r="L152">
        <v>83.333333333333329</v>
      </c>
      <c r="M152">
        <v>7.5757575757575761</v>
      </c>
      <c r="N152">
        <v>1.5151515151515151</v>
      </c>
    </row>
    <row r="153" spans="1:14" x14ac:dyDescent="0.3">
      <c r="A153" t="s">
        <v>57</v>
      </c>
      <c r="B153" t="str">
        <f>IFERROR(VLOOKUP($A153,classification!$A$3:$C$331,3,FALSE),VLOOKUP($A153,classification!$I$2:$K$27,3,FALSE))</f>
        <v>Predominantly Urban</v>
      </c>
      <c r="C153" t="str">
        <f>VLOOKUP($A153,class!$A$1:$B$455,2,FALSE)</f>
        <v>Shire County</v>
      </c>
      <c r="D153">
        <v>228</v>
      </c>
      <c r="E153">
        <v>1</v>
      </c>
      <c r="F153">
        <v>227</v>
      </c>
      <c r="G153">
        <v>16</v>
      </c>
      <c r="H153">
        <v>180</v>
      </c>
      <c r="I153">
        <v>28</v>
      </c>
      <c r="J153">
        <v>3</v>
      </c>
      <c r="K153">
        <v>7.0484581497797354</v>
      </c>
      <c r="L153">
        <v>79.295154185022028</v>
      </c>
      <c r="M153">
        <v>12.334801762114537</v>
      </c>
      <c r="N153">
        <v>1.3215859030837005</v>
      </c>
    </row>
    <row r="154" spans="1:14" x14ac:dyDescent="0.3">
      <c r="A154" t="s">
        <v>72</v>
      </c>
      <c r="B154" t="str">
        <f>IFERROR(VLOOKUP($A154,classification!$A$3:$C$331,3,FALSE),VLOOKUP($A154,classification!$I$2:$K$27,3,FALSE))</f>
        <v>Predominantly Urban</v>
      </c>
      <c r="C154" t="str">
        <f>VLOOKUP($A154,class!$A$1:$B$455,2,FALSE)</f>
        <v>Unitary Authority</v>
      </c>
      <c r="D154">
        <v>46</v>
      </c>
      <c r="E154">
        <v>0</v>
      </c>
      <c r="F154">
        <v>46</v>
      </c>
      <c r="G154">
        <v>15</v>
      </c>
      <c r="H154">
        <v>28</v>
      </c>
      <c r="I154">
        <v>3</v>
      </c>
      <c r="J154">
        <v>0</v>
      </c>
      <c r="K154">
        <v>32.608695652173914</v>
      </c>
      <c r="L154">
        <v>60.869565217391305</v>
      </c>
      <c r="M154">
        <v>6.5217391304347823</v>
      </c>
      <c r="N154">
        <v>0</v>
      </c>
    </row>
    <row r="155" spans="1:14" x14ac:dyDescent="0.3">
      <c r="A155" t="s">
        <v>73</v>
      </c>
      <c r="B155" t="str">
        <f>IFERROR(VLOOKUP($A155,classification!$A$3:$C$331,3,FALSE),VLOOKUP($A155,classification!$I$2:$K$27,3,FALSE))</f>
        <v>Predominantly Urban</v>
      </c>
      <c r="C155" t="str">
        <f>VLOOKUP($A155,class!$A$1:$B$455,2,FALSE)</f>
        <v>Unitary Authority</v>
      </c>
      <c r="D155">
        <v>54</v>
      </c>
      <c r="E155">
        <v>1</v>
      </c>
      <c r="F155">
        <v>53</v>
      </c>
      <c r="G155">
        <v>11</v>
      </c>
      <c r="H155">
        <v>35</v>
      </c>
      <c r="I155">
        <v>5</v>
      </c>
      <c r="J155">
        <v>2</v>
      </c>
      <c r="K155">
        <v>20.754716981132077</v>
      </c>
      <c r="L155">
        <v>66.037735849056602</v>
      </c>
      <c r="M155">
        <v>9.433962264150944</v>
      </c>
      <c r="N155">
        <v>3.7735849056603774</v>
      </c>
    </row>
    <row r="156" spans="1:14" x14ac:dyDescent="0.3">
      <c r="A156" t="s">
        <v>386</v>
      </c>
      <c r="D156">
        <v>1886</v>
      </c>
      <c r="E156">
        <v>27</v>
      </c>
      <c r="F156">
        <v>1859</v>
      </c>
      <c r="G156">
        <v>264</v>
      </c>
      <c r="H156">
        <v>1294</v>
      </c>
      <c r="I156">
        <v>228</v>
      </c>
      <c r="J156">
        <v>73</v>
      </c>
      <c r="K156">
        <v>14.201183431952662</v>
      </c>
      <c r="L156">
        <v>69.607315761161914</v>
      </c>
      <c r="M156">
        <v>12.264658418504572</v>
      </c>
      <c r="N156">
        <v>3.9268423883808499</v>
      </c>
    </row>
    <row r="157" spans="1:14" x14ac:dyDescent="0.3">
      <c r="A157" t="s">
        <v>50</v>
      </c>
      <c r="B157" t="str">
        <f>IFERROR(VLOOKUP($A157,classification!$A$3:$C$331,3,FALSE),VLOOKUP($A157,classification!$I$2:$K$27,3,FALSE))</f>
        <v>Urban with Significant Rural</v>
      </c>
      <c r="C157" t="str">
        <f>VLOOKUP($A157,class!$A$1:$B$455,2,FALSE)</f>
        <v>Unitary Authority</v>
      </c>
      <c r="D157">
        <v>65</v>
      </c>
      <c r="E157">
        <v>5</v>
      </c>
      <c r="F157">
        <v>60</v>
      </c>
      <c r="G157">
        <v>13</v>
      </c>
      <c r="H157">
        <v>40</v>
      </c>
      <c r="I157">
        <v>4</v>
      </c>
      <c r="J157">
        <v>3</v>
      </c>
      <c r="K157">
        <v>21.666666666666668</v>
      </c>
      <c r="L157">
        <v>66.666666666666671</v>
      </c>
      <c r="M157">
        <v>6.666666666666667</v>
      </c>
      <c r="N157">
        <v>5</v>
      </c>
    </row>
    <row r="158" spans="1:14" x14ac:dyDescent="0.3">
      <c r="A158" t="s">
        <v>410</v>
      </c>
      <c r="B158" t="str">
        <f>IFERROR(VLOOKUP($A158,classification!$A$3:$C$331,3,FALSE),VLOOKUP($A158,classification!$I$2:$K$27,3,FALSE))</f>
        <v>Predominantly Urban</v>
      </c>
      <c r="C158" t="str">
        <f>VLOOKUP($A158,class!$A$1:$B$455,2,FALSE)</f>
        <v>Unitary Authority</v>
      </c>
      <c r="D158">
        <v>66</v>
      </c>
      <c r="E158">
        <v>1</v>
      </c>
      <c r="F158">
        <v>65</v>
      </c>
      <c r="G158">
        <v>13</v>
      </c>
      <c r="H158">
        <v>46</v>
      </c>
      <c r="I158">
        <v>5</v>
      </c>
      <c r="J158">
        <v>1</v>
      </c>
      <c r="K158">
        <v>20</v>
      </c>
      <c r="L158">
        <v>70.769230769230774</v>
      </c>
      <c r="M158">
        <v>7.6923076923076925</v>
      </c>
      <c r="N158">
        <v>1.5384615384615385</v>
      </c>
    </row>
    <row r="159" spans="1:14" x14ac:dyDescent="0.3">
      <c r="A159" t="s">
        <v>52</v>
      </c>
      <c r="B159" t="str">
        <f>IFERROR(VLOOKUP($A159,classification!$A$3:$C$331,3,FALSE),VLOOKUP($A159,classification!$I$2:$K$27,3,FALSE))</f>
        <v>Predominantly Urban</v>
      </c>
      <c r="C159" t="str">
        <f>VLOOKUP($A159,class!$A$1:$B$455,2,FALSE)</f>
        <v>Unitary Authority</v>
      </c>
      <c r="D159">
        <v>106</v>
      </c>
      <c r="E159">
        <v>1</v>
      </c>
      <c r="F159">
        <v>105</v>
      </c>
      <c r="G159">
        <v>23</v>
      </c>
      <c r="H159">
        <v>56</v>
      </c>
      <c r="I159">
        <v>18</v>
      </c>
      <c r="J159">
        <v>8</v>
      </c>
      <c r="K159">
        <v>21.904761904761905</v>
      </c>
      <c r="L159">
        <v>53.333333333333336</v>
      </c>
      <c r="M159">
        <v>17.142857142857142</v>
      </c>
      <c r="N159">
        <v>7.6190476190476186</v>
      </c>
    </row>
    <row r="160" spans="1:14" x14ac:dyDescent="0.3">
      <c r="A160" t="s">
        <v>84</v>
      </c>
      <c r="B160" t="str">
        <f>IFERROR(VLOOKUP($A160,classification!$A$3:$C$331,3,FALSE),VLOOKUP($A160,classification!$I$2:$K$27,3,FALSE))</f>
        <v>Predominantly Rural</v>
      </c>
      <c r="C160" t="str">
        <f>VLOOKUP($A160,class!$A$1:$B$455,2,FALSE)</f>
        <v>Unitary Authority</v>
      </c>
      <c r="D160">
        <v>234</v>
      </c>
      <c r="E160">
        <v>1</v>
      </c>
      <c r="F160">
        <v>233</v>
      </c>
      <c r="G160">
        <v>25</v>
      </c>
      <c r="H160">
        <v>171</v>
      </c>
      <c r="I160">
        <v>32</v>
      </c>
      <c r="J160">
        <v>5</v>
      </c>
      <c r="K160">
        <v>10.729613733905579</v>
      </c>
      <c r="L160">
        <v>73.39055793991416</v>
      </c>
      <c r="M160">
        <v>13.733905579399142</v>
      </c>
      <c r="N160">
        <v>2.1459227467811157</v>
      </c>
    </row>
    <row r="161" spans="1:14" x14ac:dyDescent="0.3">
      <c r="A161" t="s">
        <v>15</v>
      </c>
      <c r="B161" t="str">
        <f>IFERROR(VLOOKUP($A161,classification!$A$3:$C$331,3,FALSE),VLOOKUP($A161,classification!$I$2:$K$27,3,FALSE))</f>
        <v>Predominantly Rural</v>
      </c>
      <c r="C161" t="str">
        <f>VLOOKUP($A161,class!$A$1:$B$455,2,FALSE)</f>
        <v>Shire County</v>
      </c>
      <c r="D161">
        <v>311</v>
      </c>
      <c r="E161">
        <v>5</v>
      </c>
      <c r="F161">
        <v>306</v>
      </c>
      <c r="G161">
        <v>42</v>
      </c>
      <c r="H161">
        <v>227</v>
      </c>
      <c r="I161">
        <v>31</v>
      </c>
      <c r="J161">
        <v>6</v>
      </c>
      <c r="K161">
        <v>13.725490196078431</v>
      </c>
      <c r="L161">
        <v>74.183006535947712</v>
      </c>
      <c r="M161">
        <v>10.130718954248366</v>
      </c>
      <c r="N161">
        <v>1.9607843137254901</v>
      </c>
    </row>
    <row r="162" spans="1:14" x14ac:dyDescent="0.3">
      <c r="A162" t="s">
        <v>424</v>
      </c>
      <c r="B162" t="str">
        <f>IFERROR(VLOOKUP($A162,classification!$A$3:$C$331,3,FALSE),VLOOKUP($A162,classification!$I$2:$K$27,3,FALSE))</f>
        <v>Predominantly Rural</v>
      </c>
      <c r="C162" t="str">
        <f>VLOOKUP($A162,class!$A$1:$B$455,2,FALSE)</f>
        <v>Unitary Authority</v>
      </c>
      <c r="D162">
        <v>121</v>
      </c>
      <c r="E162">
        <v>0</v>
      </c>
      <c r="F162">
        <v>121</v>
      </c>
      <c r="G162">
        <v>21</v>
      </c>
      <c r="H162">
        <v>70</v>
      </c>
      <c r="I162">
        <v>22</v>
      </c>
      <c r="J162">
        <v>8</v>
      </c>
      <c r="K162">
        <v>17.355371900826448</v>
      </c>
      <c r="L162">
        <v>57.851239669421489</v>
      </c>
      <c r="M162">
        <v>18.181818181818183</v>
      </c>
      <c r="N162">
        <v>6.6115702479338845</v>
      </c>
    </row>
    <row r="163" spans="1:14" x14ac:dyDescent="0.3">
      <c r="A163" t="s">
        <v>23</v>
      </c>
      <c r="B163" t="str">
        <f>IFERROR(VLOOKUP($A163,classification!$A$3:$C$331,3,FALSE),VLOOKUP($A163,classification!$I$2:$K$27,3,FALSE))</f>
        <v>Urban with Significant Rural</v>
      </c>
      <c r="C163" t="str">
        <f>VLOOKUP($A163,class!$A$1:$B$455,2,FALSE)</f>
        <v>Shire County</v>
      </c>
      <c r="D163">
        <v>245</v>
      </c>
      <c r="E163">
        <v>2</v>
      </c>
      <c r="F163">
        <v>243</v>
      </c>
      <c r="G163">
        <v>41</v>
      </c>
      <c r="H163">
        <v>166</v>
      </c>
      <c r="I163">
        <v>23</v>
      </c>
      <c r="J163">
        <v>13</v>
      </c>
      <c r="K163">
        <v>16.872427983539094</v>
      </c>
      <c r="L163">
        <v>68.312757201646093</v>
      </c>
      <c r="M163">
        <v>9.4650205761316872</v>
      </c>
      <c r="N163">
        <v>5.3497942386831276</v>
      </c>
    </row>
    <row r="164" spans="1:14" x14ac:dyDescent="0.3">
      <c r="A164" t="s">
        <v>387</v>
      </c>
      <c r="B164" t="str">
        <f>IFERROR(VLOOKUP($A164,classification!$A$3:$C$331,3,FALSE),VLOOKUP($A164,classification!$I$2:$K$27,3,FALSE))</f>
        <v>Predominantly Rural</v>
      </c>
      <c r="C164" t="str">
        <f>VLOOKUP($A164,class!$A$1:$B$455,2,FALSE)</f>
        <v>Unitary Authority</v>
      </c>
      <c r="D164">
        <v>0</v>
      </c>
      <c r="E164">
        <v>0</v>
      </c>
      <c r="F164">
        <v>0</v>
      </c>
      <c r="G164">
        <v>0</v>
      </c>
      <c r="H164">
        <v>0</v>
      </c>
      <c r="I164">
        <v>0</v>
      </c>
      <c r="J164">
        <v>0</v>
      </c>
      <c r="K164">
        <v>0</v>
      </c>
      <c r="L164">
        <v>0</v>
      </c>
      <c r="M164">
        <v>0</v>
      </c>
      <c r="N164">
        <v>0</v>
      </c>
    </row>
    <row r="165" spans="1:14" x14ac:dyDescent="0.3">
      <c r="A165" t="s">
        <v>54</v>
      </c>
      <c r="B165" t="str">
        <f>IFERROR(VLOOKUP($A165,classification!$A$3:$C$331,3,FALSE),VLOOKUP($A165,classification!$I$2:$K$27,3,FALSE))</f>
        <v>Urban with Significant Rural</v>
      </c>
      <c r="C165" t="str">
        <f>VLOOKUP($A165,class!$A$1:$B$455,2,FALSE)</f>
        <v>Unitary Authority</v>
      </c>
      <c r="D165">
        <v>63</v>
      </c>
      <c r="E165">
        <v>1</v>
      </c>
      <c r="F165">
        <v>62</v>
      </c>
      <c r="G165">
        <v>10</v>
      </c>
      <c r="H165">
        <v>45</v>
      </c>
      <c r="I165">
        <v>5</v>
      </c>
      <c r="J165">
        <v>2</v>
      </c>
      <c r="K165">
        <v>16.129032258064516</v>
      </c>
      <c r="L165">
        <v>72.58064516129032</v>
      </c>
      <c r="M165">
        <v>8.064516129032258</v>
      </c>
      <c r="N165">
        <v>3.225806451612903</v>
      </c>
    </row>
    <row r="166" spans="1:14" x14ac:dyDescent="0.3">
      <c r="A166" t="s">
        <v>58</v>
      </c>
      <c r="B166" t="str">
        <f>IFERROR(VLOOKUP($A166,classification!$A$3:$C$331,3,FALSE),VLOOKUP($A166,classification!$I$2:$K$27,3,FALSE))</f>
        <v>Predominantly Urban</v>
      </c>
      <c r="C166" t="str">
        <f>VLOOKUP($A166,class!$A$1:$B$455,2,FALSE)</f>
        <v>Unitary Authority</v>
      </c>
      <c r="D166">
        <v>69</v>
      </c>
      <c r="E166">
        <v>0</v>
      </c>
      <c r="F166">
        <v>69</v>
      </c>
      <c r="G166">
        <v>11</v>
      </c>
      <c r="H166">
        <v>45</v>
      </c>
      <c r="I166">
        <v>11</v>
      </c>
      <c r="J166">
        <v>2</v>
      </c>
      <c r="K166">
        <v>15.942028985507246</v>
      </c>
      <c r="L166">
        <v>65.217391304347828</v>
      </c>
      <c r="M166">
        <v>15.942028985507246</v>
      </c>
      <c r="N166">
        <v>2.8985507246376812</v>
      </c>
    </row>
    <row r="167" spans="1:14" x14ac:dyDescent="0.3">
      <c r="A167" t="s">
        <v>47</v>
      </c>
      <c r="B167" t="str">
        <f>IFERROR(VLOOKUP($A167,classification!$A$3:$C$331,3,FALSE),VLOOKUP($A167,classification!$I$2:$K$27,3,FALSE))</f>
        <v>Predominantly Rural</v>
      </c>
      <c r="C167" t="str">
        <f>VLOOKUP($A167,class!$A$1:$B$455,2,FALSE)</f>
        <v>Shire County</v>
      </c>
      <c r="D167">
        <v>217</v>
      </c>
      <c r="E167">
        <v>3</v>
      </c>
      <c r="F167">
        <v>214</v>
      </c>
      <c r="G167">
        <v>29</v>
      </c>
      <c r="H167">
        <v>151</v>
      </c>
      <c r="I167">
        <v>22</v>
      </c>
      <c r="J167">
        <v>12</v>
      </c>
      <c r="K167">
        <v>13.551401869158878</v>
      </c>
      <c r="L167">
        <v>70.560747663551396</v>
      </c>
      <c r="M167">
        <v>10.280373831775702</v>
      </c>
      <c r="N167">
        <v>5.6074766355140184</v>
      </c>
    </row>
    <row r="168" spans="1:14" x14ac:dyDescent="0.3">
      <c r="A168" t="s">
        <v>56</v>
      </c>
      <c r="B168" t="str">
        <f>IFERROR(VLOOKUP($A168,classification!$A$3:$C$331,3,FALSE),VLOOKUP($A168,classification!$I$2:$K$27,3,FALSE))</f>
        <v>Predominantly Urban</v>
      </c>
      <c r="C168" t="str">
        <f>VLOOKUP($A168,class!$A$1:$B$455,2,FALSE)</f>
        <v>Unitary Authority</v>
      </c>
      <c r="D168">
        <v>93</v>
      </c>
      <c r="E168">
        <v>3</v>
      </c>
      <c r="F168">
        <v>90</v>
      </c>
      <c r="G168">
        <v>10</v>
      </c>
      <c r="H168">
        <v>68</v>
      </c>
      <c r="I168">
        <v>10</v>
      </c>
      <c r="J168">
        <v>2</v>
      </c>
      <c r="K168">
        <v>11.111111111111111</v>
      </c>
      <c r="L168">
        <v>75.555555555555557</v>
      </c>
      <c r="M168">
        <v>11.111111111111111</v>
      </c>
      <c r="N168">
        <v>2.2222222222222223</v>
      </c>
    </row>
    <row r="169" spans="1:14" x14ac:dyDescent="0.3">
      <c r="A169" t="s">
        <v>62</v>
      </c>
      <c r="B169" t="str">
        <f>IFERROR(VLOOKUP($A169,classification!$A$3:$C$331,3,FALSE),VLOOKUP($A169,classification!$I$2:$K$27,3,FALSE))</f>
        <v>Predominantly Urban</v>
      </c>
      <c r="C169" t="str">
        <f>VLOOKUP($A169,class!$A$1:$B$455,2,FALSE)</f>
        <v>Unitary Authority</v>
      </c>
      <c r="D169">
        <v>64</v>
      </c>
      <c r="E169">
        <v>2</v>
      </c>
      <c r="F169">
        <v>62</v>
      </c>
      <c r="G169">
        <v>6</v>
      </c>
      <c r="H169">
        <v>43</v>
      </c>
      <c r="I169">
        <v>10</v>
      </c>
      <c r="J169">
        <v>3</v>
      </c>
      <c r="K169">
        <v>9.67741935483871</v>
      </c>
      <c r="L169">
        <v>69.354838709677423</v>
      </c>
      <c r="M169">
        <v>16.129032258064516</v>
      </c>
      <c r="N169">
        <v>4.838709677419355</v>
      </c>
    </row>
    <row r="170" spans="1:14" x14ac:dyDescent="0.3">
      <c r="A170" t="s">
        <v>60</v>
      </c>
      <c r="B170" t="str">
        <f>IFERROR(VLOOKUP($A170,classification!$A$3:$C$331,3,FALSE),VLOOKUP($A170,classification!$I$2:$K$27,3,FALSE))</f>
        <v>Predominantly Urban</v>
      </c>
      <c r="C170" t="str">
        <f>VLOOKUP($A170,class!$A$1:$B$455,2,FALSE)</f>
        <v>Unitary Authority</v>
      </c>
      <c r="D170">
        <v>30</v>
      </c>
      <c r="E170">
        <v>0</v>
      </c>
      <c r="F170">
        <v>30</v>
      </c>
      <c r="G170">
        <v>2</v>
      </c>
      <c r="H170">
        <v>24</v>
      </c>
      <c r="I170">
        <v>4</v>
      </c>
      <c r="J170">
        <v>0</v>
      </c>
      <c r="K170">
        <v>6.666666666666667</v>
      </c>
      <c r="L170">
        <v>80</v>
      </c>
      <c r="M170">
        <v>13.333333333333334</v>
      </c>
      <c r="N170">
        <v>0</v>
      </c>
    </row>
    <row r="171" spans="1:14" x14ac:dyDescent="0.3">
      <c r="A171" t="s">
        <v>86</v>
      </c>
      <c r="B171" t="str">
        <f>IFERROR(VLOOKUP($A171,classification!$A$3:$C$331,3,FALSE),VLOOKUP($A171,classification!$I$2:$K$27,3,FALSE))</f>
        <v>Predominantly Rural</v>
      </c>
      <c r="C171" t="str">
        <f>VLOOKUP($A171,class!$A$1:$B$455,2,FALSE)</f>
        <v>Unitary Authority</v>
      </c>
      <c r="D171">
        <v>202</v>
      </c>
      <c r="E171">
        <v>3</v>
      </c>
      <c r="F171">
        <v>199</v>
      </c>
      <c r="G171">
        <v>18</v>
      </c>
      <c r="H171">
        <v>142</v>
      </c>
      <c r="I171">
        <v>31</v>
      </c>
      <c r="J171">
        <v>8</v>
      </c>
      <c r="K171">
        <v>9.0452261306532655</v>
      </c>
      <c r="L171">
        <v>71.356783919597987</v>
      </c>
      <c r="M171">
        <v>15.577889447236181</v>
      </c>
      <c r="N171">
        <v>4.0201005025125625</v>
      </c>
    </row>
    <row r="181" spans="1:19" x14ac:dyDescent="0.3">
      <c r="Q181" t="s">
        <v>388</v>
      </c>
    </row>
    <row r="182" spans="1:19" x14ac:dyDescent="0.3">
      <c r="A182" t="s">
        <v>389</v>
      </c>
      <c r="D182" t="s">
        <v>369</v>
      </c>
      <c r="E182" t="s">
        <v>427</v>
      </c>
      <c r="F182" t="s">
        <v>428</v>
      </c>
      <c r="G182" t="s">
        <v>374</v>
      </c>
      <c r="H182" t="s">
        <v>375</v>
      </c>
      <c r="I182" t="s">
        <v>376</v>
      </c>
      <c r="J182" t="s">
        <v>377</v>
      </c>
      <c r="K182" t="s">
        <v>429</v>
      </c>
      <c r="L182" t="s">
        <v>430</v>
      </c>
      <c r="M182" t="s">
        <v>431</v>
      </c>
      <c r="N182" t="s">
        <v>432</v>
      </c>
    </row>
    <row r="183" spans="1:19" x14ac:dyDescent="0.3">
      <c r="A183" t="s">
        <v>7</v>
      </c>
      <c r="B183" t="s">
        <v>7</v>
      </c>
      <c r="D183" s="1">
        <f>SUMIF($B$12:$B$179,$B183,D$12:D$179)</f>
        <v>8675</v>
      </c>
      <c r="E183" s="1">
        <f>SUMIF($B$12:$B$179,$B183,E$12:E$179)</f>
        <v>44</v>
      </c>
      <c r="F183" s="1">
        <f t="shared" ref="F183:J183" si="0">SUMIF($B$12:$B$179,$B183,F$12:F$179)</f>
        <v>8631</v>
      </c>
      <c r="G183" s="1">
        <f t="shared" si="0"/>
        <v>1640</v>
      </c>
      <c r="H183" s="1">
        <f t="shared" si="0"/>
        <v>6010</v>
      </c>
      <c r="I183" s="1">
        <f t="shared" si="0"/>
        <v>776</v>
      </c>
      <c r="J183" s="1">
        <f t="shared" si="0"/>
        <v>205</v>
      </c>
      <c r="K183" s="65">
        <f>100*G183/$F183</f>
        <v>19.00127447572703</v>
      </c>
      <c r="L183" s="65">
        <f>100*H183/$F183</f>
        <v>69.63271926775576</v>
      </c>
      <c r="M183" s="65">
        <f>100*I183/$F183</f>
        <v>8.9908469470513275</v>
      </c>
      <c r="N183" s="65">
        <f>100*J183/$F183</f>
        <v>2.3751593094658787</v>
      </c>
      <c r="O183" s="66"/>
      <c r="P183" s="66"/>
      <c r="Q183" s="66"/>
      <c r="R183" s="66"/>
      <c r="S183" s="68"/>
    </row>
    <row r="184" spans="1:19" x14ac:dyDescent="0.3">
      <c r="A184" t="s">
        <v>5</v>
      </c>
      <c r="B184" t="s">
        <v>5</v>
      </c>
      <c r="D184" s="1">
        <f t="shared" ref="D184:J185" si="1">SUMIF($B$12:$B$179,$B184,D$12:D$179)</f>
        <v>4311</v>
      </c>
      <c r="E184" s="1">
        <f t="shared" si="1"/>
        <v>46</v>
      </c>
      <c r="F184" s="1">
        <f t="shared" si="1"/>
        <v>4265</v>
      </c>
      <c r="G184" s="1">
        <f t="shared" si="1"/>
        <v>661</v>
      </c>
      <c r="H184" s="1">
        <f t="shared" si="1"/>
        <v>3112</v>
      </c>
      <c r="I184" s="1">
        <f t="shared" si="1"/>
        <v>367</v>
      </c>
      <c r="J184" s="1">
        <f t="shared" si="1"/>
        <v>125</v>
      </c>
      <c r="K184" s="65">
        <f>100*G184/$F184</f>
        <v>15.498241500586166</v>
      </c>
      <c r="L184" s="65">
        <f>100*H184/$F184</f>
        <v>72.966002344665881</v>
      </c>
      <c r="M184" s="65">
        <f>100*I184/$F184</f>
        <v>8.6049237983587332</v>
      </c>
      <c r="N184" s="65">
        <f>100*J184/$F184</f>
        <v>2.9308323563892147</v>
      </c>
      <c r="O184" s="66"/>
      <c r="P184" s="66"/>
      <c r="Q184" s="66"/>
      <c r="R184" s="66"/>
      <c r="S184" s="68"/>
    </row>
    <row r="185" spans="1:19" x14ac:dyDescent="0.3">
      <c r="A185" t="s">
        <v>9</v>
      </c>
      <c r="B185" t="s">
        <v>9</v>
      </c>
      <c r="D185" s="1">
        <f t="shared" si="1"/>
        <v>3804</v>
      </c>
      <c r="E185" s="1">
        <f t="shared" si="1"/>
        <v>33</v>
      </c>
      <c r="F185" s="1">
        <f t="shared" si="1"/>
        <v>3771</v>
      </c>
      <c r="G185" s="1">
        <f t="shared" si="1"/>
        <v>463</v>
      </c>
      <c r="H185" s="1">
        <f t="shared" si="1"/>
        <v>2764</v>
      </c>
      <c r="I185" s="1">
        <f t="shared" si="1"/>
        <v>413</v>
      </c>
      <c r="J185" s="1">
        <f t="shared" si="1"/>
        <v>131</v>
      </c>
      <c r="K185" s="65">
        <f>100*G185/$F185</f>
        <v>12.277910368602493</v>
      </c>
      <c r="L185" s="65">
        <f>100*H185/$F185</f>
        <v>73.296207902413158</v>
      </c>
      <c r="M185" s="65">
        <f>100*I185/$F185</f>
        <v>10.952002121453196</v>
      </c>
      <c r="N185" s="65">
        <f>100*J185/$F185</f>
        <v>3.4738796075311589</v>
      </c>
      <c r="O185" s="66"/>
      <c r="P185" s="66"/>
      <c r="Q185" s="66"/>
      <c r="R185" s="66"/>
      <c r="S185" s="68"/>
    </row>
    <row r="186" spans="1:19" x14ac:dyDescent="0.3">
      <c r="A186" t="s">
        <v>404</v>
      </c>
      <c r="C186" t="s">
        <v>404</v>
      </c>
      <c r="D186" s="1">
        <f>SUMIF($C$12:$C$179,$C186,D$12:D$179)</f>
        <v>1808</v>
      </c>
      <c r="E186" s="1">
        <f t="shared" ref="E186:J186" si="2">SUMIF($C$12:$C$179,$C186,E$12:E$179)</f>
        <v>14</v>
      </c>
      <c r="F186" s="1">
        <f t="shared" si="2"/>
        <v>1794</v>
      </c>
      <c r="G186" s="1">
        <f t="shared" si="2"/>
        <v>483</v>
      </c>
      <c r="H186" s="1">
        <f t="shared" si="2"/>
        <v>1200</v>
      </c>
      <c r="I186" s="1">
        <f t="shared" si="2"/>
        <v>90</v>
      </c>
      <c r="J186" s="1">
        <f t="shared" si="2"/>
        <v>21</v>
      </c>
      <c r="K186" s="65">
        <f>100*G186/$F186</f>
        <v>26.923076923076923</v>
      </c>
      <c r="L186" s="65">
        <f>100*H186/$F186</f>
        <v>66.889632107023417</v>
      </c>
      <c r="M186" s="65">
        <f>100*I186/$F186</f>
        <v>5.0167224080267561</v>
      </c>
      <c r="N186" s="65">
        <f>100*J186/$F186</f>
        <v>1.1705685618729098</v>
      </c>
      <c r="O186" s="67"/>
      <c r="P186" s="67"/>
      <c r="Q186" s="67"/>
      <c r="R186" s="67"/>
      <c r="S186" s="68"/>
    </row>
    <row r="187" spans="1:19" x14ac:dyDescent="0.3">
      <c r="A187" t="s">
        <v>403</v>
      </c>
      <c r="C187" t="s">
        <v>403</v>
      </c>
      <c r="D187" s="1">
        <f t="shared" ref="D187:J189" si="3">SUMIF($C$12:$C$179,$C187,D$12:D$179)</f>
        <v>3449</v>
      </c>
      <c r="E187" s="1">
        <f t="shared" si="3"/>
        <v>10</v>
      </c>
      <c r="F187" s="1">
        <f t="shared" si="3"/>
        <v>3439</v>
      </c>
      <c r="G187" s="1">
        <f t="shared" si="3"/>
        <v>580</v>
      </c>
      <c r="H187" s="1">
        <f t="shared" si="3"/>
        <v>2380</v>
      </c>
      <c r="I187" s="1">
        <f t="shared" si="3"/>
        <v>373</v>
      </c>
      <c r="J187" s="1">
        <f t="shared" si="3"/>
        <v>106</v>
      </c>
      <c r="K187" s="65">
        <f>100*G187/$F187</f>
        <v>16.865367839488222</v>
      </c>
      <c r="L187" s="65">
        <f>100*H187/$F187</f>
        <v>69.206164582727538</v>
      </c>
      <c r="M187" s="65">
        <f>100*I187/$F187</f>
        <v>10.846176214015703</v>
      </c>
      <c r="N187" s="65">
        <f>100*J187/$F187</f>
        <v>3.0822913637685372</v>
      </c>
      <c r="O187" s="67"/>
      <c r="P187" s="67"/>
      <c r="Q187" s="67"/>
      <c r="R187" s="67"/>
      <c r="S187" s="68"/>
    </row>
    <row r="188" spans="1:19" x14ac:dyDescent="0.3">
      <c r="A188" t="s">
        <v>401</v>
      </c>
      <c r="C188" t="s">
        <v>401</v>
      </c>
      <c r="D188" s="1">
        <f t="shared" si="3"/>
        <v>7107</v>
      </c>
      <c r="E188" s="1">
        <f t="shared" si="3"/>
        <v>63</v>
      </c>
      <c r="F188" s="1">
        <f t="shared" si="3"/>
        <v>7044</v>
      </c>
      <c r="G188" s="1">
        <f t="shared" si="3"/>
        <v>1029</v>
      </c>
      <c r="H188" s="1">
        <f t="shared" si="3"/>
        <v>5174</v>
      </c>
      <c r="I188" s="1">
        <f t="shared" si="3"/>
        <v>629</v>
      </c>
      <c r="J188" s="1">
        <f t="shared" si="3"/>
        <v>212</v>
      </c>
      <c r="K188" s="65">
        <f>100*G188/$F188</f>
        <v>14.608177172061328</v>
      </c>
      <c r="L188" s="65">
        <f>100*H188/$F188</f>
        <v>73.452583759227707</v>
      </c>
      <c r="M188" s="65">
        <f>100*I188/$F188</f>
        <v>8.9295854628052247</v>
      </c>
      <c r="N188" s="65">
        <f>100*J188/$F188</f>
        <v>3.0096536059057355</v>
      </c>
      <c r="O188" s="67"/>
      <c r="P188" s="67"/>
      <c r="Q188" s="67"/>
      <c r="R188" s="67"/>
      <c r="S188" s="68"/>
    </row>
    <row r="189" spans="1:19" x14ac:dyDescent="0.3">
      <c r="A189" t="s">
        <v>400</v>
      </c>
      <c r="C189" t="s">
        <v>400</v>
      </c>
      <c r="D189" s="1">
        <f t="shared" si="3"/>
        <v>4426</v>
      </c>
      <c r="E189" s="1">
        <f t="shared" si="3"/>
        <v>36</v>
      </c>
      <c r="F189" s="1">
        <f t="shared" si="3"/>
        <v>4390</v>
      </c>
      <c r="G189" s="1">
        <f t="shared" si="3"/>
        <v>672</v>
      </c>
      <c r="H189" s="1">
        <f t="shared" si="3"/>
        <v>3132</v>
      </c>
      <c r="I189" s="1">
        <f t="shared" si="3"/>
        <v>464</v>
      </c>
      <c r="J189" s="1">
        <f t="shared" si="3"/>
        <v>122</v>
      </c>
      <c r="K189" s="65">
        <f>100*G189/$F189</f>
        <v>15.307517084282461</v>
      </c>
      <c r="L189" s="65">
        <f>100*H189/$F189</f>
        <v>71.343963553530756</v>
      </c>
      <c r="M189" s="65">
        <f>100*I189/$F189</f>
        <v>10.569476082004556</v>
      </c>
      <c r="N189" s="65">
        <f>100*J189/$F189</f>
        <v>2.7790432801822322</v>
      </c>
      <c r="O189" s="67"/>
      <c r="P189" s="67"/>
      <c r="Q189" s="67"/>
      <c r="R189" s="67"/>
      <c r="S189" s="68"/>
    </row>
    <row r="190" spans="1:19" x14ac:dyDescent="0.3">
      <c r="D190" s="3"/>
      <c r="E190" s="3"/>
      <c r="F190" s="3"/>
      <c r="G190" s="3"/>
      <c r="H190" s="3"/>
      <c r="I190" s="4"/>
      <c r="J190" s="3"/>
      <c r="K190" s="67"/>
      <c r="L190" s="67"/>
      <c r="M190" s="67"/>
      <c r="N190" s="67"/>
      <c r="O190" s="67"/>
      <c r="P190" s="67"/>
      <c r="Q190" s="67"/>
      <c r="R190" s="67"/>
      <c r="S190" s="68"/>
    </row>
    <row r="191" spans="1:19" x14ac:dyDescent="0.3">
      <c r="D191" s="3"/>
      <c r="E191" s="3"/>
      <c r="F191" s="3"/>
      <c r="G191" s="3"/>
      <c r="H191" s="3"/>
      <c r="I191" s="4"/>
      <c r="J191" s="3"/>
      <c r="K191" s="67"/>
      <c r="L191" s="67"/>
      <c r="M191" s="67"/>
      <c r="N191" s="67"/>
      <c r="O191" s="67"/>
      <c r="P191" s="67"/>
      <c r="Q191" s="67"/>
      <c r="R191" s="67"/>
      <c r="S191" s="68"/>
    </row>
    <row r="192" spans="1:19" x14ac:dyDescent="0.3">
      <c r="A192" t="s">
        <v>438</v>
      </c>
      <c r="B192" t="s">
        <v>7</v>
      </c>
      <c r="C192" t="s">
        <v>401</v>
      </c>
      <c r="D192" s="3">
        <f>SUMIFS(D$9:D$171,$B$9:$B$171,$B192,$C$9:$C$171,$C192)</f>
        <v>1412</v>
      </c>
      <c r="E192" s="3">
        <f t="shared" ref="E192:J192" si="4">SUMIFS(E$9:E$171,$B$9:$B$171,$B192,$C$9:$C$171,$C192)</f>
        <v>3</v>
      </c>
      <c r="F192" s="3">
        <f t="shared" si="4"/>
        <v>1409</v>
      </c>
      <c r="G192" s="3">
        <f t="shared" si="4"/>
        <v>261</v>
      </c>
      <c r="H192" s="3">
        <f t="shared" si="4"/>
        <v>1022</v>
      </c>
      <c r="I192" s="3">
        <f t="shared" si="4"/>
        <v>102</v>
      </c>
      <c r="J192" s="3">
        <f t="shared" si="4"/>
        <v>24</v>
      </c>
      <c r="K192" s="65">
        <f>100*G192/$F192</f>
        <v>18.523775727466287</v>
      </c>
      <c r="L192" s="65">
        <f>100*H192/$F192</f>
        <v>72.533711852377579</v>
      </c>
      <c r="M192" s="65">
        <f>100*I192/$F192</f>
        <v>7.2391767210787794</v>
      </c>
      <c r="N192" s="65">
        <f>100*J192/$F192</f>
        <v>1.7033356990773598</v>
      </c>
      <c r="O192" s="67"/>
      <c r="P192" s="67"/>
      <c r="Q192" s="67"/>
      <c r="R192" s="67"/>
      <c r="S192" s="68"/>
    </row>
    <row r="193" spans="1:19" x14ac:dyDescent="0.3">
      <c r="A193" t="s">
        <v>439</v>
      </c>
      <c r="B193" t="s">
        <v>7</v>
      </c>
      <c r="C193" t="s">
        <v>400</v>
      </c>
      <c r="D193" s="3">
        <f t="shared" ref="D193:J205" si="5">SUMIFS(D$9:D$171,$B$9:$B$171,$B193,$C$9:$C$171,$C193)</f>
        <v>2006</v>
      </c>
      <c r="E193" s="3">
        <f t="shared" si="5"/>
        <v>17</v>
      </c>
      <c r="F193" s="3">
        <f t="shared" si="5"/>
        <v>1989</v>
      </c>
      <c r="G193" s="3">
        <f t="shared" si="5"/>
        <v>316</v>
      </c>
      <c r="H193" s="3">
        <f t="shared" si="5"/>
        <v>1408</v>
      </c>
      <c r="I193" s="3">
        <f t="shared" si="5"/>
        <v>211</v>
      </c>
      <c r="J193" s="3">
        <f t="shared" si="5"/>
        <v>54</v>
      </c>
      <c r="K193" s="65">
        <f>100*G193/$F193</f>
        <v>15.887380593262947</v>
      </c>
      <c r="L193" s="65">
        <f>100*H193/$F193</f>
        <v>70.789341377576676</v>
      </c>
      <c r="M193" s="65">
        <f>100*I193/$F193</f>
        <v>10.608345902463549</v>
      </c>
      <c r="N193" s="65">
        <f>100*J193/$F193</f>
        <v>2.7149321266968327</v>
      </c>
      <c r="O193" s="67"/>
      <c r="P193" s="67"/>
      <c r="Q193" s="67"/>
      <c r="R193" s="67"/>
      <c r="S193" s="68"/>
    </row>
    <row r="194" spans="1:19" x14ac:dyDescent="0.3">
      <c r="A194" t="s">
        <v>440</v>
      </c>
      <c r="B194" t="s">
        <v>7</v>
      </c>
      <c r="C194" t="s">
        <v>404</v>
      </c>
      <c r="D194" s="3">
        <f t="shared" si="5"/>
        <v>1808</v>
      </c>
      <c r="E194" s="3">
        <f t="shared" si="5"/>
        <v>14</v>
      </c>
      <c r="F194" s="3">
        <f t="shared" si="5"/>
        <v>1794</v>
      </c>
      <c r="G194" s="3">
        <f t="shared" si="5"/>
        <v>483</v>
      </c>
      <c r="H194" s="3">
        <f t="shared" si="5"/>
        <v>1200</v>
      </c>
      <c r="I194" s="3">
        <f t="shared" si="5"/>
        <v>90</v>
      </c>
      <c r="J194" s="3">
        <f t="shared" si="5"/>
        <v>21</v>
      </c>
      <c r="K194" s="65">
        <f>100*G194/$F194</f>
        <v>26.923076923076923</v>
      </c>
      <c r="L194" s="65">
        <f>100*H194/$F194</f>
        <v>66.889632107023417</v>
      </c>
      <c r="M194" s="65">
        <f>100*I194/$F194</f>
        <v>5.0167224080267561</v>
      </c>
      <c r="N194" s="65">
        <f>100*J194/$F194</f>
        <v>1.1705685618729098</v>
      </c>
      <c r="O194" s="67"/>
      <c r="P194" s="67"/>
      <c r="Q194" s="67"/>
      <c r="R194" s="67"/>
      <c r="S194" s="68"/>
    </row>
    <row r="195" spans="1:19" x14ac:dyDescent="0.3">
      <c r="A195" t="s">
        <v>441</v>
      </c>
      <c r="B195" t="s">
        <v>7</v>
      </c>
      <c r="C195" t="s">
        <v>403</v>
      </c>
      <c r="D195" s="3">
        <f t="shared" si="5"/>
        <v>3449</v>
      </c>
      <c r="E195" s="3">
        <f t="shared" si="5"/>
        <v>10</v>
      </c>
      <c r="F195" s="3">
        <f t="shared" si="5"/>
        <v>3439</v>
      </c>
      <c r="G195" s="3">
        <f t="shared" si="5"/>
        <v>580</v>
      </c>
      <c r="H195" s="3">
        <f t="shared" si="5"/>
        <v>2380</v>
      </c>
      <c r="I195" s="3">
        <f t="shared" si="5"/>
        <v>373</v>
      </c>
      <c r="J195" s="3">
        <f t="shared" si="5"/>
        <v>106</v>
      </c>
      <c r="K195" s="65">
        <f>100*G195/$F195</f>
        <v>16.865367839488222</v>
      </c>
      <c r="L195" s="65">
        <f>100*H195/$F195</f>
        <v>69.206164582727538</v>
      </c>
      <c r="M195" s="65">
        <f>100*I195/$F195</f>
        <v>10.846176214015703</v>
      </c>
      <c r="N195" s="65">
        <f>100*J195/$F195</f>
        <v>3.0822913637685372</v>
      </c>
      <c r="O195" s="67"/>
      <c r="P195" s="67"/>
      <c r="Q195" s="67"/>
      <c r="R195" s="67"/>
      <c r="S195" s="68"/>
    </row>
    <row r="196" spans="1:19" x14ac:dyDescent="0.3">
      <c r="D196" s="3"/>
      <c r="E196" s="3"/>
      <c r="F196" s="3"/>
      <c r="G196" s="3"/>
      <c r="H196" s="3"/>
      <c r="I196" s="4"/>
      <c r="J196" s="3"/>
      <c r="K196" s="67"/>
      <c r="L196" s="67"/>
      <c r="M196" s="67"/>
      <c r="N196" s="67"/>
      <c r="O196" s="67"/>
      <c r="P196" s="67"/>
      <c r="Q196" s="67"/>
      <c r="R196" s="67"/>
      <c r="S196" s="68"/>
    </row>
    <row r="197" spans="1:19" x14ac:dyDescent="0.3">
      <c r="A197" t="s">
        <v>442</v>
      </c>
      <c r="B197" t="s">
        <v>9</v>
      </c>
      <c r="C197" t="s">
        <v>401</v>
      </c>
      <c r="D197" s="3">
        <f t="shared" si="5"/>
        <v>2433</v>
      </c>
      <c r="E197" s="3">
        <f t="shared" si="5"/>
        <v>27</v>
      </c>
      <c r="F197" s="3">
        <f t="shared" si="5"/>
        <v>2406</v>
      </c>
      <c r="G197" s="3">
        <f t="shared" si="5"/>
        <v>270</v>
      </c>
      <c r="H197" s="3">
        <f t="shared" si="5"/>
        <v>1786</v>
      </c>
      <c r="I197" s="3">
        <f t="shared" si="5"/>
        <v>258</v>
      </c>
      <c r="J197" s="3">
        <f t="shared" si="5"/>
        <v>92</v>
      </c>
      <c r="K197" s="65">
        <f>100*G197/$F197</f>
        <v>11.221945137157107</v>
      </c>
      <c r="L197" s="65">
        <f>100*H197/$F197</f>
        <v>74.231088944305895</v>
      </c>
      <c r="M197" s="65">
        <f>100*I197/$F197</f>
        <v>10.723192019950124</v>
      </c>
      <c r="N197" s="65">
        <f>100*J197/$F197</f>
        <v>3.8237738985868663</v>
      </c>
      <c r="O197" s="67"/>
      <c r="P197" s="67"/>
      <c r="Q197" s="67"/>
      <c r="R197" s="67"/>
      <c r="S197" s="68"/>
    </row>
    <row r="198" spans="1:19" x14ac:dyDescent="0.3">
      <c r="A198" t="s">
        <v>443</v>
      </c>
      <c r="B198" t="s">
        <v>9</v>
      </c>
      <c r="C198" t="s">
        <v>400</v>
      </c>
      <c r="D198" s="3">
        <f t="shared" si="5"/>
        <v>1371</v>
      </c>
      <c r="E198" s="3">
        <f t="shared" si="5"/>
        <v>6</v>
      </c>
      <c r="F198" s="3">
        <f t="shared" si="5"/>
        <v>1365</v>
      </c>
      <c r="G198" s="3">
        <f t="shared" si="5"/>
        <v>193</v>
      </c>
      <c r="H198" s="3">
        <f t="shared" si="5"/>
        <v>978</v>
      </c>
      <c r="I198" s="3">
        <f t="shared" si="5"/>
        <v>155</v>
      </c>
      <c r="J198" s="3">
        <f t="shared" si="5"/>
        <v>39</v>
      </c>
      <c r="K198" s="65">
        <f>100*G198/$F198</f>
        <v>14.139194139194139</v>
      </c>
      <c r="L198" s="65">
        <f>100*H198/$F198</f>
        <v>71.64835164835165</v>
      </c>
      <c r="M198" s="65">
        <f>100*I198/$F198</f>
        <v>11.355311355311356</v>
      </c>
      <c r="N198" s="65">
        <f>100*J198/$F198</f>
        <v>2.8571428571428572</v>
      </c>
      <c r="O198" s="67"/>
      <c r="P198" s="67"/>
      <c r="Q198" s="67"/>
      <c r="R198" s="67"/>
      <c r="S198" s="68"/>
    </row>
    <row r="199" spans="1:19"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67"/>
      <c r="Q199" s="67"/>
      <c r="R199" s="67"/>
      <c r="S199" s="68"/>
    </row>
    <row r="200" spans="1:19"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67"/>
      <c r="Q200" s="67"/>
      <c r="R200" s="67"/>
      <c r="S200" s="68"/>
    </row>
    <row r="201" spans="1:19" x14ac:dyDescent="0.3">
      <c r="D201" s="3"/>
      <c r="E201" s="3"/>
      <c r="F201" s="3"/>
      <c r="G201" s="3"/>
      <c r="H201" s="3"/>
      <c r="I201" s="4"/>
      <c r="J201" s="3"/>
      <c r="K201" s="67"/>
      <c r="L201" s="67"/>
      <c r="M201" s="67"/>
      <c r="N201" s="67"/>
      <c r="O201" s="67"/>
      <c r="P201" s="67"/>
      <c r="Q201" s="67"/>
      <c r="R201" s="67"/>
      <c r="S201" s="68"/>
    </row>
    <row r="202" spans="1:19" x14ac:dyDescent="0.3">
      <c r="A202" t="s">
        <v>444</v>
      </c>
      <c r="B202" t="s">
        <v>5</v>
      </c>
      <c r="C202" t="s">
        <v>401</v>
      </c>
      <c r="D202" s="3">
        <f t="shared" si="5"/>
        <v>3262</v>
      </c>
      <c r="E202" s="3">
        <f t="shared" si="5"/>
        <v>33</v>
      </c>
      <c r="F202" s="3">
        <f t="shared" si="5"/>
        <v>3229</v>
      </c>
      <c r="G202" s="3">
        <f t="shared" si="5"/>
        <v>498</v>
      </c>
      <c r="H202" s="3">
        <f t="shared" si="5"/>
        <v>2366</v>
      </c>
      <c r="I202" s="3">
        <f t="shared" si="5"/>
        <v>269</v>
      </c>
      <c r="J202" s="3">
        <f t="shared" si="5"/>
        <v>96</v>
      </c>
      <c r="K202" s="65">
        <f>100*G202/$F202</f>
        <v>15.422731495819139</v>
      </c>
      <c r="L202" s="65">
        <f>100*H202/$F202</f>
        <v>73.273459275317435</v>
      </c>
      <c r="M202" s="65">
        <f>100*I202/$F202</f>
        <v>8.3307525549705783</v>
      </c>
      <c r="N202" s="65">
        <f>100*J202/$F202</f>
        <v>2.9730566738928461</v>
      </c>
      <c r="O202" s="67"/>
      <c r="P202" s="67"/>
      <c r="Q202" s="67"/>
      <c r="R202" s="67"/>
      <c r="S202" s="68"/>
    </row>
    <row r="203" spans="1:19" x14ac:dyDescent="0.3">
      <c r="A203" t="s">
        <v>445</v>
      </c>
      <c r="B203" t="s">
        <v>5</v>
      </c>
      <c r="C203" t="s">
        <v>400</v>
      </c>
      <c r="D203" s="3">
        <f t="shared" si="5"/>
        <v>1049</v>
      </c>
      <c r="E203" s="3">
        <f t="shared" si="5"/>
        <v>13</v>
      </c>
      <c r="F203" s="3">
        <f t="shared" si="5"/>
        <v>1036</v>
      </c>
      <c r="G203" s="3">
        <f t="shared" si="5"/>
        <v>163</v>
      </c>
      <c r="H203" s="3">
        <f t="shared" si="5"/>
        <v>746</v>
      </c>
      <c r="I203" s="3">
        <f t="shared" si="5"/>
        <v>98</v>
      </c>
      <c r="J203" s="3">
        <f t="shared" si="5"/>
        <v>29</v>
      </c>
      <c r="K203" s="65">
        <f>100*G203/$F203</f>
        <v>15.733590733590734</v>
      </c>
      <c r="L203" s="65">
        <f>100*H203/$F203</f>
        <v>72.007722007722009</v>
      </c>
      <c r="M203" s="65">
        <f>100*I203/$F203</f>
        <v>9.4594594594594597</v>
      </c>
      <c r="N203" s="65">
        <f>100*J203/$F203</f>
        <v>2.7992277992277992</v>
      </c>
      <c r="O203" s="67"/>
      <c r="P203" s="67"/>
      <c r="Q203" s="67"/>
      <c r="R203" s="67"/>
      <c r="S203" s="68"/>
    </row>
    <row r="204" spans="1:19"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67"/>
      <c r="Q204" s="67"/>
      <c r="R204" s="67"/>
      <c r="S204" s="68"/>
    </row>
    <row r="205" spans="1:19"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67"/>
      <c r="Q205" s="67"/>
      <c r="R205" s="67"/>
      <c r="S205" s="68"/>
    </row>
    <row r="206" spans="1:19" x14ac:dyDescent="0.3">
      <c r="B206" s="3"/>
      <c r="C206" s="3"/>
      <c r="D206" s="3"/>
      <c r="E206" s="3"/>
      <c r="F206" s="3"/>
      <c r="G206" s="3"/>
      <c r="H206" s="3"/>
      <c r="I206" s="4"/>
      <c r="J206" s="3"/>
      <c r="K206" s="67"/>
      <c r="L206" s="67"/>
      <c r="M206" s="67"/>
      <c r="N206" s="67"/>
      <c r="O206" s="67"/>
      <c r="P206" s="67"/>
      <c r="Q206" s="67"/>
      <c r="R206" s="67"/>
      <c r="S206" s="68"/>
    </row>
    <row r="207" spans="1:19" x14ac:dyDescent="0.3">
      <c r="B207" s="3"/>
      <c r="C207" s="3"/>
      <c r="D207" s="3"/>
      <c r="E207" s="3"/>
      <c r="F207" s="3"/>
      <c r="G207" s="3"/>
      <c r="H207" s="3"/>
      <c r="I207" s="4"/>
      <c r="J207" s="3"/>
      <c r="K207" s="67"/>
      <c r="L207" s="67"/>
      <c r="M207" s="67"/>
      <c r="N207" s="67"/>
      <c r="O207" s="67"/>
      <c r="P207" s="67"/>
      <c r="Q207" s="67"/>
      <c r="R207" s="67"/>
      <c r="S207" s="68"/>
    </row>
    <row r="208" spans="1:19" x14ac:dyDescent="0.3">
      <c r="B208" s="3"/>
      <c r="C208" s="3"/>
      <c r="D208" s="3"/>
      <c r="E208" s="3"/>
      <c r="F208" s="3"/>
      <c r="G208" s="3"/>
      <c r="H208" s="3"/>
      <c r="I208" s="4"/>
      <c r="J208" s="3"/>
      <c r="K208" s="67"/>
      <c r="L208" s="67"/>
      <c r="M208" s="67"/>
      <c r="N208" s="67"/>
      <c r="O208" s="67"/>
      <c r="P208" s="67"/>
      <c r="Q208" s="67"/>
      <c r="R208" s="67"/>
      <c r="S208" s="68"/>
    </row>
    <row r="209" spans="2:18" x14ac:dyDescent="0.3">
      <c r="B209" s="3"/>
      <c r="C209" s="3"/>
      <c r="D209" s="3"/>
      <c r="E209" s="3"/>
      <c r="F209" s="3"/>
      <c r="G209" s="3"/>
      <c r="H209" s="3"/>
      <c r="I209" s="4"/>
      <c r="J209" s="3"/>
      <c r="K209" s="3"/>
      <c r="L209" s="3"/>
      <c r="M209" s="3"/>
      <c r="N209" s="3"/>
      <c r="O209" s="3"/>
      <c r="P209" s="3"/>
      <c r="Q209" s="3"/>
      <c r="R209" s="3"/>
    </row>
    <row r="210" spans="2:18" x14ac:dyDescent="0.3">
      <c r="B210" s="3"/>
      <c r="C210" s="3"/>
      <c r="D210" s="3"/>
      <c r="E210" s="3"/>
      <c r="F210" s="3"/>
      <c r="G210" s="3"/>
      <c r="H210" s="3"/>
      <c r="I210" s="4"/>
      <c r="J210" s="3"/>
      <c r="K210" s="3"/>
      <c r="L210" s="3"/>
      <c r="M210" s="3"/>
      <c r="N210" s="3"/>
      <c r="O210" s="3"/>
      <c r="P210" s="3"/>
      <c r="Q210" s="3"/>
      <c r="R210" s="3"/>
    </row>
    <row r="211" spans="2:18" x14ac:dyDescent="0.3">
      <c r="B211" s="3"/>
      <c r="C211" s="3"/>
      <c r="D211" s="3"/>
      <c r="E211" s="3"/>
      <c r="F211" s="3"/>
      <c r="G211" s="3"/>
      <c r="H211" s="3"/>
      <c r="I211" s="4"/>
      <c r="J211" s="3"/>
      <c r="K211" s="3"/>
      <c r="L211" s="3"/>
      <c r="M211" s="3"/>
      <c r="N211" s="3"/>
      <c r="O211" s="3"/>
      <c r="P211" s="3"/>
      <c r="Q211" s="3"/>
      <c r="R211" s="3"/>
    </row>
    <row r="212" spans="2:18" x14ac:dyDescent="0.3">
      <c r="B212" s="3"/>
      <c r="C212" s="3"/>
      <c r="D212" s="3"/>
      <c r="E212" s="3"/>
      <c r="F212" s="3"/>
      <c r="G212" s="3"/>
      <c r="H212" s="3"/>
      <c r="I212" s="4"/>
      <c r="J212" s="3"/>
      <c r="K212" s="3"/>
      <c r="L212" s="3"/>
      <c r="M212" s="3"/>
      <c r="N212" s="3"/>
      <c r="O212" s="3"/>
      <c r="P212" s="3"/>
      <c r="Q212" s="3"/>
      <c r="R212" s="3"/>
    </row>
    <row r="213" spans="2:18" x14ac:dyDescent="0.3">
      <c r="B213" s="3"/>
      <c r="C213" s="3"/>
      <c r="D213" s="3"/>
      <c r="E213" s="3"/>
      <c r="F213" s="3"/>
      <c r="G213" s="3"/>
      <c r="H213" s="3"/>
      <c r="I213" s="4"/>
      <c r="J213" s="3"/>
      <c r="K213" s="3"/>
      <c r="L213" s="3"/>
      <c r="M213" s="3"/>
      <c r="N213" s="3"/>
      <c r="O213" s="3"/>
      <c r="P213" s="3"/>
      <c r="Q213" s="3"/>
      <c r="R213" s="3"/>
    </row>
    <row r="214" spans="2:18" x14ac:dyDescent="0.3">
      <c r="B214" s="3"/>
      <c r="C214" s="3"/>
      <c r="D214" s="3"/>
      <c r="E214" s="3"/>
      <c r="F214" s="3"/>
      <c r="G214" s="3"/>
      <c r="H214" s="3"/>
      <c r="I214" s="4"/>
      <c r="J214" s="3"/>
      <c r="K214" s="3"/>
      <c r="L214" s="3"/>
      <c r="M214" s="3"/>
      <c r="N214" s="3"/>
      <c r="O214" s="3"/>
      <c r="P214" s="3"/>
      <c r="Q214" s="3"/>
      <c r="R214" s="3"/>
    </row>
    <row r="215" spans="2:18" x14ac:dyDescent="0.3">
      <c r="B215" s="3"/>
      <c r="C215" s="3"/>
      <c r="D215" s="3"/>
      <c r="E215" s="3"/>
      <c r="F215" s="3"/>
      <c r="G215" s="3"/>
      <c r="H215" s="3"/>
      <c r="I215" s="4"/>
      <c r="J215" s="3"/>
      <c r="K215" s="3"/>
      <c r="L215" s="3"/>
      <c r="M215" s="3"/>
      <c r="N215" s="3"/>
      <c r="O215" s="3"/>
      <c r="P215" s="3"/>
      <c r="Q215" s="3"/>
      <c r="R215" s="3"/>
    </row>
    <row r="216" spans="2:18" x14ac:dyDescent="0.3">
      <c r="B216" s="3"/>
      <c r="C216" s="3"/>
      <c r="D216" s="3"/>
      <c r="E216" s="3"/>
      <c r="F216" s="3"/>
      <c r="G216" s="3"/>
      <c r="H216" s="3"/>
      <c r="I216" s="4"/>
      <c r="J216" s="3"/>
      <c r="K216" s="3"/>
      <c r="L216" s="3"/>
      <c r="M216" s="3"/>
      <c r="N216" s="3"/>
      <c r="O216" s="3"/>
      <c r="P216" s="3"/>
      <c r="Q216" s="3"/>
      <c r="R216" s="3"/>
    </row>
    <row r="217" spans="2:18" x14ac:dyDescent="0.3">
      <c r="B217" s="3"/>
      <c r="C217" s="3"/>
      <c r="D217" s="3"/>
      <c r="E217" s="3"/>
      <c r="F217" s="3"/>
      <c r="G217" s="3"/>
      <c r="H217" s="3"/>
      <c r="I217" s="4"/>
      <c r="J217" s="3"/>
      <c r="K217" s="3"/>
      <c r="L217" s="3"/>
      <c r="M217" s="3"/>
      <c r="N217" s="3"/>
      <c r="O217" s="3"/>
      <c r="P217" s="3"/>
      <c r="Q217" s="3"/>
      <c r="R217" s="3"/>
    </row>
    <row r="218" spans="2:18" x14ac:dyDescent="0.3">
      <c r="B218" s="3"/>
      <c r="C218" s="3"/>
      <c r="D218" s="3"/>
      <c r="E218" s="3"/>
      <c r="F218" s="3"/>
      <c r="G218" s="3"/>
      <c r="H218" s="3"/>
      <c r="I218" s="4"/>
      <c r="J218" s="3"/>
      <c r="K218" s="3"/>
      <c r="L218" s="3"/>
      <c r="M218" s="3"/>
      <c r="N218" s="3"/>
      <c r="O218" s="3"/>
      <c r="P218" s="3"/>
      <c r="Q218" s="3"/>
      <c r="R218" s="3"/>
    </row>
    <row r="219" spans="2:18" x14ac:dyDescent="0.3">
      <c r="B219" s="3"/>
      <c r="C219" s="3"/>
      <c r="D219" s="3"/>
      <c r="E219" s="3"/>
      <c r="F219" s="3"/>
      <c r="G219" s="3"/>
      <c r="H219" s="3"/>
      <c r="I219" s="4"/>
      <c r="J219" s="3"/>
      <c r="K219" s="3"/>
      <c r="L219" s="3"/>
      <c r="M219" s="3"/>
      <c r="N219" s="3"/>
      <c r="O219" s="3"/>
      <c r="P219" s="3"/>
      <c r="Q219" s="3"/>
      <c r="R219" s="3"/>
    </row>
    <row r="220" spans="2:18" x14ac:dyDescent="0.3">
      <c r="B220" s="3"/>
      <c r="C220" s="3"/>
      <c r="D220" s="3"/>
      <c r="E220" s="3"/>
      <c r="F220" s="3"/>
      <c r="G220" s="3"/>
      <c r="H220" s="3"/>
      <c r="I220" s="4"/>
      <c r="J220" s="3"/>
      <c r="K220" s="3"/>
      <c r="L220" s="3"/>
      <c r="M220" s="3"/>
      <c r="N220" s="3"/>
      <c r="O220" s="3"/>
      <c r="P220" s="3"/>
      <c r="Q220" s="3"/>
      <c r="R220" s="3"/>
    </row>
    <row r="221" spans="2:18" x14ac:dyDescent="0.3">
      <c r="B221" s="3"/>
      <c r="C221" s="3"/>
      <c r="D221" s="3"/>
      <c r="E221" s="3"/>
      <c r="F221" s="3"/>
      <c r="G221" s="3"/>
      <c r="H221" s="3"/>
      <c r="I221" s="4"/>
      <c r="J221" s="3"/>
      <c r="K221" s="3"/>
      <c r="L221" s="3"/>
      <c r="M221" s="3"/>
      <c r="N221" s="3"/>
      <c r="O221" s="3"/>
      <c r="P221" s="3"/>
      <c r="Q221" s="3"/>
      <c r="R221" s="3"/>
    </row>
    <row r="222" spans="2:18" x14ac:dyDescent="0.3">
      <c r="B222" s="3"/>
      <c r="C222" s="3"/>
      <c r="D222" s="3"/>
      <c r="E222" s="3"/>
      <c r="F222" s="3"/>
      <c r="G222" s="3"/>
      <c r="H222" s="3"/>
      <c r="I222" s="4"/>
      <c r="J222" s="3"/>
      <c r="K222" s="3"/>
      <c r="L222" s="3"/>
      <c r="M222" s="3"/>
      <c r="N222" s="3"/>
      <c r="O222" s="3"/>
      <c r="P222" s="3"/>
      <c r="Q222" s="3"/>
      <c r="R222" s="3"/>
    </row>
    <row r="223" spans="2:18" x14ac:dyDescent="0.3">
      <c r="B223" s="3"/>
      <c r="C223" s="3"/>
      <c r="D223" s="3"/>
      <c r="E223" s="3"/>
      <c r="F223" s="3"/>
      <c r="G223" s="3"/>
      <c r="H223" s="3"/>
      <c r="I223" s="4"/>
      <c r="J223" s="3"/>
      <c r="K223" s="3"/>
      <c r="L223" s="3"/>
      <c r="M223" s="3"/>
      <c r="N223" s="3"/>
      <c r="O223" s="3"/>
      <c r="P223" s="3"/>
      <c r="Q223" s="3"/>
      <c r="R223" s="3"/>
    </row>
    <row r="224" spans="2:18" x14ac:dyDescent="0.3">
      <c r="B224" s="3"/>
      <c r="C224" s="3"/>
      <c r="D224" s="3"/>
      <c r="E224" s="3"/>
      <c r="F224" s="3"/>
      <c r="G224" s="3"/>
      <c r="H224" s="3"/>
      <c r="I224" s="4"/>
      <c r="J224" s="3"/>
      <c r="K224" s="3"/>
      <c r="L224" s="3"/>
      <c r="M224" s="3"/>
      <c r="N224" s="3"/>
      <c r="O224" s="3"/>
      <c r="P224" s="3"/>
      <c r="Q224" s="3"/>
      <c r="R224" s="3"/>
    </row>
    <row r="225" spans="1:18" x14ac:dyDescent="0.3">
      <c r="B225" s="3"/>
      <c r="C225" s="3"/>
      <c r="D225" s="3"/>
      <c r="E225" s="3"/>
      <c r="F225" s="3"/>
      <c r="G225" s="3"/>
      <c r="H225" s="3"/>
      <c r="I225" s="4"/>
      <c r="J225" s="3"/>
      <c r="K225" s="3"/>
      <c r="L225" s="3"/>
      <c r="M225" s="3"/>
      <c r="N225" s="3"/>
      <c r="O225" s="3"/>
      <c r="P225" s="3"/>
      <c r="Q225" s="3"/>
      <c r="R225" s="3"/>
    </row>
    <row r="226" spans="1:18" x14ac:dyDescent="0.3">
      <c r="B226" s="3"/>
      <c r="C226" s="3"/>
      <c r="D226" s="3"/>
      <c r="E226" s="3"/>
      <c r="F226" s="3"/>
      <c r="G226" s="3"/>
      <c r="H226" s="3"/>
      <c r="I226" s="4"/>
      <c r="J226" s="3"/>
      <c r="K226" s="3"/>
      <c r="L226" s="3"/>
      <c r="M226" s="3"/>
      <c r="N226" s="3"/>
      <c r="O226" s="3"/>
      <c r="P226" s="3"/>
      <c r="Q226" s="3"/>
      <c r="R226" s="3"/>
    </row>
    <row r="227" spans="1:18" x14ac:dyDescent="0.3">
      <c r="A227" t="str">
        <f>'all schools'!A223</f>
        <v/>
      </c>
      <c r="B227" s="3"/>
      <c r="C227" s="3"/>
      <c r="D227" s="1">
        <f>SUMIF($C$12:$C$179,$A227,D$12:D$179)</f>
        <v>15931</v>
      </c>
      <c r="E227" s="1">
        <f>SUMIF($C$12:$C$179,$A227,E$12:E$179)</f>
        <v>122</v>
      </c>
      <c r="F227" s="1"/>
      <c r="G227" s="1">
        <f>SUMIF($C$12:$C$179,$A227,G$12:G$179)</f>
        <v>2605</v>
      </c>
      <c r="H227" s="1"/>
      <c r="I227" s="1">
        <f>SUMIF($C$12:$C$179,$A227,I$12:I$179)</f>
        <v>1496</v>
      </c>
      <c r="J227" s="1">
        <f t="shared" ref="J227:L227" si="6">SUMIF($C$12:$C$179,$A227,J$12:J$179)</f>
        <v>453</v>
      </c>
      <c r="K227" s="1">
        <f t="shared" si="6"/>
        <v>131.00324654906004</v>
      </c>
      <c r="L227" s="1">
        <f t="shared" si="6"/>
        <v>567.75641962833583</v>
      </c>
      <c r="M227" s="1"/>
      <c r="N227" s="2">
        <f>I227/$G227</f>
        <v>0.5742802303262956</v>
      </c>
      <c r="O227" s="2">
        <f t="shared" ref="O227:Q227" si="7">J227/$G227</f>
        <v>0.17389635316698657</v>
      </c>
      <c r="P227" s="2">
        <f t="shared" si="7"/>
        <v>5.0289154145512494E-2</v>
      </c>
      <c r="Q227" s="2">
        <f t="shared" si="7"/>
        <v>0.21794872154638611</v>
      </c>
      <c r="R227" s="2"/>
    </row>
    <row r="228" spans="1:18" x14ac:dyDescent="0.3">
      <c r="B228" s="3"/>
      <c r="C228" s="3"/>
      <c r="D228" s="3"/>
      <c r="E228" s="3"/>
      <c r="F228" s="3"/>
      <c r="G228" s="3"/>
      <c r="H228" s="3"/>
      <c r="I228" s="4"/>
      <c r="J228" s="3"/>
      <c r="K228" s="3"/>
      <c r="L228" s="3"/>
      <c r="M228" s="3"/>
      <c r="N228" s="3"/>
      <c r="O228" s="3"/>
      <c r="P228" s="3"/>
      <c r="Q228" s="3"/>
      <c r="R228" s="3"/>
    </row>
    <row r="229" spans="1:18" x14ac:dyDescent="0.3">
      <c r="B229" s="3"/>
      <c r="C229" s="3"/>
      <c r="D229" s="3"/>
      <c r="E229" s="3"/>
      <c r="F229" s="3"/>
      <c r="G229" s="3"/>
      <c r="H229" s="3"/>
      <c r="I229" s="4"/>
      <c r="J229" s="3"/>
      <c r="K229" s="3"/>
      <c r="L229" s="3"/>
      <c r="M229" s="3"/>
      <c r="N229" s="3"/>
      <c r="O229" s="3"/>
      <c r="P229" s="3"/>
      <c r="Q229" s="3"/>
      <c r="R229" s="3"/>
    </row>
    <row r="230" spans="1:18" x14ac:dyDescent="0.3">
      <c r="B230" s="3"/>
      <c r="C230" s="3"/>
      <c r="D230" s="3"/>
      <c r="E230" s="3"/>
      <c r="F230" s="3"/>
      <c r="G230" s="3"/>
      <c r="H230" s="3"/>
      <c r="I230" s="4"/>
      <c r="J230" s="3"/>
      <c r="K230" s="3"/>
      <c r="L230" s="3"/>
      <c r="M230" s="3"/>
      <c r="N230" s="3"/>
      <c r="O230" s="3"/>
      <c r="P230" s="3"/>
      <c r="Q230" s="3"/>
      <c r="R230" s="3"/>
    </row>
    <row r="231" spans="1:18" x14ac:dyDescent="0.3">
      <c r="B231" s="3"/>
      <c r="C231" s="3"/>
      <c r="D231" s="3"/>
      <c r="E231" s="3"/>
      <c r="F231" s="3"/>
      <c r="G231" s="3"/>
      <c r="H231" s="3"/>
      <c r="I231" s="4"/>
      <c r="J231" s="3"/>
      <c r="K231" s="3"/>
      <c r="L231" s="3"/>
      <c r="M231" s="3"/>
      <c r="N231" s="3"/>
      <c r="O231" s="3"/>
      <c r="P231" s="3"/>
      <c r="Q231" s="3"/>
      <c r="R231" s="3"/>
    </row>
    <row r="232" spans="1:18" x14ac:dyDescent="0.3">
      <c r="B232" s="3"/>
      <c r="C232" s="3"/>
      <c r="D232" s="3"/>
      <c r="E232" s="3"/>
      <c r="F232" s="3"/>
      <c r="G232" s="3"/>
      <c r="H232" s="3"/>
      <c r="I232" s="4"/>
      <c r="J232" s="3"/>
      <c r="K232" s="3"/>
      <c r="L232" s="3"/>
      <c r="M232" s="3"/>
      <c r="N232" s="3"/>
      <c r="O232" s="3"/>
      <c r="P232" s="3"/>
      <c r="Q232" s="3"/>
      <c r="R232" s="3"/>
    </row>
    <row r="233" spans="1:18" x14ac:dyDescent="0.3">
      <c r="B233" s="3"/>
      <c r="C233" s="3"/>
      <c r="D233" s="3"/>
      <c r="E233" s="3"/>
      <c r="F233" s="3"/>
      <c r="G233" s="3"/>
      <c r="H233" s="3"/>
      <c r="I233" s="4"/>
      <c r="J233" s="3"/>
      <c r="K233" s="3"/>
      <c r="L233" s="3"/>
      <c r="M233" s="3"/>
      <c r="N233" s="3"/>
      <c r="O233" s="3"/>
      <c r="P233" s="3"/>
      <c r="Q233" s="3"/>
      <c r="R233" s="3"/>
    </row>
    <row r="234" spans="1:18" x14ac:dyDescent="0.3">
      <c r="B234" s="3"/>
      <c r="C234" s="3"/>
      <c r="D234" s="3"/>
      <c r="E234" s="3"/>
      <c r="F234" s="3"/>
      <c r="G234" s="3"/>
      <c r="H234" s="3"/>
      <c r="I234" s="4"/>
      <c r="J234" s="3"/>
      <c r="K234" s="3"/>
      <c r="L234" s="3"/>
      <c r="M234" s="3"/>
      <c r="N234" s="3"/>
      <c r="O234" s="3"/>
      <c r="P234" s="3"/>
      <c r="Q234" s="3"/>
      <c r="R234" s="3"/>
    </row>
    <row r="235" spans="1:18" x14ac:dyDescent="0.3">
      <c r="B235" s="3"/>
      <c r="C235" s="3"/>
      <c r="D235" s="3">
        <v>4</v>
      </c>
      <c r="E235" s="3">
        <v>5</v>
      </c>
      <c r="F235" s="3">
        <v>6</v>
      </c>
      <c r="G235" s="3">
        <v>7</v>
      </c>
      <c r="H235" s="3">
        <v>8</v>
      </c>
      <c r="I235" s="3">
        <v>9</v>
      </c>
      <c r="J235" s="3">
        <v>10</v>
      </c>
      <c r="K235" s="3">
        <v>11</v>
      </c>
      <c r="L235" s="3">
        <v>12</v>
      </c>
      <c r="M235" s="3">
        <v>13</v>
      </c>
      <c r="N235" s="3">
        <v>14</v>
      </c>
      <c r="O235" s="3">
        <v>15</v>
      </c>
      <c r="P235" s="3">
        <v>16</v>
      </c>
      <c r="Q235" s="3">
        <v>17</v>
      </c>
      <c r="R235" s="3">
        <v>18</v>
      </c>
    </row>
    <row r="237" spans="1:18" x14ac:dyDescent="0.3">
      <c r="D237" s="16" t="s">
        <v>417</v>
      </c>
    </row>
    <row r="238" spans="1:18" x14ac:dyDescent="0.3">
      <c r="D238" s="17" t="s">
        <v>422</v>
      </c>
    </row>
    <row r="242" spans="3:17" ht="39.6" x14ac:dyDescent="0.3">
      <c r="C242" s="5"/>
      <c r="D242" s="6" t="s">
        <v>369</v>
      </c>
      <c r="E242" s="6" t="s">
        <v>370</v>
      </c>
      <c r="F242" s="38"/>
      <c r="G242" s="6" t="s">
        <v>371</v>
      </c>
      <c r="H242" s="48"/>
      <c r="I242" s="49" t="s">
        <v>372</v>
      </c>
      <c r="J242" s="49"/>
      <c r="K242" s="49"/>
      <c r="L242" s="49"/>
      <c r="M242" s="45"/>
      <c r="N242" s="49" t="s">
        <v>373</v>
      </c>
      <c r="O242" s="49"/>
      <c r="P242" s="49"/>
      <c r="Q242" s="49"/>
    </row>
    <row r="243" spans="3:17" ht="39.6" x14ac:dyDescent="0.3">
      <c r="C243" s="7"/>
      <c r="D243" s="8"/>
      <c r="E243" s="8"/>
      <c r="F243" s="47"/>
      <c r="G243" s="8"/>
      <c r="H243" s="40"/>
      <c r="I243" s="9" t="s">
        <v>374</v>
      </c>
      <c r="J243" s="9" t="s">
        <v>375</v>
      </c>
      <c r="K243" s="9" t="s">
        <v>376</v>
      </c>
      <c r="L243" s="9" t="s">
        <v>377</v>
      </c>
      <c r="M243" s="50"/>
      <c r="N243" s="9" t="s">
        <v>374</v>
      </c>
      <c r="O243" s="9" t="s">
        <v>375</v>
      </c>
      <c r="P243" s="9" t="s">
        <v>376</v>
      </c>
      <c r="Q243" s="9" t="s">
        <v>377</v>
      </c>
    </row>
    <row r="244" spans="3:17" x14ac:dyDescent="0.3">
      <c r="C244" s="10" t="str">
        <f>'all schools'!C240</f>
        <v>England</v>
      </c>
      <c r="D244" s="10">
        <f>VLOOKUP($C244,$A$9:$Q$203,D235,FALSE)</f>
        <v>16790</v>
      </c>
      <c r="E244" s="10">
        <f>VLOOKUP($C244,$A$9:$Q$203,E235,FALSE)</f>
        <v>123</v>
      </c>
      <c r="F244" s="10"/>
      <c r="G244" s="10">
        <f>VLOOKUP($C244,$A$9:$Q$203,F235,FALSE)</f>
        <v>16667</v>
      </c>
      <c r="H244" s="11"/>
      <c r="I244" s="10">
        <f>VLOOKUP($C244,$A$9:$Q$203,G235,FALSE)</f>
        <v>2764</v>
      </c>
      <c r="J244" s="10">
        <f>VLOOKUP($C244,$A$9:$Q$203,H235,FALSE)</f>
        <v>11886</v>
      </c>
      <c r="K244" s="10">
        <f>VLOOKUP($C244,$A$9:$Q$203,I235,FALSE)</f>
        <v>1556</v>
      </c>
      <c r="L244" s="10">
        <f>VLOOKUP($C244,$A$9:$Q$203,J235,FALSE)</f>
        <v>461</v>
      </c>
      <c r="M244" s="10"/>
      <c r="N244" s="10">
        <f>VLOOKUP($C244,$A$9:$Q$203,K235,FALSE)</f>
        <v>16.583668326633468</v>
      </c>
      <c r="O244" s="10">
        <f>VLOOKUP($C244,$A$9:$Q$203,L235,FALSE)</f>
        <v>71.314573708525828</v>
      </c>
      <c r="P244" s="10">
        <f>VLOOKUP($C244,$A$9:$Q$203,M235,FALSE)</f>
        <v>9.3358132837343248</v>
      </c>
      <c r="Q244" s="10">
        <f>VLOOKUP($C244,$A$9:$Q$203,N235,FALSE)</f>
        <v>2.7659446811063777</v>
      </c>
    </row>
    <row r="245" spans="3:17" x14ac:dyDescent="0.3">
      <c r="C245" s="10" t="str">
        <f>'all schools'!C241</f>
        <v>Predominantly Rural</v>
      </c>
      <c r="D245" s="10">
        <f>VLOOKUP($C245,$A$9:$Q$203,D235,FALSE)</f>
        <v>3804</v>
      </c>
      <c r="E245" s="10">
        <f>VLOOKUP($C245,$A$9:$Q$203,E235,FALSE)</f>
        <v>33</v>
      </c>
      <c r="F245" s="12"/>
      <c r="G245" s="10">
        <f>VLOOKUP($C245,$A$9:$Q$203,F235,FALSE)</f>
        <v>3771</v>
      </c>
      <c r="H245" s="13"/>
      <c r="I245" s="10">
        <f>VLOOKUP($C245,$A$9:$Q$203,G235,FALSE)</f>
        <v>463</v>
      </c>
      <c r="J245" s="10">
        <f>VLOOKUP($C245,$A$9:$Q$203,H235,FALSE)</f>
        <v>2764</v>
      </c>
      <c r="K245" s="10">
        <f>VLOOKUP($C245,$A$9:$Q$203,I235,FALSE)</f>
        <v>413</v>
      </c>
      <c r="L245" s="10">
        <f>VLOOKUP($C245,$A$9:$Q$203,J235,FALSE)</f>
        <v>131</v>
      </c>
      <c r="M245" s="12"/>
      <c r="N245" s="10">
        <f>VLOOKUP($C245,$A$9:$Q$203,K235,FALSE)</f>
        <v>12.277910368602493</v>
      </c>
      <c r="O245" s="10">
        <f>VLOOKUP($C245,$A$9:$Q$203,L235,FALSE)</f>
        <v>73.296207902413158</v>
      </c>
      <c r="P245" s="10">
        <f>VLOOKUP($C245,$A$9:$Q$203,M235,FALSE)</f>
        <v>10.952002121453196</v>
      </c>
      <c r="Q245" s="10">
        <f>VLOOKUP($C245,$A$9:$Q$203,N235,FALSE)</f>
        <v>3.4738796075311589</v>
      </c>
    </row>
    <row r="246" spans="3:17" x14ac:dyDescent="0.3">
      <c r="C246" s="15" t="s">
        <v>9</v>
      </c>
      <c r="D246" s="12">
        <f t="shared" ref="D246:E248" si="8">D183</f>
        <v>8675</v>
      </c>
      <c r="E246" s="12">
        <f t="shared" si="8"/>
        <v>44</v>
      </c>
      <c r="F246" s="12"/>
      <c r="G246" s="12">
        <f>G183</f>
        <v>1640</v>
      </c>
      <c r="H246" s="13"/>
      <c r="I246" s="12">
        <f t="shared" ref="I246:L248" si="9">I183</f>
        <v>776</v>
      </c>
      <c r="J246" s="12">
        <f t="shared" si="9"/>
        <v>205</v>
      </c>
      <c r="K246" s="12">
        <f t="shared" si="9"/>
        <v>19.00127447572703</v>
      </c>
      <c r="L246" s="12">
        <f t="shared" si="9"/>
        <v>69.63271926775576</v>
      </c>
      <c r="M246" s="12"/>
      <c r="N246" s="14">
        <f>100*N183</f>
        <v>237.51593094658787</v>
      </c>
      <c r="O246" s="14">
        <f t="shared" ref="O246:Q246" si="10">100*O183</f>
        <v>0</v>
      </c>
      <c r="P246" s="14">
        <f t="shared" si="10"/>
        <v>0</v>
      </c>
      <c r="Q246" s="14">
        <f t="shared" si="10"/>
        <v>0</v>
      </c>
    </row>
    <row r="247" spans="3:17" x14ac:dyDescent="0.3">
      <c r="C247" s="15" t="s">
        <v>5</v>
      </c>
      <c r="D247" s="12">
        <f t="shared" si="8"/>
        <v>4311</v>
      </c>
      <c r="E247" s="12">
        <f t="shared" si="8"/>
        <v>46</v>
      </c>
      <c r="F247" s="12"/>
      <c r="G247" s="12">
        <f>G184</f>
        <v>661</v>
      </c>
      <c r="H247" s="13"/>
      <c r="I247" s="12">
        <f t="shared" si="9"/>
        <v>367</v>
      </c>
      <c r="J247" s="12">
        <f t="shared" si="9"/>
        <v>125</v>
      </c>
      <c r="K247" s="12">
        <f t="shared" si="9"/>
        <v>15.498241500586166</v>
      </c>
      <c r="L247" s="12">
        <f t="shared" si="9"/>
        <v>72.966002344665881</v>
      </c>
      <c r="M247" s="12"/>
      <c r="N247" s="14">
        <f t="shared" ref="N247:Q248" si="11">100*N184</f>
        <v>293.08323563892145</v>
      </c>
      <c r="O247" s="14">
        <f t="shared" si="11"/>
        <v>0</v>
      </c>
      <c r="P247" s="14">
        <f t="shared" si="11"/>
        <v>0</v>
      </c>
      <c r="Q247" s="14">
        <f t="shared" si="11"/>
        <v>0</v>
      </c>
    </row>
    <row r="248" spans="3:17" x14ac:dyDescent="0.3">
      <c r="C248" s="15" t="s">
        <v>7</v>
      </c>
      <c r="D248" s="12">
        <f t="shared" si="8"/>
        <v>3804</v>
      </c>
      <c r="E248" s="12">
        <f t="shared" si="8"/>
        <v>33</v>
      </c>
      <c r="F248" s="12"/>
      <c r="G248" s="12">
        <f>G185</f>
        <v>463</v>
      </c>
      <c r="H248" s="13"/>
      <c r="I248" s="12">
        <f t="shared" si="9"/>
        <v>413</v>
      </c>
      <c r="J248" s="12">
        <f t="shared" si="9"/>
        <v>131</v>
      </c>
      <c r="K248" s="12">
        <f t="shared" si="9"/>
        <v>12.277910368602493</v>
      </c>
      <c r="L248" s="12">
        <f t="shared" si="9"/>
        <v>73.296207902413158</v>
      </c>
      <c r="M248" s="12"/>
      <c r="N248" s="14">
        <f t="shared" si="11"/>
        <v>347.38796075311586</v>
      </c>
      <c r="O248" s="14">
        <f t="shared" si="11"/>
        <v>0</v>
      </c>
      <c r="P248" s="14">
        <f t="shared" si="11"/>
        <v>0</v>
      </c>
      <c r="Q248" s="14">
        <f t="shared" si="11"/>
        <v>0</v>
      </c>
    </row>
    <row r="251" spans="3:17" x14ac:dyDescent="0.3">
      <c r="C251" t="s">
        <v>389</v>
      </c>
    </row>
  </sheetData>
  <mergeCells count="5">
    <mergeCell ref="F242:F243"/>
    <mergeCell ref="H242:H243"/>
    <mergeCell ref="I242:L242"/>
    <mergeCell ref="M242:M243"/>
    <mergeCell ref="N242:Q24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251"/>
  <sheetViews>
    <sheetView topLeftCell="E195" workbookViewId="0">
      <selection activeCell="K207" sqref="K183:R207"/>
    </sheetView>
  </sheetViews>
  <sheetFormatPr defaultRowHeight="14.4" x14ac:dyDescent="0.3"/>
  <cols>
    <col min="1" max="1" width="34.109375" customWidth="1"/>
    <col min="4" max="4" width="21.77734375" customWidth="1"/>
    <col min="5" max="5" width="31.33203125" bestFit="1" customWidth="1"/>
    <col min="6" max="6" width="24.88671875" bestFit="1" customWidth="1"/>
    <col min="7" max="7" width="10.77734375" bestFit="1" customWidth="1"/>
    <col min="8" max="8" width="5.44140625"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 min="14" max="14" width="13.88671875" bestFit="1" customWidth="1"/>
    <col min="15" max="16" width="9.5546875" bestFit="1" customWidth="1"/>
    <col min="17" max="17" width="9.33203125" bestFit="1" customWidth="1"/>
  </cols>
  <sheetData>
    <row r="1" spans="1:14" x14ac:dyDescent="0.3">
      <c r="A1" t="s">
        <v>435</v>
      </c>
    </row>
    <row r="2" spans="1:14" x14ac:dyDescent="0.3">
      <c r="A2" t="s">
        <v>422</v>
      </c>
    </row>
    <row r="4" spans="1:14" x14ac:dyDescent="0.3">
      <c r="A4" t="s">
        <v>367</v>
      </c>
      <c r="B4" t="s">
        <v>392</v>
      </c>
      <c r="D4" t="s">
        <v>369</v>
      </c>
      <c r="E4" t="s">
        <v>427</v>
      </c>
      <c r="F4" t="s">
        <v>428</v>
      </c>
      <c r="G4" t="s">
        <v>374</v>
      </c>
      <c r="H4" t="s">
        <v>375</v>
      </c>
      <c r="I4" t="s">
        <v>376</v>
      </c>
      <c r="J4" t="s">
        <v>377</v>
      </c>
      <c r="K4" t="s">
        <v>429</v>
      </c>
      <c r="L4" t="s">
        <v>430</v>
      </c>
      <c r="M4" t="s">
        <v>431</v>
      </c>
      <c r="N4" t="s">
        <v>432</v>
      </c>
    </row>
    <row r="9" spans="1:14" x14ac:dyDescent="0.3">
      <c r="A9" t="s">
        <v>378</v>
      </c>
      <c r="D9">
        <v>3398</v>
      </c>
      <c r="E9">
        <v>83</v>
      </c>
      <c r="F9">
        <v>3315</v>
      </c>
      <c r="G9">
        <v>678</v>
      </c>
      <c r="H9">
        <v>1864</v>
      </c>
      <c r="I9">
        <v>543</v>
      </c>
      <c r="J9">
        <v>230</v>
      </c>
      <c r="K9">
        <v>20.452488687782804</v>
      </c>
      <c r="L9">
        <v>56.229260935143287</v>
      </c>
      <c r="M9">
        <v>16.380090497737555</v>
      </c>
      <c r="N9">
        <v>6.9381598793363501</v>
      </c>
    </row>
    <row r="10" spans="1:14" x14ac:dyDescent="0.3">
      <c r="A10" t="s">
        <v>409</v>
      </c>
      <c r="D10">
        <v>491</v>
      </c>
      <c r="E10">
        <v>10</v>
      </c>
      <c r="F10">
        <v>481</v>
      </c>
      <c r="G10">
        <v>84</v>
      </c>
      <c r="H10">
        <v>249</v>
      </c>
      <c r="I10">
        <v>89</v>
      </c>
      <c r="J10">
        <v>59</v>
      </c>
      <c r="K10">
        <v>17.463617463617464</v>
      </c>
      <c r="L10">
        <v>51.767151767151766</v>
      </c>
      <c r="M10">
        <v>18.503118503118504</v>
      </c>
      <c r="N10">
        <v>12.266112266112266</v>
      </c>
    </row>
    <row r="11" spans="1:14" x14ac:dyDescent="0.3">
      <c r="A11" t="s">
        <v>379</v>
      </c>
      <c r="D11">
        <v>172</v>
      </c>
      <c r="E11">
        <v>3</v>
      </c>
      <c r="F11">
        <v>169</v>
      </c>
      <c r="G11">
        <v>27</v>
      </c>
      <c r="H11">
        <v>78</v>
      </c>
      <c r="I11">
        <v>38</v>
      </c>
      <c r="J11">
        <v>26</v>
      </c>
      <c r="K11">
        <v>15.976331360946746</v>
      </c>
      <c r="L11">
        <v>46.153846153846153</v>
      </c>
      <c r="M11">
        <v>22.485207100591715</v>
      </c>
      <c r="N11">
        <v>15.384615384615385</v>
      </c>
    </row>
    <row r="12" spans="1:14" x14ac:dyDescent="0.3">
      <c r="A12" t="s">
        <v>16</v>
      </c>
      <c r="B12" t="str">
        <f>IFERROR(VLOOKUP($A12,classification!$A$3:$C$331,3,FALSE),VLOOKUP($A12,classification!$I$2:$K$27,3,FALSE))</f>
        <v>Predominantly Urban</v>
      </c>
      <c r="C12" t="str">
        <f>VLOOKUP($A12,class!$A$1:$B$455,2,FALSE)</f>
        <v>Unitary Authority</v>
      </c>
      <c r="D12">
        <v>8</v>
      </c>
      <c r="E12">
        <v>0</v>
      </c>
      <c r="F12">
        <v>8</v>
      </c>
      <c r="G12">
        <v>2</v>
      </c>
      <c r="H12">
        <v>2</v>
      </c>
      <c r="I12">
        <v>4</v>
      </c>
      <c r="J12">
        <v>0</v>
      </c>
      <c r="K12">
        <v>25</v>
      </c>
      <c r="L12">
        <v>25</v>
      </c>
      <c r="M12">
        <v>50</v>
      </c>
      <c r="N12">
        <v>0</v>
      </c>
    </row>
    <row r="13" spans="1:14" x14ac:dyDescent="0.3">
      <c r="A13" t="s">
        <v>79</v>
      </c>
      <c r="B13" t="str">
        <f>IFERROR(VLOOKUP($A13,classification!$A$3:$C$331,3,FALSE),VLOOKUP($A13,classification!$I$2:$K$27,3,FALSE))</f>
        <v>Predominantly Rural</v>
      </c>
      <c r="C13" t="str">
        <f>VLOOKUP($A13,class!$A$1:$B$455,2,FALSE)</f>
        <v>Unitary Authority</v>
      </c>
      <c r="D13">
        <v>31</v>
      </c>
      <c r="E13">
        <v>0</v>
      </c>
      <c r="F13">
        <v>31</v>
      </c>
      <c r="G13">
        <v>7</v>
      </c>
      <c r="H13">
        <v>14</v>
      </c>
      <c r="I13">
        <v>7</v>
      </c>
      <c r="J13">
        <v>3</v>
      </c>
      <c r="K13">
        <v>22.580645161290324</v>
      </c>
      <c r="L13">
        <v>45.161290322580648</v>
      </c>
      <c r="M13">
        <v>22.580645161290324</v>
      </c>
      <c r="N13">
        <v>9.67741935483871</v>
      </c>
    </row>
    <row r="14" spans="1:14" x14ac:dyDescent="0.3">
      <c r="A14" t="s">
        <v>306</v>
      </c>
      <c r="B14" t="str">
        <f>IFERROR(VLOOKUP($A14,classification!$A$3:$C$331,3,FALSE),VLOOKUP($A14,classification!$I$2:$K$27,3,FALSE))</f>
        <v>Predominantly Urban</v>
      </c>
      <c r="C14" t="str">
        <f>VLOOKUP($A14,class!$A$1:$B$455,2,FALSE)</f>
        <v>Metropolitan District</v>
      </c>
      <c r="D14">
        <v>10</v>
      </c>
      <c r="E14">
        <v>1</v>
      </c>
      <c r="F14">
        <v>9</v>
      </c>
      <c r="G14">
        <v>3</v>
      </c>
      <c r="H14">
        <v>3</v>
      </c>
      <c r="I14">
        <v>1</v>
      </c>
      <c r="J14">
        <v>2</v>
      </c>
      <c r="K14">
        <v>33.333333333333336</v>
      </c>
      <c r="L14">
        <v>33.333333333333336</v>
      </c>
      <c r="M14">
        <v>11.111111111111111</v>
      </c>
      <c r="N14">
        <v>22.222222222222221</v>
      </c>
    </row>
    <row r="15" spans="1:14" x14ac:dyDescent="0.3">
      <c r="A15" t="s">
        <v>6</v>
      </c>
      <c r="B15" t="str">
        <f>IFERROR(VLOOKUP($A15,classification!$A$3:$C$331,3,FALSE),VLOOKUP($A15,classification!$I$2:$K$27,3,FALSE))</f>
        <v>Predominantly Urban</v>
      </c>
      <c r="C15" t="str">
        <f>VLOOKUP($A15,class!$A$1:$B$455,2,FALSE)</f>
        <v>Unitary Authority</v>
      </c>
      <c r="D15">
        <v>5</v>
      </c>
      <c r="E15">
        <v>0</v>
      </c>
      <c r="F15">
        <v>5</v>
      </c>
      <c r="G15">
        <v>0</v>
      </c>
      <c r="H15">
        <v>2</v>
      </c>
      <c r="I15">
        <v>2</v>
      </c>
      <c r="J15">
        <v>1</v>
      </c>
      <c r="K15">
        <v>0</v>
      </c>
      <c r="L15">
        <v>40</v>
      </c>
      <c r="M15">
        <v>40</v>
      </c>
      <c r="N15">
        <v>20</v>
      </c>
    </row>
    <row r="16" spans="1:14" x14ac:dyDescent="0.3">
      <c r="A16" t="s">
        <v>10</v>
      </c>
      <c r="B16" t="str">
        <f>IFERROR(VLOOKUP($A16,classification!$A$3:$C$331,3,FALSE),VLOOKUP($A16,classification!$I$2:$K$27,3,FALSE))</f>
        <v>Predominantly Urban</v>
      </c>
      <c r="C16" t="str">
        <f>VLOOKUP($A16,class!$A$1:$B$455,2,FALSE)</f>
        <v>Unitary Authority</v>
      </c>
      <c r="D16">
        <v>8</v>
      </c>
      <c r="E16">
        <v>1</v>
      </c>
      <c r="F16">
        <v>7</v>
      </c>
      <c r="G16">
        <v>0</v>
      </c>
      <c r="H16">
        <v>5</v>
      </c>
      <c r="I16">
        <v>2</v>
      </c>
      <c r="J16">
        <v>0</v>
      </c>
      <c r="K16">
        <v>0</v>
      </c>
      <c r="L16">
        <v>71.428571428571431</v>
      </c>
      <c r="M16">
        <v>28.571428571428573</v>
      </c>
      <c r="N16">
        <v>0</v>
      </c>
    </row>
    <row r="17" spans="1:14" x14ac:dyDescent="0.3">
      <c r="A17" t="s">
        <v>307</v>
      </c>
      <c r="B17" t="str">
        <f>IFERROR(VLOOKUP($A17,classification!$A$3:$C$331,3,FALSE),VLOOKUP($A17,classification!$I$2:$K$27,3,FALSE))</f>
        <v>Predominantly Urban</v>
      </c>
      <c r="C17" t="str">
        <f>VLOOKUP($A17,class!$A$1:$B$455,2,FALSE)</f>
        <v>Metropolitan District</v>
      </c>
      <c r="D17">
        <v>15</v>
      </c>
      <c r="E17">
        <v>1</v>
      </c>
      <c r="F17">
        <v>14</v>
      </c>
      <c r="G17">
        <v>4</v>
      </c>
      <c r="H17">
        <v>4</v>
      </c>
      <c r="I17">
        <v>4</v>
      </c>
      <c r="J17">
        <v>2</v>
      </c>
      <c r="K17">
        <v>28.571428571428573</v>
      </c>
      <c r="L17">
        <v>28.571428571428573</v>
      </c>
      <c r="M17">
        <v>28.571428571428573</v>
      </c>
      <c r="N17">
        <v>14.285714285714286</v>
      </c>
    </row>
    <row r="18" spans="1:14" x14ac:dyDescent="0.3">
      <c r="A18" t="s">
        <v>308</v>
      </c>
      <c r="B18" t="str">
        <f>IFERROR(VLOOKUP($A18,classification!$A$3:$C$331,3,FALSE),VLOOKUP($A18,classification!$I$2:$K$27,3,FALSE))</f>
        <v>Predominantly Urban</v>
      </c>
      <c r="C18" t="str">
        <f>VLOOKUP($A18,class!$A$1:$B$455,2,FALSE)</f>
        <v>Metropolitan District</v>
      </c>
      <c r="D18">
        <v>16</v>
      </c>
      <c r="E18">
        <v>0</v>
      </c>
      <c r="F18">
        <v>16</v>
      </c>
      <c r="G18">
        <v>2</v>
      </c>
      <c r="H18">
        <v>10</v>
      </c>
      <c r="I18">
        <v>2</v>
      </c>
      <c r="J18">
        <v>2</v>
      </c>
      <c r="K18">
        <v>12.5</v>
      </c>
      <c r="L18">
        <v>62.5</v>
      </c>
      <c r="M18">
        <v>12.5</v>
      </c>
      <c r="N18">
        <v>12.5</v>
      </c>
    </row>
    <row r="19" spans="1:14" x14ac:dyDescent="0.3">
      <c r="A19" t="s">
        <v>80</v>
      </c>
      <c r="B19" t="str">
        <f>IFERROR(VLOOKUP($A19,classification!$A$3:$C$331,3,FALSE),VLOOKUP($A19,classification!$I$2:$K$27,3,FALSE))</f>
        <v>Predominantly Rural</v>
      </c>
      <c r="C19" t="str">
        <f>VLOOKUP($A19,class!$A$1:$B$455,2,FALSE)</f>
        <v>Unitary Authority</v>
      </c>
      <c r="D19">
        <v>30</v>
      </c>
      <c r="E19">
        <v>0</v>
      </c>
      <c r="F19">
        <v>30</v>
      </c>
      <c r="G19">
        <v>1</v>
      </c>
      <c r="H19">
        <v>18</v>
      </c>
      <c r="I19">
        <v>6</v>
      </c>
      <c r="J19">
        <v>5</v>
      </c>
      <c r="K19">
        <v>3.3333333333333335</v>
      </c>
      <c r="L19">
        <v>60</v>
      </c>
      <c r="M19">
        <v>20</v>
      </c>
      <c r="N19">
        <v>16.666666666666668</v>
      </c>
    </row>
    <row r="20" spans="1:14" x14ac:dyDescent="0.3">
      <c r="A20" t="s">
        <v>12</v>
      </c>
      <c r="B20" t="str">
        <f>IFERROR(VLOOKUP($A20,classification!$A$3:$C$331,3,FALSE),VLOOKUP($A20,classification!$I$2:$K$27,3,FALSE))</f>
        <v>Urban with Significant Rural</v>
      </c>
      <c r="C20" t="str">
        <f>VLOOKUP($A20,class!$A$1:$B$455,2,FALSE)</f>
        <v>Unitary Authority</v>
      </c>
      <c r="D20">
        <v>10</v>
      </c>
      <c r="E20">
        <v>0</v>
      </c>
      <c r="F20">
        <v>10</v>
      </c>
      <c r="G20">
        <v>1</v>
      </c>
      <c r="H20">
        <v>1</v>
      </c>
      <c r="I20">
        <v>3</v>
      </c>
      <c r="J20">
        <v>5</v>
      </c>
      <c r="K20">
        <v>10</v>
      </c>
      <c r="L20">
        <v>10</v>
      </c>
      <c r="M20">
        <v>30</v>
      </c>
      <c r="N20">
        <v>50</v>
      </c>
    </row>
    <row r="21" spans="1:14" x14ac:dyDescent="0.3">
      <c r="A21" t="s">
        <v>309</v>
      </c>
      <c r="B21" t="str">
        <f>IFERROR(VLOOKUP($A21,classification!$A$3:$C$331,3,FALSE),VLOOKUP($A21,classification!$I$2:$K$27,3,FALSE))</f>
        <v>Predominantly Urban</v>
      </c>
      <c r="C21" t="str">
        <f>VLOOKUP($A21,class!$A$1:$B$455,2,FALSE)</f>
        <v>Metropolitan District</v>
      </c>
      <c r="D21">
        <v>8</v>
      </c>
      <c r="E21">
        <v>0</v>
      </c>
      <c r="F21">
        <v>8</v>
      </c>
      <c r="G21">
        <v>2</v>
      </c>
      <c r="H21">
        <v>5</v>
      </c>
      <c r="I21">
        <v>1</v>
      </c>
      <c r="J21">
        <v>0</v>
      </c>
      <c r="K21">
        <v>25</v>
      </c>
      <c r="L21">
        <v>62.5</v>
      </c>
      <c r="M21">
        <v>12.5</v>
      </c>
      <c r="N21">
        <v>0</v>
      </c>
    </row>
    <row r="22" spans="1:14" x14ac:dyDescent="0.3">
      <c r="A22" t="s">
        <v>14</v>
      </c>
      <c r="B22" t="str">
        <f>IFERROR(VLOOKUP($A22,classification!$A$3:$C$331,3,FALSE),VLOOKUP($A22,classification!$I$2:$K$27,3,FALSE))</f>
        <v>Predominantly Urban</v>
      </c>
      <c r="C22" t="str">
        <f>VLOOKUP($A22,class!$A$1:$B$455,2,FALSE)</f>
        <v>Unitary Authority</v>
      </c>
      <c r="D22">
        <v>13</v>
      </c>
      <c r="E22">
        <v>0</v>
      </c>
      <c r="F22">
        <v>13</v>
      </c>
      <c r="G22">
        <v>4</v>
      </c>
      <c r="H22">
        <v>7</v>
      </c>
      <c r="I22">
        <v>0</v>
      </c>
      <c r="J22">
        <v>2</v>
      </c>
      <c r="K22">
        <v>30.76923076923077</v>
      </c>
      <c r="L22">
        <v>53.846153846153847</v>
      </c>
      <c r="M22">
        <v>0</v>
      </c>
      <c r="N22">
        <v>15.384615384615385</v>
      </c>
    </row>
    <row r="23" spans="1:14" x14ac:dyDescent="0.3">
      <c r="A23" t="s">
        <v>310</v>
      </c>
      <c r="B23" t="str">
        <f>IFERROR(VLOOKUP($A23,classification!$A$3:$C$331,3,FALSE),VLOOKUP($A23,classification!$I$2:$K$27,3,FALSE))</f>
        <v>Predominantly Urban</v>
      </c>
      <c r="C23" t="str">
        <f>VLOOKUP($A23,class!$A$1:$B$455,2,FALSE)</f>
        <v>Metropolitan District</v>
      </c>
      <c r="D23">
        <v>18</v>
      </c>
      <c r="E23">
        <v>0</v>
      </c>
      <c r="F23">
        <v>18</v>
      </c>
      <c r="G23">
        <v>1</v>
      </c>
      <c r="H23">
        <v>7</v>
      </c>
      <c r="I23">
        <v>6</v>
      </c>
      <c r="J23">
        <v>4</v>
      </c>
      <c r="K23">
        <v>5.5555555555555554</v>
      </c>
      <c r="L23">
        <v>38.888888888888886</v>
      </c>
      <c r="M23">
        <v>33.333333333333336</v>
      </c>
      <c r="N23">
        <v>22.222222222222221</v>
      </c>
    </row>
    <row r="24" spans="1:14" x14ac:dyDescent="0.3">
      <c r="A24" t="s">
        <v>381</v>
      </c>
      <c r="D24">
        <v>319</v>
      </c>
      <c r="E24">
        <v>7</v>
      </c>
      <c r="F24">
        <v>312</v>
      </c>
      <c r="G24">
        <v>57</v>
      </c>
      <c r="H24">
        <v>171</v>
      </c>
      <c r="I24">
        <v>51</v>
      </c>
      <c r="J24">
        <v>33</v>
      </c>
      <c r="K24">
        <v>18.26923076923077</v>
      </c>
      <c r="L24">
        <v>54.807692307692307</v>
      </c>
      <c r="M24">
        <v>16.346153846153847</v>
      </c>
      <c r="N24">
        <v>10.576923076923077</v>
      </c>
    </row>
    <row r="25" spans="1:14" x14ac:dyDescent="0.3">
      <c r="A25" t="s">
        <v>302</v>
      </c>
      <c r="B25" t="str">
        <f>IFERROR(VLOOKUP($A25,classification!$A$3:$C$331,3,FALSE),VLOOKUP($A25,classification!$I$2:$K$27,3,FALSE))</f>
        <v>Predominantly Urban</v>
      </c>
      <c r="C25" t="str">
        <f>VLOOKUP($A25,class!$A$1:$B$455,2,FALSE)</f>
        <v>Metropolitan District</v>
      </c>
      <c r="D25">
        <v>10</v>
      </c>
      <c r="E25">
        <v>0</v>
      </c>
      <c r="F25">
        <v>10</v>
      </c>
      <c r="G25">
        <v>0</v>
      </c>
      <c r="H25">
        <v>6</v>
      </c>
      <c r="I25">
        <v>2</v>
      </c>
      <c r="J25">
        <v>2</v>
      </c>
      <c r="K25">
        <v>0</v>
      </c>
      <c r="L25">
        <v>60</v>
      </c>
      <c r="M25">
        <v>20</v>
      </c>
      <c r="N25">
        <v>20</v>
      </c>
    </row>
    <row r="26" spans="1:14" x14ac:dyDescent="0.3">
      <c r="A26" t="s">
        <v>318</v>
      </c>
      <c r="B26" t="str">
        <f>IFERROR(VLOOKUP($A26,classification!$A$3:$C$331,3,FALSE),VLOOKUP($A26,classification!$I$2:$K$27,3,FALSE))</f>
        <v>Predominantly Urban</v>
      </c>
      <c r="C26" t="str">
        <f>VLOOKUP($A26,class!$A$1:$B$455,2,FALSE)</f>
        <v>Metropolitan District</v>
      </c>
      <c r="D26">
        <v>35</v>
      </c>
      <c r="E26">
        <v>2</v>
      </c>
      <c r="F26">
        <v>33</v>
      </c>
      <c r="G26">
        <v>8</v>
      </c>
      <c r="H26">
        <v>13</v>
      </c>
      <c r="I26">
        <v>8</v>
      </c>
      <c r="J26">
        <v>4</v>
      </c>
      <c r="K26">
        <v>24.242424242424242</v>
      </c>
      <c r="L26">
        <v>39.393939393939391</v>
      </c>
      <c r="M26">
        <v>24.242424242424242</v>
      </c>
      <c r="N26">
        <v>12.121212121212121</v>
      </c>
    </row>
    <row r="27" spans="1:14" x14ac:dyDescent="0.3">
      <c r="A27" t="s">
        <v>319</v>
      </c>
      <c r="B27" t="str">
        <f>IFERROR(VLOOKUP($A27,classification!$A$3:$C$331,3,FALSE),VLOOKUP($A27,classification!$I$2:$K$27,3,FALSE))</f>
        <v>Predominantly Urban</v>
      </c>
      <c r="C27" t="str">
        <f>VLOOKUP($A27,class!$A$1:$B$455,2,FALSE)</f>
        <v>Metropolitan District</v>
      </c>
      <c r="D27">
        <v>13</v>
      </c>
      <c r="E27">
        <v>0</v>
      </c>
      <c r="F27">
        <v>13</v>
      </c>
      <c r="G27">
        <v>3</v>
      </c>
      <c r="H27">
        <v>7</v>
      </c>
      <c r="I27">
        <v>0</v>
      </c>
      <c r="J27">
        <v>3</v>
      </c>
      <c r="K27">
        <v>23.076923076923077</v>
      </c>
      <c r="L27">
        <v>53.846153846153847</v>
      </c>
      <c r="M27">
        <v>0</v>
      </c>
      <c r="N27">
        <v>23.076923076923077</v>
      </c>
    </row>
    <row r="28" spans="1:14" x14ac:dyDescent="0.3">
      <c r="A28" t="s">
        <v>303</v>
      </c>
      <c r="B28" t="str">
        <f>IFERROR(VLOOKUP($A28,classification!$A$3:$C$331,3,FALSE),VLOOKUP($A28,classification!$I$2:$K$27,3,FALSE))</f>
        <v>Predominantly Urban</v>
      </c>
      <c r="C28" t="str">
        <f>VLOOKUP($A28,class!$A$1:$B$455,2,FALSE)</f>
        <v>Metropolitan District</v>
      </c>
      <c r="D28">
        <v>20</v>
      </c>
      <c r="E28">
        <v>2</v>
      </c>
      <c r="F28">
        <v>18</v>
      </c>
      <c r="G28">
        <v>2</v>
      </c>
      <c r="H28">
        <v>8</v>
      </c>
      <c r="I28">
        <v>5</v>
      </c>
      <c r="J28">
        <v>3</v>
      </c>
      <c r="K28">
        <v>11.111111111111111</v>
      </c>
      <c r="L28">
        <v>44.444444444444443</v>
      </c>
      <c r="M28">
        <v>27.777777777777779</v>
      </c>
      <c r="N28">
        <v>16.666666666666668</v>
      </c>
    </row>
    <row r="29" spans="1:14" x14ac:dyDescent="0.3">
      <c r="A29" t="s">
        <v>28</v>
      </c>
      <c r="B29" t="str">
        <f>IFERROR(VLOOKUP($A29,classification!$A$3:$C$331,3,FALSE),VLOOKUP($A29,classification!$I$2:$K$27,3,FALSE))</f>
        <v>Predominantly Rural</v>
      </c>
      <c r="C29" t="str">
        <f>VLOOKUP($A29,class!$A$1:$B$455,2,FALSE)</f>
        <v>Unitary Authority</v>
      </c>
      <c r="D29">
        <v>18</v>
      </c>
      <c r="E29">
        <v>0</v>
      </c>
      <c r="F29">
        <v>18</v>
      </c>
      <c r="G29">
        <v>1</v>
      </c>
      <c r="H29">
        <v>12</v>
      </c>
      <c r="I29">
        <v>4</v>
      </c>
      <c r="J29">
        <v>1</v>
      </c>
      <c r="K29">
        <v>5.5555555555555554</v>
      </c>
      <c r="L29">
        <v>66.666666666666671</v>
      </c>
      <c r="M29">
        <v>22.222222222222221</v>
      </c>
      <c r="N29">
        <v>5.5555555555555554</v>
      </c>
    </row>
    <row r="30" spans="1:14" x14ac:dyDescent="0.3">
      <c r="A30" t="s">
        <v>26</v>
      </c>
      <c r="B30" t="str">
        <f>IFERROR(VLOOKUP($A30,classification!$A$3:$C$331,3,FALSE),VLOOKUP($A30,classification!$I$2:$K$27,3,FALSE))</f>
        <v>Predominantly Urban</v>
      </c>
      <c r="C30" t="str">
        <f>VLOOKUP($A30,class!$A$1:$B$455,2,FALSE)</f>
        <v>Unitary Authority</v>
      </c>
      <c r="D30">
        <v>13</v>
      </c>
      <c r="E30">
        <v>0</v>
      </c>
      <c r="F30">
        <v>13</v>
      </c>
      <c r="G30">
        <v>3</v>
      </c>
      <c r="H30">
        <v>5</v>
      </c>
      <c r="I30">
        <v>5</v>
      </c>
      <c r="J30">
        <v>0</v>
      </c>
      <c r="K30">
        <v>23.076923076923077</v>
      </c>
      <c r="L30">
        <v>38.46153846153846</v>
      </c>
      <c r="M30">
        <v>38.46153846153846</v>
      </c>
      <c r="N30">
        <v>0</v>
      </c>
    </row>
    <row r="31" spans="1:14" x14ac:dyDescent="0.3">
      <c r="A31" t="s">
        <v>320</v>
      </c>
      <c r="B31" t="str">
        <f>IFERROR(VLOOKUP($A31,classification!$A$3:$C$331,3,FALSE),VLOOKUP($A31,classification!$I$2:$K$27,3,FALSE))</f>
        <v>Predominantly Urban</v>
      </c>
      <c r="C31" t="str">
        <f>VLOOKUP($A31,class!$A$1:$B$455,2,FALSE)</f>
        <v>Metropolitan District</v>
      </c>
      <c r="D31">
        <v>27</v>
      </c>
      <c r="E31">
        <v>0</v>
      </c>
      <c r="F31">
        <v>27</v>
      </c>
      <c r="G31">
        <v>4</v>
      </c>
      <c r="H31">
        <v>17</v>
      </c>
      <c r="I31">
        <v>1</v>
      </c>
      <c r="J31">
        <v>5</v>
      </c>
      <c r="K31">
        <v>14.814814814814815</v>
      </c>
      <c r="L31">
        <v>62.962962962962962</v>
      </c>
      <c r="M31">
        <v>3.7037037037037037</v>
      </c>
      <c r="N31">
        <v>18.518518518518519</v>
      </c>
    </row>
    <row r="32" spans="1:14" x14ac:dyDescent="0.3">
      <c r="A32" t="s">
        <v>321</v>
      </c>
      <c r="B32" t="str">
        <f>IFERROR(VLOOKUP($A32,classification!$A$3:$C$331,3,FALSE),VLOOKUP($A32,classification!$I$2:$K$27,3,FALSE))</f>
        <v>Predominantly Urban</v>
      </c>
      <c r="C32" t="str">
        <f>VLOOKUP($A32,class!$A$1:$B$455,2,FALSE)</f>
        <v>Metropolitan District</v>
      </c>
      <c r="D32">
        <v>43</v>
      </c>
      <c r="E32">
        <v>1</v>
      </c>
      <c r="F32">
        <v>42</v>
      </c>
      <c r="G32">
        <v>6</v>
      </c>
      <c r="H32">
        <v>27</v>
      </c>
      <c r="I32">
        <v>6</v>
      </c>
      <c r="J32">
        <v>3</v>
      </c>
      <c r="K32">
        <v>14.285714285714286</v>
      </c>
      <c r="L32">
        <v>64.285714285714292</v>
      </c>
      <c r="M32">
        <v>14.285714285714286</v>
      </c>
      <c r="N32">
        <v>7.1428571428571432</v>
      </c>
    </row>
    <row r="33" spans="1:14" x14ac:dyDescent="0.3">
      <c r="A33" t="s">
        <v>30</v>
      </c>
      <c r="B33" t="str">
        <f>IFERROR(VLOOKUP($A33,classification!$A$3:$C$331,3,FALSE),VLOOKUP($A33,classification!$I$2:$K$27,3,FALSE))</f>
        <v>Predominantly Urban</v>
      </c>
      <c r="C33" t="str">
        <f>VLOOKUP($A33,class!$A$1:$B$455,2,FALSE)</f>
        <v>Unitary Authority</v>
      </c>
      <c r="D33">
        <v>10</v>
      </c>
      <c r="E33">
        <v>0</v>
      </c>
      <c r="F33">
        <v>10</v>
      </c>
      <c r="G33">
        <v>3</v>
      </c>
      <c r="H33">
        <v>5</v>
      </c>
      <c r="I33">
        <v>2</v>
      </c>
      <c r="J33">
        <v>0</v>
      </c>
      <c r="K33">
        <v>30</v>
      </c>
      <c r="L33">
        <v>50</v>
      </c>
      <c r="M33">
        <v>20</v>
      </c>
      <c r="N33">
        <v>0</v>
      </c>
    </row>
    <row r="34" spans="1:14" x14ac:dyDescent="0.3">
      <c r="A34" t="s">
        <v>32</v>
      </c>
      <c r="B34" t="str">
        <f>IFERROR(VLOOKUP($A34,classification!$A$3:$C$331,3,FALSE),VLOOKUP($A34,classification!$I$2:$K$27,3,FALSE))</f>
        <v>Urban with Significant Rural</v>
      </c>
      <c r="C34" t="str">
        <f>VLOOKUP($A34,class!$A$1:$B$455,2,FALSE)</f>
        <v>Unitary Authority</v>
      </c>
      <c r="D34">
        <v>14</v>
      </c>
      <c r="E34">
        <v>0</v>
      </c>
      <c r="F34">
        <v>14</v>
      </c>
      <c r="G34">
        <v>0</v>
      </c>
      <c r="H34">
        <v>13</v>
      </c>
      <c r="I34">
        <v>1</v>
      </c>
      <c r="J34">
        <v>0</v>
      </c>
      <c r="K34">
        <v>0</v>
      </c>
      <c r="L34">
        <v>92.857142857142861</v>
      </c>
      <c r="M34">
        <v>7.1428571428571432</v>
      </c>
      <c r="N34">
        <v>0</v>
      </c>
    </row>
    <row r="35" spans="1:14" x14ac:dyDescent="0.3">
      <c r="A35" t="s">
        <v>41</v>
      </c>
      <c r="B35" t="str">
        <f>IFERROR(VLOOKUP($A35,classification!$A$3:$C$331,3,FALSE),VLOOKUP($A35,classification!$I$2:$K$27,3,FALSE))</f>
        <v>Predominantly Rural</v>
      </c>
      <c r="C35" t="str">
        <f>VLOOKUP($A35,class!$A$1:$B$455,2,FALSE)</f>
        <v>Shire County</v>
      </c>
      <c r="D35">
        <v>43</v>
      </c>
      <c r="E35">
        <v>0</v>
      </c>
      <c r="F35">
        <v>43</v>
      </c>
      <c r="G35">
        <v>12</v>
      </c>
      <c r="H35">
        <v>20</v>
      </c>
      <c r="I35">
        <v>6</v>
      </c>
      <c r="J35">
        <v>5</v>
      </c>
      <c r="K35">
        <v>27.906976744186046</v>
      </c>
      <c r="L35">
        <v>46.511627906976742</v>
      </c>
      <c r="M35">
        <v>13.953488372093023</v>
      </c>
      <c r="N35">
        <v>11.627906976744185</v>
      </c>
    </row>
    <row r="36" spans="1:14" x14ac:dyDescent="0.3">
      <c r="A36" t="s">
        <v>304</v>
      </c>
      <c r="B36" t="str">
        <f>IFERROR(VLOOKUP($A36,classification!$A$3:$C$331,3,FALSE),VLOOKUP($A36,classification!$I$2:$K$27,3,FALSE))</f>
        <v>Predominantly Urban</v>
      </c>
      <c r="C36" t="str">
        <f>VLOOKUP($A36,class!$A$1:$B$455,2,FALSE)</f>
        <v>Metropolitan District</v>
      </c>
      <c r="D36">
        <v>16</v>
      </c>
      <c r="E36">
        <v>0</v>
      </c>
      <c r="F36">
        <v>16</v>
      </c>
      <c r="G36">
        <v>2</v>
      </c>
      <c r="H36">
        <v>10</v>
      </c>
      <c r="I36">
        <v>2</v>
      </c>
      <c r="J36">
        <v>2</v>
      </c>
      <c r="K36">
        <v>12.5</v>
      </c>
      <c r="L36">
        <v>62.5</v>
      </c>
      <c r="M36">
        <v>12.5</v>
      </c>
      <c r="N36">
        <v>12.5</v>
      </c>
    </row>
    <row r="37" spans="1:14" x14ac:dyDescent="0.3">
      <c r="A37" t="s">
        <v>305</v>
      </c>
      <c r="B37" t="str">
        <f>IFERROR(VLOOKUP($A37,classification!$A$3:$C$331,3,FALSE),VLOOKUP($A37,classification!$I$2:$K$27,3,FALSE))</f>
        <v>Predominantly Urban</v>
      </c>
      <c r="C37" t="str">
        <f>VLOOKUP($A37,class!$A$1:$B$455,2,FALSE)</f>
        <v>Metropolitan District</v>
      </c>
      <c r="D37">
        <v>30</v>
      </c>
      <c r="E37">
        <v>2</v>
      </c>
      <c r="F37">
        <v>28</v>
      </c>
      <c r="G37">
        <v>5</v>
      </c>
      <c r="H37">
        <v>14</v>
      </c>
      <c r="I37">
        <v>5</v>
      </c>
      <c r="J37">
        <v>4</v>
      </c>
      <c r="K37">
        <v>17.857142857142858</v>
      </c>
      <c r="L37">
        <v>50</v>
      </c>
      <c r="M37">
        <v>17.857142857142858</v>
      </c>
      <c r="N37">
        <v>14.285714285714286</v>
      </c>
    </row>
    <row r="38" spans="1:14" x14ac:dyDescent="0.3">
      <c r="A38" t="s">
        <v>322</v>
      </c>
      <c r="B38" t="str">
        <f>IFERROR(VLOOKUP($A38,classification!$A$3:$C$331,3,FALSE),VLOOKUP($A38,classification!$I$2:$K$27,3,FALSE))</f>
        <v>Predominantly Urban</v>
      </c>
      <c r="C38" t="str">
        <f>VLOOKUP($A38,class!$A$1:$B$455,2,FALSE)</f>
        <v>Metropolitan District</v>
      </c>
      <c r="D38">
        <v>18</v>
      </c>
      <c r="E38">
        <v>0</v>
      </c>
      <c r="F38">
        <v>18</v>
      </c>
      <c r="G38">
        <v>3</v>
      </c>
      <c r="H38">
        <v>11</v>
      </c>
      <c r="I38">
        <v>4</v>
      </c>
      <c r="J38">
        <v>0</v>
      </c>
      <c r="K38">
        <v>16.666666666666668</v>
      </c>
      <c r="L38">
        <v>61.111111111111114</v>
      </c>
      <c r="M38">
        <v>22.222222222222221</v>
      </c>
      <c r="N38">
        <v>0</v>
      </c>
    </row>
    <row r="39" spans="1:14" x14ac:dyDescent="0.3">
      <c r="A39" t="s">
        <v>34</v>
      </c>
      <c r="B39" t="str">
        <f>IFERROR(VLOOKUP($A39,classification!$A$3:$C$331,3,FALSE),VLOOKUP($A39,classification!$I$2:$K$27,3,FALSE))</f>
        <v>Predominantly Urban</v>
      </c>
      <c r="C39" t="str">
        <f>VLOOKUP($A39,class!$A$1:$B$455,2,FALSE)</f>
        <v>Unitary Authority</v>
      </c>
      <c r="D39">
        <v>9</v>
      </c>
      <c r="E39">
        <v>0</v>
      </c>
      <c r="F39">
        <v>9</v>
      </c>
      <c r="G39">
        <v>5</v>
      </c>
      <c r="H39">
        <v>3</v>
      </c>
      <c r="I39">
        <v>0</v>
      </c>
      <c r="J39">
        <v>1</v>
      </c>
      <c r="K39">
        <v>55.555555555555557</v>
      </c>
      <c r="L39">
        <v>33.333333333333336</v>
      </c>
      <c r="M39">
        <v>0</v>
      </c>
      <c r="N39">
        <v>11.111111111111111</v>
      </c>
    </row>
    <row r="40" spans="1:14" x14ac:dyDescent="0.3">
      <c r="A40" t="s">
        <v>380</v>
      </c>
      <c r="D40">
        <v>461</v>
      </c>
      <c r="E40">
        <v>12</v>
      </c>
      <c r="F40">
        <v>449</v>
      </c>
      <c r="G40">
        <v>78</v>
      </c>
      <c r="H40">
        <v>227</v>
      </c>
      <c r="I40">
        <v>97</v>
      </c>
      <c r="J40">
        <v>47</v>
      </c>
      <c r="K40">
        <v>17.371937639198219</v>
      </c>
      <c r="L40">
        <v>50.556792873051222</v>
      </c>
      <c r="M40">
        <v>21.603563474387528</v>
      </c>
      <c r="N40">
        <v>10.46770601336303</v>
      </c>
    </row>
    <row r="41" spans="1:14" x14ac:dyDescent="0.3">
      <c r="A41" t="s">
        <v>22</v>
      </c>
      <c r="B41" t="str">
        <f>IFERROR(VLOOKUP($A41,classification!$A$3:$C$331,3,FALSE),VLOOKUP($A41,classification!$I$2:$K$27,3,FALSE))</f>
        <v>Predominantly Urban</v>
      </c>
      <c r="C41" t="str">
        <f>VLOOKUP($A41,class!$A$1:$B$455,2,FALSE)</f>
        <v>Unitary Authority</v>
      </c>
      <c r="D41">
        <v>12</v>
      </c>
      <c r="E41">
        <v>0</v>
      </c>
      <c r="F41">
        <v>12</v>
      </c>
      <c r="G41">
        <v>3</v>
      </c>
      <c r="H41">
        <v>7</v>
      </c>
      <c r="I41">
        <v>2</v>
      </c>
      <c r="J41">
        <v>0</v>
      </c>
      <c r="K41">
        <v>25</v>
      </c>
      <c r="L41">
        <v>58.333333333333336</v>
      </c>
      <c r="M41">
        <v>16.666666666666668</v>
      </c>
      <c r="N41">
        <v>0</v>
      </c>
    </row>
    <row r="42" spans="1:14" x14ac:dyDescent="0.3">
      <c r="A42" t="s">
        <v>24</v>
      </c>
      <c r="B42" t="str">
        <f>IFERROR(VLOOKUP($A42,classification!$A$3:$C$331,3,FALSE),VLOOKUP($A42,classification!$I$2:$K$27,3,FALSE))</f>
        <v>Predominantly Urban</v>
      </c>
      <c r="C42" t="str">
        <f>VLOOKUP($A42,class!$A$1:$B$455,2,FALSE)</f>
        <v>Unitary Authority</v>
      </c>
      <c r="D42">
        <v>8</v>
      </c>
      <c r="E42">
        <v>1</v>
      </c>
      <c r="F42">
        <v>7</v>
      </c>
      <c r="G42">
        <v>0</v>
      </c>
      <c r="H42">
        <v>4</v>
      </c>
      <c r="I42">
        <v>3</v>
      </c>
      <c r="J42">
        <v>0</v>
      </c>
      <c r="K42">
        <v>0</v>
      </c>
      <c r="L42">
        <v>57.142857142857146</v>
      </c>
      <c r="M42">
        <v>42.857142857142854</v>
      </c>
      <c r="N42">
        <v>0</v>
      </c>
    </row>
    <row r="43" spans="1:14" x14ac:dyDescent="0.3">
      <c r="A43" t="s">
        <v>287</v>
      </c>
      <c r="B43" t="str">
        <f>IFERROR(VLOOKUP($A43,classification!$A$3:$C$331,3,FALSE),VLOOKUP($A43,classification!$I$2:$K$27,3,FALSE))</f>
        <v>Predominantly Urban</v>
      </c>
      <c r="C43" t="str">
        <f>VLOOKUP($A43,class!$A$1:$B$455,2,FALSE)</f>
        <v>Metropolitan District</v>
      </c>
      <c r="D43">
        <v>20</v>
      </c>
      <c r="E43">
        <v>1</v>
      </c>
      <c r="F43">
        <v>19</v>
      </c>
      <c r="G43">
        <v>4</v>
      </c>
      <c r="H43">
        <v>8</v>
      </c>
      <c r="I43">
        <v>7</v>
      </c>
      <c r="J43">
        <v>0</v>
      </c>
      <c r="K43">
        <v>21.05263157894737</v>
      </c>
      <c r="L43">
        <v>42.10526315789474</v>
      </c>
      <c r="M43">
        <v>36.842105263157897</v>
      </c>
      <c r="N43">
        <v>0</v>
      </c>
    </row>
    <row r="44" spans="1:14" x14ac:dyDescent="0.3">
      <c r="A44" t="s">
        <v>288</v>
      </c>
      <c r="B44" t="str">
        <f>IFERROR(VLOOKUP($A44,classification!$A$3:$C$331,3,FALSE),VLOOKUP($A44,classification!$I$2:$K$27,3,FALSE))</f>
        <v>Predominantly Urban</v>
      </c>
      <c r="C44" t="str">
        <f>VLOOKUP($A44,class!$A$1:$B$455,2,FALSE)</f>
        <v>Metropolitan District</v>
      </c>
      <c r="D44">
        <v>13</v>
      </c>
      <c r="E44">
        <v>0</v>
      </c>
      <c r="F44">
        <v>13</v>
      </c>
      <c r="G44">
        <v>0</v>
      </c>
      <c r="H44">
        <v>7</v>
      </c>
      <c r="I44">
        <v>3</v>
      </c>
      <c r="J44">
        <v>3</v>
      </c>
      <c r="K44">
        <v>0</v>
      </c>
      <c r="L44">
        <v>53.846153846153847</v>
      </c>
      <c r="M44">
        <v>23.076923076923077</v>
      </c>
      <c r="N44">
        <v>23.076923076923077</v>
      </c>
    </row>
    <row r="45" spans="1:14" x14ac:dyDescent="0.3">
      <c r="A45" t="s">
        <v>81</v>
      </c>
      <c r="B45" t="str">
        <f>IFERROR(VLOOKUP($A45,classification!$A$3:$C$331,3,FALSE),VLOOKUP($A45,classification!$I$2:$K$27,3,FALSE))</f>
        <v>Urban with Significant Rural</v>
      </c>
      <c r="C45" t="str">
        <f>VLOOKUP($A45,class!$A$1:$B$455,2,FALSE)</f>
        <v>Unitary Authority</v>
      </c>
      <c r="D45">
        <v>23</v>
      </c>
      <c r="E45">
        <v>0</v>
      </c>
      <c r="F45">
        <v>23</v>
      </c>
      <c r="G45">
        <v>4</v>
      </c>
      <c r="H45">
        <v>15</v>
      </c>
      <c r="I45">
        <v>3</v>
      </c>
      <c r="J45">
        <v>1</v>
      </c>
      <c r="K45">
        <v>17.391304347826086</v>
      </c>
      <c r="L45">
        <v>65.217391304347828</v>
      </c>
      <c r="M45">
        <v>13.043478260869565</v>
      </c>
      <c r="N45">
        <v>4.3478260869565215</v>
      </c>
    </row>
    <row r="46" spans="1:14" x14ac:dyDescent="0.3">
      <c r="A46" t="s">
        <v>82</v>
      </c>
      <c r="B46" t="str">
        <f>IFERROR(VLOOKUP($A46,classification!$A$3:$C$331,3,FALSE),VLOOKUP($A46,classification!$I$2:$K$27,3,FALSE))</f>
        <v>Urban with Significant Rural</v>
      </c>
      <c r="C46" t="str">
        <f>VLOOKUP($A46,class!$A$1:$B$455,2,FALSE)</f>
        <v>Unitary Authority</v>
      </c>
      <c r="D46">
        <v>20</v>
      </c>
      <c r="E46">
        <v>1</v>
      </c>
      <c r="F46">
        <v>19</v>
      </c>
      <c r="G46">
        <v>4</v>
      </c>
      <c r="H46">
        <v>12</v>
      </c>
      <c r="I46">
        <v>2</v>
      </c>
      <c r="J46">
        <v>1</v>
      </c>
      <c r="K46">
        <v>21.05263157894737</v>
      </c>
      <c r="L46">
        <v>63.157894736842103</v>
      </c>
      <c r="M46">
        <v>10.526315789473685</v>
      </c>
      <c r="N46">
        <v>5.2631578947368425</v>
      </c>
    </row>
    <row r="47" spans="1:14" x14ac:dyDescent="0.3">
      <c r="A47" t="s">
        <v>11</v>
      </c>
      <c r="B47" t="str">
        <f>IFERROR(VLOOKUP($A47,classification!$A$3:$C$331,3,FALSE),VLOOKUP($A47,classification!$I$2:$K$27,3,FALSE))</f>
        <v>Predominantly Rural</v>
      </c>
      <c r="C47" t="str">
        <f>VLOOKUP($A47,class!$A$1:$B$455,2,FALSE)</f>
        <v>Shire County</v>
      </c>
      <c r="D47">
        <v>39</v>
      </c>
      <c r="E47">
        <v>1</v>
      </c>
      <c r="F47">
        <v>38</v>
      </c>
      <c r="G47">
        <v>6</v>
      </c>
      <c r="H47">
        <v>22</v>
      </c>
      <c r="I47">
        <v>9</v>
      </c>
      <c r="J47">
        <v>1</v>
      </c>
      <c r="K47">
        <v>15.789473684210526</v>
      </c>
      <c r="L47">
        <v>57.89473684210526</v>
      </c>
      <c r="M47">
        <v>23.684210526315791</v>
      </c>
      <c r="N47">
        <v>2.6315789473684212</v>
      </c>
    </row>
    <row r="48" spans="1:14" x14ac:dyDescent="0.3">
      <c r="A48" t="s">
        <v>18</v>
      </c>
      <c r="B48" t="str">
        <f>IFERROR(VLOOKUP($A48,classification!$A$3:$C$331,3,FALSE),VLOOKUP($A48,classification!$I$2:$K$27,3,FALSE))</f>
        <v>Predominantly Urban</v>
      </c>
      <c r="C48" t="str">
        <f>VLOOKUP($A48,class!$A$1:$B$455,2,FALSE)</f>
        <v>Unitary Authority</v>
      </c>
      <c r="D48">
        <v>8</v>
      </c>
      <c r="E48">
        <v>0</v>
      </c>
      <c r="F48">
        <v>8</v>
      </c>
      <c r="G48">
        <v>2</v>
      </c>
      <c r="H48">
        <v>2</v>
      </c>
      <c r="I48">
        <v>1</v>
      </c>
      <c r="J48">
        <v>3</v>
      </c>
      <c r="K48">
        <v>25</v>
      </c>
      <c r="L48">
        <v>25</v>
      </c>
      <c r="M48">
        <v>12.5</v>
      </c>
      <c r="N48">
        <v>37.5</v>
      </c>
    </row>
    <row r="49" spans="1:14" x14ac:dyDescent="0.3">
      <c r="A49" t="s">
        <v>297</v>
      </c>
      <c r="B49" t="str">
        <f>IFERROR(VLOOKUP($A49,classification!$A$3:$C$331,3,FALSE),VLOOKUP($A49,classification!$I$2:$K$27,3,FALSE))</f>
        <v>Predominantly Urban</v>
      </c>
      <c r="C49" t="str">
        <f>VLOOKUP($A49,class!$A$1:$B$455,2,FALSE)</f>
        <v>Metropolitan District</v>
      </c>
      <c r="D49">
        <v>6</v>
      </c>
      <c r="E49">
        <v>0</v>
      </c>
      <c r="F49">
        <v>6</v>
      </c>
      <c r="G49">
        <v>0</v>
      </c>
      <c r="H49">
        <v>1</v>
      </c>
      <c r="I49">
        <v>3</v>
      </c>
      <c r="J49">
        <v>2</v>
      </c>
      <c r="K49">
        <v>0</v>
      </c>
      <c r="L49">
        <v>16.666666666666668</v>
      </c>
      <c r="M49">
        <v>50</v>
      </c>
      <c r="N49">
        <v>33.333333333333336</v>
      </c>
    </row>
    <row r="50" spans="1:14" x14ac:dyDescent="0.3">
      <c r="A50" t="s">
        <v>31</v>
      </c>
      <c r="B50" t="str">
        <f>IFERROR(VLOOKUP($A50,classification!$A$3:$C$331,3,FALSE),VLOOKUP($A50,classification!$I$2:$K$27,3,FALSE))</f>
        <v>Predominantly Urban</v>
      </c>
      <c r="C50" t="str">
        <f>VLOOKUP($A50,class!$A$1:$B$455,2,FALSE)</f>
        <v>Shire County</v>
      </c>
      <c r="D50">
        <v>82</v>
      </c>
      <c r="E50">
        <v>0</v>
      </c>
      <c r="F50">
        <v>82</v>
      </c>
      <c r="G50">
        <v>18</v>
      </c>
      <c r="H50">
        <v>41</v>
      </c>
      <c r="I50">
        <v>16</v>
      </c>
      <c r="J50">
        <v>7</v>
      </c>
      <c r="K50">
        <v>21.951219512195124</v>
      </c>
      <c r="L50">
        <v>50</v>
      </c>
      <c r="M50">
        <v>19.512195121951219</v>
      </c>
      <c r="N50">
        <v>8.536585365853659</v>
      </c>
    </row>
    <row r="51" spans="1:14" x14ac:dyDescent="0.3">
      <c r="A51" t="s">
        <v>298</v>
      </c>
      <c r="B51" t="str">
        <f>IFERROR(VLOOKUP($A51,classification!$A$3:$C$331,3,FALSE),VLOOKUP($A51,classification!$I$2:$K$27,3,FALSE))</f>
        <v>Predominantly Urban</v>
      </c>
      <c r="C51" t="str">
        <f>VLOOKUP($A51,class!$A$1:$B$455,2,FALSE)</f>
        <v>Metropolitan District</v>
      </c>
      <c r="D51">
        <v>31</v>
      </c>
      <c r="E51">
        <v>0</v>
      </c>
      <c r="F51">
        <v>31</v>
      </c>
      <c r="G51">
        <v>6</v>
      </c>
      <c r="H51">
        <v>11</v>
      </c>
      <c r="I51">
        <v>10</v>
      </c>
      <c r="J51">
        <v>4</v>
      </c>
      <c r="K51">
        <v>19.35483870967742</v>
      </c>
      <c r="L51">
        <v>35.483870967741936</v>
      </c>
      <c r="M51">
        <v>32.258064516129032</v>
      </c>
      <c r="N51">
        <v>12.903225806451612</v>
      </c>
    </row>
    <row r="52" spans="1:14" x14ac:dyDescent="0.3">
      <c r="A52" t="s">
        <v>289</v>
      </c>
      <c r="B52" t="str">
        <f>IFERROR(VLOOKUP($A52,classification!$A$3:$C$331,3,FALSE),VLOOKUP($A52,classification!$I$2:$K$27,3,FALSE))</f>
        <v>Predominantly Urban</v>
      </c>
      <c r="C52" t="str">
        <f>VLOOKUP($A52,class!$A$1:$B$455,2,FALSE)</f>
        <v>Metropolitan District</v>
      </c>
      <c r="D52">
        <v>31</v>
      </c>
      <c r="E52">
        <v>5</v>
      </c>
      <c r="F52">
        <v>26</v>
      </c>
      <c r="G52">
        <v>5</v>
      </c>
      <c r="H52">
        <v>14</v>
      </c>
      <c r="I52">
        <v>3</v>
      </c>
      <c r="J52">
        <v>4</v>
      </c>
      <c r="K52">
        <v>19.23076923076923</v>
      </c>
      <c r="L52">
        <v>53.846153846153847</v>
      </c>
      <c r="M52">
        <v>11.538461538461538</v>
      </c>
      <c r="N52">
        <v>15.384615384615385</v>
      </c>
    </row>
    <row r="53" spans="1:14" x14ac:dyDescent="0.3">
      <c r="A53" t="s">
        <v>290</v>
      </c>
      <c r="B53" t="str">
        <f>IFERROR(VLOOKUP($A53,classification!$A$3:$C$331,3,FALSE),VLOOKUP($A53,classification!$I$2:$K$27,3,FALSE))</f>
        <v>Predominantly Urban</v>
      </c>
      <c r="C53" t="str">
        <f>VLOOKUP($A53,class!$A$1:$B$455,2,FALSE)</f>
        <v>Metropolitan District</v>
      </c>
      <c r="D53">
        <v>13</v>
      </c>
      <c r="E53">
        <v>1</v>
      </c>
      <c r="F53">
        <v>12</v>
      </c>
      <c r="G53">
        <v>2</v>
      </c>
      <c r="H53">
        <v>6</v>
      </c>
      <c r="I53">
        <v>2</v>
      </c>
      <c r="J53">
        <v>2</v>
      </c>
      <c r="K53">
        <v>16.666666666666668</v>
      </c>
      <c r="L53">
        <v>50</v>
      </c>
      <c r="M53">
        <v>16.666666666666668</v>
      </c>
      <c r="N53">
        <v>16.666666666666668</v>
      </c>
    </row>
    <row r="54" spans="1:14" x14ac:dyDescent="0.3">
      <c r="A54" t="s">
        <v>291</v>
      </c>
      <c r="B54" t="str">
        <f>IFERROR(VLOOKUP($A54,classification!$A$3:$C$331,3,FALSE),VLOOKUP($A54,classification!$I$2:$K$27,3,FALSE))</f>
        <v>Predominantly Urban</v>
      </c>
      <c r="C54" t="str">
        <f>VLOOKUP($A54,class!$A$1:$B$455,2,FALSE)</f>
        <v>Metropolitan District</v>
      </c>
      <c r="D54">
        <v>12</v>
      </c>
      <c r="E54">
        <v>0</v>
      </c>
      <c r="F54">
        <v>12</v>
      </c>
      <c r="G54">
        <v>1</v>
      </c>
      <c r="H54">
        <v>7</v>
      </c>
      <c r="I54">
        <v>2</v>
      </c>
      <c r="J54">
        <v>2</v>
      </c>
      <c r="K54">
        <v>8.3333333333333339</v>
      </c>
      <c r="L54">
        <v>58.333333333333336</v>
      </c>
      <c r="M54">
        <v>16.666666666666668</v>
      </c>
      <c r="N54">
        <v>16.666666666666668</v>
      </c>
    </row>
    <row r="55" spans="1:14" x14ac:dyDescent="0.3">
      <c r="A55" t="s">
        <v>292</v>
      </c>
      <c r="B55" t="str">
        <f>IFERROR(VLOOKUP($A55,classification!$A$3:$C$331,3,FALSE),VLOOKUP($A55,classification!$I$2:$K$27,3,FALSE))</f>
        <v>Predominantly Urban</v>
      </c>
      <c r="C55" t="str">
        <f>VLOOKUP($A55,class!$A$1:$B$455,2,FALSE)</f>
        <v>Metropolitan District</v>
      </c>
      <c r="D55">
        <v>15</v>
      </c>
      <c r="E55">
        <v>0</v>
      </c>
      <c r="F55">
        <v>15</v>
      </c>
      <c r="G55">
        <v>1</v>
      </c>
      <c r="H55">
        <v>6</v>
      </c>
      <c r="I55">
        <v>6</v>
      </c>
      <c r="J55">
        <v>2</v>
      </c>
      <c r="K55">
        <v>6.666666666666667</v>
      </c>
      <c r="L55">
        <v>40</v>
      </c>
      <c r="M55">
        <v>40</v>
      </c>
      <c r="N55">
        <v>13.333333333333334</v>
      </c>
    </row>
    <row r="56" spans="1:14" x14ac:dyDescent="0.3">
      <c r="A56" t="s">
        <v>300</v>
      </c>
      <c r="B56" t="str">
        <f>IFERROR(VLOOKUP($A56,classification!$A$3:$C$331,3,FALSE),VLOOKUP($A56,classification!$I$2:$K$27,3,FALSE))</f>
        <v>Predominantly Urban</v>
      </c>
      <c r="C56" t="str">
        <f>VLOOKUP($A56,class!$A$1:$B$455,2,FALSE)</f>
        <v>Metropolitan District</v>
      </c>
      <c r="D56">
        <v>18</v>
      </c>
      <c r="E56">
        <v>0</v>
      </c>
      <c r="F56">
        <v>18</v>
      </c>
      <c r="G56">
        <v>3</v>
      </c>
      <c r="H56">
        <v>6</v>
      </c>
      <c r="I56">
        <v>8</v>
      </c>
      <c r="J56">
        <v>1</v>
      </c>
      <c r="K56">
        <v>16.666666666666668</v>
      </c>
      <c r="L56">
        <v>33.333333333333336</v>
      </c>
      <c r="M56">
        <v>44.444444444444443</v>
      </c>
      <c r="N56">
        <v>5.5555555555555554</v>
      </c>
    </row>
    <row r="57" spans="1:14" x14ac:dyDescent="0.3">
      <c r="A57" t="s">
        <v>299</v>
      </c>
      <c r="B57" t="str">
        <f>IFERROR(VLOOKUP($A57,classification!$A$3:$C$331,3,FALSE),VLOOKUP($A57,classification!$I$2:$K$27,3,FALSE))</f>
        <v>Predominantly Urban</v>
      </c>
      <c r="C57" t="str">
        <f>VLOOKUP($A57,class!$A$1:$B$455,2,FALSE)</f>
        <v>Metropolitan District</v>
      </c>
      <c r="D57">
        <v>9</v>
      </c>
      <c r="E57">
        <v>0</v>
      </c>
      <c r="F57">
        <v>9</v>
      </c>
      <c r="G57">
        <v>0</v>
      </c>
      <c r="H57">
        <v>4</v>
      </c>
      <c r="I57">
        <v>3</v>
      </c>
      <c r="J57">
        <v>2</v>
      </c>
      <c r="K57">
        <v>0</v>
      </c>
      <c r="L57">
        <v>44.444444444444443</v>
      </c>
      <c r="M57">
        <v>33.333333333333336</v>
      </c>
      <c r="N57">
        <v>22.222222222222221</v>
      </c>
    </row>
    <row r="58" spans="1:14" x14ac:dyDescent="0.3">
      <c r="A58" t="s">
        <v>293</v>
      </c>
      <c r="B58" t="str">
        <f>IFERROR(VLOOKUP($A58,classification!$A$3:$C$331,3,FALSE),VLOOKUP($A58,classification!$I$2:$K$27,3,FALSE))</f>
        <v>Predominantly Urban</v>
      </c>
      <c r="C58" t="str">
        <f>VLOOKUP($A58,class!$A$1:$B$455,2,FALSE)</f>
        <v>Metropolitan District</v>
      </c>
      <c r="D58">
        <v>14</v>
      </c>
      <c r="E58">
        <v>1</v>
      </c>
      <c r="F58">
        <v>13</v>
      </c>
      <c r="G58">
        <v>1</v>
      </c>
      <c r="H58">
        <v>6</v>
      </c>
      <c r="I58">
        <v>3</v>
      </c>
      <c r="J58">
        <v>3</v>
      </c>
      <c r="K58">
        <v>7.6923076923076925</v>
      </c>
      <c r="L58">
        <v>46.153846153846153</v>
      </c>
      <c r="M58">
        <v>23.076923076923077</v>
      </c>
      <c r="N58">
        <v>23.076923076923077</v>
      </c>
    </row>
    <row r="59" spans="1:14" x14ac:dyDescent="0.3">
      <c r="A59" t="s">
        <v>294</v>
      </c>
      <c r="B59" t="str">
        <f>IFERROR(VLOOKUP($A59,classification!$A$3:$C$331,3,FALSE),VLOOKUP($A59,classification!$I$2:$K$27,3,FALSE))</f>
        <v>Predominantly Urban</v>
      </c>
      <c r="C59" t="str">
        <f>VLOOKUP($A59,class!$A$1:$B$455,2,FALSE)</f>
        <v>Metropolitan District</v>
      </c>
      <c r="D59">
        <v>16</v>
      </c>
      <c r="E59">
        <v>1</v>
      </c>
      <c r="F59">
        <v>15</v>
      </c>
      <c r="G59">
        <v>3</v>
      </c>
      <c r="H59">
        <v>7</v>
      </c>
      <c r="I59">
        <v>2</v>
      </c>
      <c r="J59">
        <v>3</v>
      </c>
      <c r="K59">
        <v>20</v>
      </c>
      <c r="L59">
        <v>46.666666666666664</v>
      </c>
      <c r="M59">
        <v>13.333333333333334</v>
      </c>
      <c r="N59">
        <v>20</v>
      </c>
    </row>
    <row r="60" spans="1:14" x14ac:dyDescent="0.3">
      <c r="A60" t="s">
        <v>295</v>
      </c>
      <c r="B60" t="str">
        <f>IFERROR(VLOOKUP($A60,classification!$A$3:$C$331,3,FALSE),VLOOKUP($A60,classification!$I$2:$K$27,3,FALSE))</f>
        <v>Predominantly Urban</v>
      </c>
      <c r="C60" t="str">
        <f>VLOOKUP($A60,class!$A$1:$B$455,2,FALSE)</f>
        <v>Metropolitan District</v>
      </c>
      <c r="D60">
        <v>19</v>
      </c>
      <c r="E60">
        <v>0</v>
      </c>
      <c r="F60">
        <v>19</v>
      </c>
      <c r="G60">
        <v>6</v>
      </c>
      <c r="H60">
        <v>12</v>
      </c>
      <c r="I60">
        <v>0</v>
      </c>
      <c r="J60">
        <v>1</v>
      </c>
      <c r="K60">
        <v>31.578947368421051</v>
      </c>
      <c r="L60">
        <v>63.157894736842103</v>
      </c>
      <c r="M60">
        <v>0</v>
      </c>
      <c r="N60">
        <v>5.2631578947368425</v>
      </c>
    </row>
    <row r="61" spans="1:14" x14ac:dyDescent="0.3">
      <c r="A61" t="s">
        <v>20</v>
      </c>
      <c r="B61" t="str">
        <f>IFERROR(VLOOKUP($A61,classification!$A$3:$C$331,3,FALSE),VLOOKUP($A61,classification!$I$2:$K$27,3,FALSE))</f>
        <v>Predominantly Urban</v>
      </c>
      <c r="C61" t="str">
        <f>VLOOKUP($A61,class!$A$1:$B$455,2,FALSE)</f>
        <v>Unitary Authority</v>
      </c>
      <c r="D61">
        <v>13</v>
      </c>
      <c r="E61">
        <v>0</v>
      </c>
      <c r="F61">
        <v>13</v>
      </c>
      <c r="G61">
        <v>2</v>
      </c>
      <c r="H61">
        <v>9</v>
      </c>
      <c r="I61">
        <v>1</v>
      </c>
      <c r="J61">
        <v>1</v>
      </c>
      <c r="K61">
        <v>15.384615384615385</v>
      </c>
      <c r="L61">
        <v>69.230769230769226</v>
      </c>
      <c r="M61">
        <v>7.6923076923076925</v>
      </c>
      <c r="N61">
        <v>7.6923076923076925</v>
      </c>
    </row>
    <row r="62" spans="1:14" x14ac:dyDescent="0.3">
      <c r="A62" t="s">
        <v>296</v>
      </c>
      <c r="B62" t="str">
        <f>IFERROR(VLOOKUP($A62,classification!$A$3:$C$331,3,FALSE),VLOOKUP($A62,classification!$I$2:$K$27,3,FALSE))</f>
        <v>Predominantly Urban</v>
      </c>
      <c r="C62" t="str">
        <f>VLOOKUP($A62,class!$A$1:$B$455,2,FALSE)</f>
        <v>Metropolitan District</v>
      </c>
      <c r="D62">
        <v>19</v>
      </c>
      <c r="E62">
        <v>0</v>
      </c>
      <c r="F62">
        <v>19</v>
      </c>
      <c r="G62">
        <v>0</v>
      </c>
      <c r="H62">
        <v>12</v>
      </c>
      <c r="I62">
        <v>3</v>
      </c>
      <c r="J62">
        <v>4</v>
      </c>
      <c r="K62">
        <v>0</v>
      </c>
      <c r="L62">
        <v>63.157894736842103</v>
      </c>
      <c r="M62">
        <v>15.789473684210526</v>
      </c>
      <c r="N62">
        <v>21.05263157894737</v>
      </c>
    </row>
    <row r="63" spans="1:14" x14ac:dyDescent="0.3">
      <c r="A63" t="s">
        <v>301</v>
      </c>
      <c r="B63" t="str">
        <f>IFERROR(VLOOKUP($A63,classification!$A$3:$C$331,3,FALSE),VLOOKUP($A63,classification!$I$2:$K$27,3,FALSE))</f>
        <v>Predominantly Urban</v>
      </c>
      <c r="C63" t="str">
        <f>VLOOKUP($A63,class!$A$1:$B$455,2,FALSE)</f>
        <v>Metropolitan District</v>
      </c>
      <c r="D63">
        <v>20</v>
      </c>
      <c r="E63">
        <v>0</v>
      </c>
      <c r="F63">
        <v>20</v>
      </c>
      <c r="G63">
        <v>7</v>
      </c>
      <c r="H63">
        <v>8</v>
      </c>
      <c r="I63">
        <v>5</v>
      </c>
      <c r="J63">
        <v>0</v>
      </c>
      <c r="K63">
        <v>35</v>
      </c>
      <c r="L63">
        <v>40</v>
      </c>
      <c r="M63">
        <v>25</v>
      </c>
      <c r="N63">
        <v>0</v>
      </c>
    </row>
    <row r="64" spans="1:14" x14ac:dyDescent="0.3">
      <c r="A64" t="s">
        <v>382</v>
      </c>
      <c r="D64">
        <v>289</v>
      </c>
      <c r="E64">
        <v>6</v>
      </c>
      <c r="F64">
        <v>283</v>
      </c>
      <c r="G64">
        <v>48</v>
      </c>
      <c r="H64">
        <v>152</v>
      </c>
      <c r="I64">
        <v>55</v>
      </c>
      <c r="J64">
        <v>28</v>
      </c>
      <c r="K64">
        <v>16.96113074204947</v>
      </c>
      <c r="L64">
        <v>53.710247349823319</v>
      </c>
      <c r="M64">
        <v>19.434628975265017</v>
      </c>
      <c r="N64">
        <v>9.8939929328621901</v>
      </c>
    </row>
    <row r="65" spans="1:14" x14ac:dyDescent="0.3">
      <c r="A65" t="s">
        <v>36</v>
      </c>
      <c r="B65" t="str">
        <f>IFERROR(VLOOKUP($A65,classification!$A$3:$C$331,3,FALSE),VLOOKUP($A65,classification!$I$2:$K$27,3,FALSE))</f>
        <v>Predominantly Urban</v>
      </c>
      <c r="C65" t="str">
        <f>VLOOKUP($A65,class!$A$1:$B$455,2,FALSE)</f>
        <v>Unitary Authority</v>
      </c>
      <c r="D65">
        <v>16</v>
      </c>
      <c r="E65">
        <v>1</v>
      </c>
      <c r="F65">
        <v>15</v>
      </c>
      <c r="G65">
        <v>2</v>
      </c>
      <c r="H65">
        <v>4</v>
      </c>
      <c r="I65">
        <v>4</v>
      </c>
      <c r="J65">
        <v>5</v>
      </c>
      <c r="K65">
        <v>13.333333333333334</v>
      </c>
      <c r="L65">
        <v>26.666666666666668</v>
      </c>
      <c r="M65">
        <v>26.666666666666668</v>
      </c>
      <c r="N65">
        <v>33.333333333333336</v>
      </c>
    </row>
    <row r="66" spans="1:14" x14ac:dyDescent="0.3">
      <c r="A66" t="s">
        <v>13</v>
      </c>
      <c r="B66" t="str">
        <f>IFERROR(VLOOKUP($A66,classification!$A$3:$C$331,3,FALSE),VLOOKUP($A66,classification!$I$2:$K$27,3,FALSE))</f>
        <v>Urban with Significant Rural</v>
      </c>
      <c r="C66" t="str">
        <f>VLOOKUP($A66,class!$A$1:$B$455,2,FALSE)</f>
        <v>Shire County</v>
      </c>
      <c r="D66">
        <v>45</v>
      </c>
      <c r="E66">
        <v>0</v>
      </c>
      <c r="F66">
        <v>45</v>
      </c>
      <c r="G66">
        <v>3</v>
      </c>
      <c r="H66">
        <v>21</v>
      </c>
      <c r="I66">
        <v>16</v>
      </c>
      <c r="J66">
        <v>5</v>
      </c>
      <c r="K66">
        <v>6.666666666666667</v>
      </c>
      <c r="L66">
        <v>46.666666666666664</v>
      </c>
      <c r="M66">
        <v>35.555555555555557</v>
      </c>
      <c r="N66">
        <v>11.111111111111111</v>
      </c>
    </row>
    <row r="67" spans="1:14" x14ac:dyDescent="0.3">
      <c r="A67" t="s">
        <v>38</v>
      </c>
      <c r="B67" t="str">
        <f>IFERROR(VLOOKUP($A67,classification!$A$3:$C$331,3,FALSE),VLOOKUP($A67,classification!$I$2:$K$27,3,FALSE))</f>
        <v>Predominantly Urban</v>
      </c>
      <c r="C67" t="str">
        <f>VLOOKUP($A67,class!$A$1:$B$455,2,FALSE)</f>
        <v>Unitary Authority</v>
      </c>
      <c r="D67">
        <v>21</v>
      </c>
      <c r="E67">
        <v>3</v>
      </c>
      <c r="F67">
        <v>18</v>
      </c>
      <c r="G67">
        <v>4</v>
      </c>
      <c r="H67">
        <v>9</v>
      </c>
      <c r="I67">
        <v>2</v>
      </c>
      <c r="J67">
        <v>3</v>
      </c>
      <c r="K67">
        <v>22.222222222222221</v>
      </c>
      <c r="L67">
        <v>50</v>
      </c>
      <c r="M67">
        <v>11.111111111111111</v>
      </c>
      <c r="N67">
        <v>16.666666666666668</v>
      </c>
    </row>
    <row r="68" spans="1:14" x14ac:dyDescent="0.3">
      <c r="A68" t="s">
        <v>33</v>
      </c>
      <c r="B68" t="str">
        <f>IFERROR(VLOOKUP($A68,classification!$A$3:$C$331,3,FALSE),VLOOKUP($A68,classification!$I$2:$K$27,3,FALSE))</f>
        <v>Urban with Significant Rural</v>
      </c>
      <c r="C68" t="str">
        <f>VLOOKUP($A68,class!$A$1:$B$455,2,FALSE)</f>
        <v>Shire County</v>
      </c>
      <c r="D68">
        <v>45</v>
      </c>
      <c r="E68">
        <v>0</v>
      </c>
      <c r="F68">
        <v>45</v>
      </c>
      <c r="G68">
        <v>6</v>
      </c>
      <c r="H68">
        <v>28</v>
      </c>
      <c r="I68">
        <v>8</v>
      </c>
      <c r="J68">
        <v>3</v>
      </c>
      <c r="K68">
        <v>13.333333333333334</v>
      </c>
      <c r="L68">
        <v>62.222222222222221</v>
      </c>
      <c r="M68">
        <v>17.777777777777779</v>
      </c>
      <c r="N68">
        <v>6.666666666666667</v>
      </c>
    </row>
    <row r="69" spans="1:14" x14ac:dyDescent="0.3">
      <c r="A69" t="s">
        <v>35</v>
      </c>
      <c r="B69" t="str">
        <f>IFERROR(VLOOKUP($A69,classification!$A$3:$C$331,3,FALSE),VLOOKUP($A69,classification!$I$2:$K$27,3,FALSE))</f>
        <v>Predominantly Rural</v>
      </c>
      <c r="C69" t="str">
        <f>VLOOKUP($A69,class!$A$1:$B$455,2,FALSE)</f>
        <v>Shire County</v>
      </c>
      <c r="D69">
        <v>54</v>
      </c>
      <c r="E69">
        <v>0</v>
      </c>
      <c r="F69">
        <v>54</v>
      </c>
      <c r="G69">
        <v>13</v>
      </c>
      <c r="H69">
        <v>27</v>
      </c>
      <c r="I69">
        <v>8</v>
      </c>
      <c r="J69">
        <v>6</v>
      </c>
      <c r="K69">
        <v>24.074074074074073</v>
      </c>
      <c r="L69">
        <v>50</v>
      </c>
      <c r="M69">
        <v>14.814814814814815</v>
      </c>
      <c r="N69">
        <v>11.111111111111111</v>
      </c>
    </row>
    <row r="70" spans="1:14" x14ac:dyDescent="0.3">
      <c r="A70" t="s">
        <v>425</v>
      </c>
      <c r="B70" t="str">
        <f>IFERROR(VLOOKUP($A70,classification!$A$3:$C$331,3,FALSE),VLOOKUP($A70,classification!$I$2:$K$27,3,FALSE))</f>
        <v>Urban with Significant Rural</v>
      </c>
      <c r="C70" t="str">
        <f>VLOOKUP($A70,class!$A$1:$B$455,2,FALSE)</f>
        <v>Unitary Authority</v>
      </c>
      <c r="D70">
        <v>20</v>
      </c>
      <c r="E70">
        <v>0</v>
      </c>
      <c r="F70">
        <v>20</v>
      </c>
      <c r="G70">
        <v>4</v>
      </c>
      <c r="H70">
        <v>11</v>
      </c>
      <c r="I70">
        <v>4</v>
      </c>
      <c r="J70">
        <v>1</v>
      </c>
      <c r="K70">
        <v>20</v>
      </c>
      <c r="L70">
        <v>55</v>
      </c>
      <c r="M70">
        <v>20</v>
      </c>
      <c r="N70">
        <v>5</v>
      </c>
    </row>
    <row r="71" spans="1:14" x14ac:dyDescent="0.3">
      <c r="A71" t="s">
        <v>42</v>
      </c>
      <c r="B71" t="str">
        <f>IFERROR(VLOOKUP($A71,classification!$A$3:$C$331,3,FALSE),VLOOKUP($A71,classification!$I$2:$K$27,3,FALSE))</f>
        <v>Predominantly Urban</v>
      </c>
      <c r="C71" t="str">
        <f>VLOOKUP($A71,class!$A$1:$B$455,2,FALSE)</f>
        <v>Unitary Authority</v>
      </c>
      <c r="D71">
        <v>18</v>
      </c>
      <c r="E71">
        <v>1</v>
      </c>
      <c r="F71">
        <v>17</v>
      </c>
      <c r="G71">
        <v>2</v>
      </c>
      <c r="H71">
        <v>10</v>
      </c>
      <c r="I71">
        <v>3</v>
      </c>
      <c r="J71">
        <v>2</v>
      </c>
      <c r="K71">
        <v>11.764705882352942</v>
      </c>
      <c r="L71">
        <v>58.823529411764703</v>
      </c>
      <c r="M71">
        <v>17.647058823529413</v>
      </c>
      <c r="N71">
        <v>11.764705882352942</v>
      </c>
    </row>
    <row r="72" spans="1:14" x14ac:dyDescent="0.3">
      <c r="A72" t="s">
        <v>43</v>
      </c>
      <c r="B72" t="str">
        <f>IFERROR(VLOOKUP($A72,classification!$A$3:$C$331,3,FALSE),VLOOKUP($A72,classification!$I$2:$K$27,3,FALSE))</f>
        <v>Urban with Significant Rural</v>
      </c>
      <c r="C72" t="str">
        <f>VLOOKUP($A72,class!$A$1:$B$455,2,FALSE)</f>
        <v>Shire County</v>
      </c>
      <c r="D72">
        <v>45</v>
      </c>
      <c r="E72">
        <v>1</v>
      </c>
      <c r="F72">
        <v>44</v>
      </c>
      <c r="G72">
        <v>9</v>
      </c>
      <c r="H72">
        <v>28</v>
      </c>
      <c r="I72">
        <v>4</v>
      </c>
      <c r="J72">
        <v>3</v>
      </c>
      <c r="K72">
        <v>20.454545454545453</v>
      </c>
      <c r="L72">
        <v>63.636363636363633</v>
      </c>
      <c r="M72">
        <v>9.0909090909090917</v>
      </c>
      <c r="N72">
        <v>6.8181818181818183</v>
      </c>
    </row>
    <row r="73" spans="1:14" x14ac:dyDescent="0.3">
      <c r="A73" t="s">
        <v>40</v>
      </c>
      <c r="B73" t="str">
        <f>IFERROR(VLOOKUP($A73,classification!$A$3:$C$331,3,FALSE),VLOOKUP($A73,classification!$I$2:$K$27,3,FALSE))</f>
        <v>Predominantly Rural</v>
      </c>
      <c r="C73" t="str">
        <f>VLOOKUP($A73,class!$A$1:$B$455,2,FALSE)</f>
        <v>Unitary Authority</v>
      </c>
      <c r="D73">
        <v>3</v>
      </c>
      <c r="E73">
        <v>0</v>
      </c>
      <c r="F73">
        <v>3</v>
      </c>
      <c r="G73">
        <v>1</v>
      </c>
      <c r="H73">
        <v>2</v>
      </c>
      <c r="I73">
        <v>0</v>
      </c>
      <c r="J73">
        <v>0</v>
      </c>
      <c r="K73">
        <v>33.333333333333336</v>
      </c>
      <c r="L73">
        <v>66.666666666666671</v>
      </c>
      <c r="M73">
        <v>0</v>
      </c>
      <c r="N73">
        <v>0</v>
      </c>
    </row>
    <row r="74" spans="1:14" x14ac:dyDescent="0.3">
      <c r="A74" t="s">
        <v>420</v>
      </c>
      <c r="B74" t="str">
        <f>IFERROR(VLOOKUP($A74,classification!$A$3:$C$331,3,FALSE),VLOOKUP($A74,classification!$I$2:$K$27,3,FALSE))</f>
        <v>Urban with Significant Rural</v>
      </c>
      <c r="C74" t="str">
        <f>VLOOKUP($A74,class!$A$1:$B$455,2,FALSE)</f>
        <v>Unitary Authority</v>
      </c>
      <c r="D74">
        <v>22</v>
      </c>
      <c r="E74">
        <v>0</v>
      </c>
      <c r="F74">
        <v>22</v>
      </c>
      <c r="G74">
        <v>4</v>
      </c>
      <c r="H74">
        <v>12</v>
      </c>
      <c r="I74">
        <v>6</v>
      </c>
      <c r="J74">
        <v>0</v>
      </c>
      <c r="K74">
        <v>18.181818181818183</v>
      </c>
      <c r="L74">
        <v>54.545454545454547</v>
      </c>
      <c r="M74">
        <v>27.272727272727273</v>
      </c>
      <c r="N74">
        <v>0</v>
      </c>
    </row>
    <row r="75" spans="1:14" x14ac:dyDescent="0.3">
      <c r="A75" t="s">
        <v>360</v>
      </c>
      <c r="D75">
        <v>414</v>
      </c>
      <c r="E75">
        <v>5</v>
      </c>
      <c r="F75">
        <v>409</v>
      </c>
      <c r="G75">
        <v>70</v>
      </c>
      <c r="H75">
        <v>240</v>
      </c>
      <c r="I75">
        <v>80</v>
      </c>
      <c r="J75">
        <v>19</v>
      </c>
      <c r="K75">
        <v>17.114914425427873</v>
      </c>
      <c r="L75">
        <v>58.679706601466989</v>
      </c>
      <c r="M75">
        <v>19.559902200488999</v>
      </c>
      <c r="N75">
        <v>4.6454767726161368</v>
      </c>
    </row>
    <row r="76" spans="1:14" x14ac:dyDescent="0.3">
      <c r="A76" t="s">
        <v>311</v>
      </c>
      <c r="B76" t="str">
        <f>IFERROR(VLOOKUP($A76,classification!$A$3:$C$331,3,FALSE),VLOOKUP($A76,classification!$I$2:$K$27,3,FALSE))</f>
        <v>Predominantly Urban</v>
      </c>
      <c r="C76" t="str">
        <f>VLOOKUP($A76,class!$A$1:$B$455,2,FALSE)</f>
        <v>Metropolitan District</v>
      </c>
      <c r="D76">
        <v>86</v>
      </c>
      <c r="E76">
        <v>3</v>
      </c>
      <c r="F76">
        <v>83</v>
      </c>
      <c r="G76">
        <v>24</v>
      </c>
      <c r="H76">
        <v>40</v>
      </c>
      <c r="I76">
        <v>11</v>
      </c>
      <c r="J76">
        <v>8</v>
      </c>
      <c r="K76">
        <v>28.91566265060241</v>
      </c>
      <c r="L76">
        <v>48.192771084337352</v>
      </c>
      <c r="M76">
        <v>13.253012048192771</v>
      </c>
      <c r="N76">
        <v>9.6385542168674707</v>
      </c>
    </row>
    <row r="77" spans="1:14" x14ac:dyDescent="0.3">
      <c r="A77" t="s">
        <v>312</v>
      </c>
      <c r="B77" t="str">
        <f>IFERROR(VLOOKUP($A77,classification!$A$3:$C$331,3,FALSE),VLOOKUP($A77,classification!$I$2:$K$27,3,FALSE))</f>
        <v>Predominantly Urban</v>
      </c>
      <c r="C77" t="str">
        <f>VLOOKUP($A77,class!$A$1:$B$455,2,FALSE)</f>
        <v>Metropolitan District</v>
      </c>
      <c r="D77">
        <v>22</v>
      </c>
      <c r="E77">
        <v>0</v>
      </c>
      <c r="F77">
        <v>22</v>
      </c>
      <c r="G77">
        <v>4</v>
      </c>
      <c r="H77">
        <v>11</v>
      </c>
      <c r="I77">
        <v>5</v>
      </c>
      <c r="J77">
        <v>2</v>
      </c>
      <c r="K77">
        <v>18.181818181818183</v>
      </c>
      <c r="L77">
        <v>50</v>
      </c>
      <c r="M77">
        <v>22.727272727272727</v>
      </c>
      <c r="N77">
        <v>9.0909090909090917</v>
      </c>
    </row>
    <row r="78" spans="1:14" x14ac:dyDescent="0.3">
      <c r="A78" t="s">
        <v>313</v>
      </c>
      <c r="B78" t="str">
        <f>IFERROR(VLOOKUP($A78,classification!$A$3:$C$331,3,FALSE),VLOOKUP($A78,classification!$I$2:$K$27,3,FALSE))</f>
        <v>Predominantly Urban</v>
      </c>
      <c r="C78" t="str">
        <f>VLOOKUP($A78,class!$A$1:$B$455,2,FALSE)</f>
        <v>Metropolitan District</v>
      </c>
      <c r="D78">
        <v>19</v>
      </c>
      <c r="E78">
        <v>0</v>
      </c>
      <c r="F78">
        <v>19</v>
      </c>
      <c r="G78">
        <v>1</v>
      </c>
      <c r="H78">
        <v>12</v>
      </c>
      <c r="I78">
        <v>4</v>
      </c>
      <c r="J78">
        <v>2</v>
      </c>
      <c r="K78">
        <v>5.2631578947368425</v>
      </c>
      <c r="L78">
        <v>63.157894736842103</v>
      </c>
      <c r="M78">
        <v>21.05263157894737</v>
      </c>
      <c r="N78">
        <v>10.526315789473685</v>
      </c>
    </row>
    <row r="79" spans="1:14" x14ac:dyDescent="0.3">
      <c r="A79" t="s">
        <v>44</v>
      </c>
      <c r="B79" t="str">
        <f>IFERROR(VLOOKUP($A79,classification!$A$3:$C$331,3,FALSE),VLOOKUP($A79,classification!$I$2:$K$27,3,FALSE))</f>
        <v>Predominantly Rural</v>
      </c>
      <c r="C79" t="str">
        <f>VLOOKUP($A79,class!$A$1:$B$455,2,FALSE)</f>
        <v>Unitary Authority</v>
      </c>
      <c r="D79">
        <v>15</v>
      </c>
      <c r="E79">
        <v>0</v>
      </c>
      <c r="F79">
        <v>15</v>
      </c>
      <c r="G79">
        <v>2</v>
      </c>
      <c r="H79">
        <v>10</v>
      </c>
      <c r="I79">
        <v>3</v>
      </c>
      <c r="J79">
        <v>0</v>
      </c>
      <c r="K79">
        <v>13.333333333333334</v>
      </c>
      <c r="L79">
        <v>66.666666666666671</v>
      </c>
      <c r="M79">
        <v>20</v>
      </c>
      <c r="N79">
        <v>0</v>
      </c>
    </row>
    <row r="80" spans="1:14" x14ac:dyDescent="0.3">
      <c r="A80" t="s">
        <v>314</v>
      </c>
      <c r="B80" t="str">
        <f>IFERROR(VLOOKUP($A80,classification!$A$3:$C$331,3,FALSE),VLOOKUP($A80,classification!$I$2:$K$27,3,FALSE))</f>
        <v>Predominantly Urban</v>
      </c>
      <c r="C80" t="str">
        <f>VLOOKUP($A80,class!$A$1:$B$455,2,FALSE)</f>
        <v>Metropolitan District</v>
      </c>
      <c r="D80">
        <v>20</v>
      </c>
      <c r="E80">
        <v>1</v>
      </c>
      <c r="F80">
        <v>19</v>
      </c>
      <c r="G80">
        <v>2</v>
      </c>
      <c r="H80">
        <v>12</v>
      </c>
      <c r="I80">
        <v>3</v>
      </c>
      <c r="J80">
        <v>2</v>
      </c>
      <c r="K80">
        <v>10.526315789473685</v>
      </c>
      <c r="L80">
        <v>63.157894736842103</v>
      </c>
      <c r="M80">
        <v>15.789473684210526</v>
      </c>
      <c r="N80">
        <v>10.526315789473685</v>
      </c>
    </row>
    <row r="81" spans="1:14" x14ac:dyDescent="0.3">
      <c r="A81" t="s">
        <v>83</v>
      </c>
      <c r="B81" t="str">
        <f>IFERROR(VLOOKUP($A81,classification!$A$3:$C$331,3,FALSE),VLOOKUP($A81,classification!$I$2:$K$27,3,FALSE))</f>
        <v>Predominantly Rural</v>
      </c>
      <c r="C81" t="str">
        <f>VLOOKUP($A81,class!$A$1:$B$455,2,FALSE)</f>
        <v>Unitary Authority</v>
      </c>
      <c r="D81">
        <v>20</v>
      </c>
      <c r="E81">
        <v>0</v>
      </c>
      <c r="F81">
        <v>20</v>
      </c>
      <c r="G81">
        <v>2</v>
      </c>
      <c r="H81">
        <v>15</v>
      </c>
      <c r="I81">
        <v>2</v>
      </c>
      <c r="J81">
        <v>1</v>
      </c>
      <c r="K81">
        <v>10</v>
      </c>
      <c r="L81">
        <v>75</v>
      </c>
      <c r="M81">
        <v>10</v>
      </c>
      <c r="N81">
        <v>5</v>
      </c>
    </row>
    <row r="82" spans="1:14" x14ac:dyDescent="0.3">
      <c r="A82" t="s">
        <v>315</v>
      </c>
      <c r="B82" t="str">
        <f>IFERROR(VLOOKUP($A82,classification!$A$3:$C$331,3,FALSE),VLOOKUP($A82,classification!$I$2:$K$27,3,FALSE))</f>
        <v>Predominantly Urban</v>
      </c>
      <c r="C82" t="str">
        <f>VLOOKUP($A82,class!$A$1:$B$455,2,FALSE)</f>
        <v>Metropolitan District</v>
      </c>
      <c r="D82">
        <v>15</v>
      </c>
      <c r="E82">
        <v>0</v>
      </c>
      <c r="F82">
        <v>15</v>
      </c>
      <c r="G82">
        <v>3</v>
      </c>
      <c r="H82">
        <v>8</v>
      </c>
      <c r="I82">
        <v>3</v>
      </c>
      <c r="J82">
        <v>1</v>
      </c>
      <c r="K82">
        <v>20</v>
      </c>
      <c r="L82">
        <v>53.333333333333336</v>
      </c>
      <c r="M82">
        <v>20</v>
      </c>
      <c r="N82">
        <v>6.666666666666667</v>
      </c>
    </row>
    <row r="83" spans="1:14" x14ac:dyDescent="0.3">
      <c r="A83" t="s">
        <v>49</v>
      </c>
      <c r="B83" t="str">
        <f>IFERROR(VLOOKUP($A83,classification!$A$3:$C$331,3,FALSE),VLOOKUP($A83,classification!$I$2:$K$27,3,FALSE))</f>
        <v>Urban with Significant Rural</v>
      </c>
      <c r="C83" t="str">
        <f>VLOOKUP($A83,class!$A$1:$B$455,2,FALSE)</f>
        <v>Shire County</v>
      </c>
      <c r="D83">
        <v>70</v>
      </c>
      <c r="E83">
        <v>1</v>
      </c>
      <c r="F83">
        <v>69</v>
      </c>
      <c r="G83">
        <v>2</v>
      </c>
      <c r="H83">
        <v>50</v>
      </c>
      <c r="I83">
        <v>16</v>
      </c>
      <c r="J83">
        <v>1</v>
      </c>
      <c r="K83">
        <v>2.8985507246376812</v>
      </c>
      <c r="L83">
        <v>72.463768115942031</v>
      </c>
      <c r="M83">
        <v>23.188405797101449</v>
      </c>
      <c r="N83">
        <v>1.4492753623188406</v>
      </c>
    </row>
    <row r="84" spans="1:14" x14ac:dyDescent="0.3">
      <c r="A84" t="s">
        <v>48</v>
      </c>
      <c r="B84" t="str">
        <f>IFERROR(VLOOKUP($A84,classification!$A$3:$C$331,3,FALSE),VLOOKUP($A84,classification!$I$2:$K$27,3,FALSE))</f>
        <v>Predominantly Urban</v>
      </c>
      <c r="C84" t="str">
        <f>VLOOKUP($A84,class!$A$1:$B$455,2,FALSE)</f>
        <v>Unitary Authority</v>
      </c>
      <c r="D84">
        <v>14</v>
      </c>
      <c r="E84">
        <v>0</v>
      </c>
      <c r="F84">
        <v>14</v>
      </c>
      <c r="G84">
        <v>1</v>
      </c>
      <c r="H84">
        <v>9</v>
      </c>
      <c r="I84">
        <v>4</v>
      </c>
      <c r="J84">
        <v>0</v>
      </c>
      <c r="K84">
        <v>7.1428571428571432</v>
      </c>
      <c r="L84">
        <v>64.285714285714292</v>
      </c>
      <c r="M84">
        <v>28.571428571428573</v>
      </c>
      <c r="N84">
        <v>0</v>
      </c>
    </row>
    <row r="85" spans="1:14" x14ac:dyDescent="0.3">
      <c r="A85" t="s">
        <v>46</v>
      </c>
      <c r="B85" t="str">
        <f>IFERROR(VLOOKUP($A85,classification!$A$3:$C$331,3,FALSE),VLOOKUP($A85,classification!$I$2:$K$27,3,FALSE))</f>
        <v>Predominantly Urban</v>
      </c>
      <c r="C85" t="str">
        <f>VLOOKUP($A85,class!$A$1:$B$455,2,FALSE)</f>
        <v>Unitary Authority</v>
      </c>
      <c r="D85">
        <v>13</v>
      </c>
      <c r="E85">
        <v>0</v>
      </c>
      <c r="F85">
        <v>13</v>
      </c>
      <c r="G85">
        <v>3</v>
      </c>
      <c r="H85">
        <v>4</v>
      </c>
      <c r="I85">
        <v>5</v>
      </c>
      <c r="J85">
        <v>1</v>
      </c>
      <c r="K85">
        <v>23.076923076923077</v>
      </c>
      <c r="L85">
        <v>30.76923076923077</v>
      </c>
      <c r="M85">
        <v>38.46153846153846</v>
      </c>
      <c r="N85">
        <v>7.6923076923076925</v>
      </c>
    </row>
    <row r="86" spans="1:14" x14ac:dyDescent="0.3">
      <c r="A86" t="s">
        <v>316</v>
      </c>
      <c r="B86" t="str">
        <f>IFERROR(VLOOKUP($A86,classification!$A$3:$C$331,3,FALSE),VLOOKUP($A86,classification!$I$2:$K$27,3,FALSE))</f>
        <v>Predominantly Urban</v>
      </c>
      <c r="C86" t="str">
        <f>VLOOKUP($A86,class!$A$1:$B$455,2,FALSE)</f>
        <v>Metropolitan District</v>
      </c>
      <c r="D86">
        <v>19</v>
      </c>
      <c r="E86">
        <v>0</v>
      </c>
      <c r="F86">
        <v>19</v>
      </c>
      <c r="G86">
        <v>3</v>
      </c>
      <c r="H86">
        <v>9</v>
      </c>
      <c r="I86">
        <v>7</v>
      </c>
      <c r="J86">
        <v>0</v>
      </c>
      <c r="K86">
        <v>15.789473684210526</v>
      </c>
      <c r="L86">
        <v>47.368421052631582</v>
      </c>
      <c r="M86">
        <v>36.842105263157897</v>
      </c>
      <c r="N86">
        <v>0</v>
      </c>
    </row>
    <row r="87" spans="1:14" x14ac:dyDescent="0.3">
      <c r="A87" t="s">
        <v>55</v>
      </c>
      <c r="B87" t="str">
        <f>IFERROR(VLOOKUP($A87,classification!$A$3:$C$331,3,FALSE),VLOOKUP($A87,classification!$I$2:$K$27,3,FALSE))</f>
        <v>Urban with Significant Rural</v>
      </c>
      <c r="C87" t="str">
        <f>VLOOKUP($A87,class!$A$1:$B$455,2,FALSE)</f>
        <v>Shire County</v>
      </c>
      <c r="D87">
        <v>36</v>
      </c>
      <c r="E87">
        <v>0</v>
      </c>
      <c r="F87">
        <v>36</v>
      </c>
      <c r="G87">
        <v>11</v>
      </c>
      <c r="H87">
        <v>19</v>
      </c>
      <c r="I87">
        <v>6</v>
      </c>
      <c r="J87">
        <v>0</v>
      </c>
      <c r="K87">
        <v>30.555555555555557</v>
      </c>
      <c r="L87">
        <v>52.777777777777779</v>
      </c>
      <c r="M87">
        <v>16.666666666666668</v>
      </c>
      <c r="N87">
        <v>0</v>
      </c>
    </row>
    <row r="88" spans="1:14" x14ac:dyDescent="0.3">
      <c r="A88" t="s">
        <v>317</v>
      </c>
      <c r="B88" t="str">
        <f>IFERROR(VLOOKUP($A88,classification!$A$3:$C$331,3,FALSE),VLOOKUP($A88,classification!$I$2:$K$27,3,FALSE))</f>
        <v>Predominantly Urban</v>
      </c>
      <c r="C88" t="str">
        <f>VLOOKUP($A88,class!$A$1:$B$455,2,FALSE)</f>
        <v>Metropolitan District</v>
      </c>
      <c r="D88">
        <v>20</v>
      </c>
      <c r="E88">
        <v>0</v>
      </c>
      <c r="F88">
        <v>20</v>
      </c>
      <c r="G88">
        <v>3</v>
      </c>
      <c r="H88">
        <v>11</v>
      </c>
      <c r="I88">
        <v>6</v>
      </c>
      <c r="J88">
        <v>0</v>
      </c>
      <c r="K88">
        <v>15</v>
      </c>
      <c r="L88">
        <v>55</v>
      </c>
      <c r="M88">
        <v>30</v>
      </c>
      <c r="N88">
        <v>0</v>
      </c>
    </row>
    <row r="89" spans="1:14" x14ac:dyDescent="0.3">
      <c r="A89" t="s">
        <v>59</v>
      </c>
      <c r="B89" t="str">
        <f>IFERROR(VLOOKUP($A89,classification!$A$3:$C$331,3,FALSE),VLOOKUP($A89,classification!$I$2:$K$27,3,FALSE))</f>
        <v>Urban with Significant Rural</v>
      </c>
      <c r="C89" t="str">
        <f>VLOOKUP($A89,class!$A$1:$B$455,2,FALSE)</f>
        <v>Shire County</v>
      </c>
      <c r="D89">
        <v>45</v>
      </c>
      <c r="E89">
        <v>0</v>
      </c>
      <c r="F89">
        <v>45</v>
      </c>
      <c r="G89">
        <v>9</v>
      </c>
      <c r="H89">
        <v>30</v>
      </c>
      <c r="I89">
        <v>5</v>
      </c>
      <c r="J89">
        <v>1</v>
      </c>
      <c r="K89">
        <v>20</v>
      </c>
      <c r="L89">
        <v>66.666666666666671</v>
      </c>
      <c r="M89">
        <v>11.111111111111111</v>
      </c>
      <c r="N89">
        <v>2.2222222222222223</v>
      </c>
    </row>
    <row r="90" spans="1:14" x14ac:dyDescent="0.3">
      <c r="A90" t="s">
        <v>383</v>
      </c>
      <c r="D90">
        <v>389</v>
      </c>
      <c r="E90">
        <v>14</v>
      </c>
      <c r="F90">
        <v>375</v>
      </c>
      <c r="G90">
        <v>70</v>
      </c>
      <c r="H90">
        <v>226</v>
      </c>
      <c r="I90">
        <v>63</v>
      </c>
      <c r="J90">
        <v>16</v>
      </c>
      <c r="K90">
        <v>18.666666666666668</v>
      </c>
      <c r="L90">
        <v>60.266666666666666</v>
      </c>
      <c r="M90">
        <v>16.8</v>
      </c>
      <c r="N90">
        <v>4.2666666666666666</v>
      </c>
    </row>
    <row r="91" spans="1:14" x14ac:dyDescent="0.3">
      <c r="A91" t="s">
        <v>87</v>
      </c>
      <c r="B91" t="str">
        <f>IFERROR(VLOOKUP($A91,classification!$A$3:$C$331,3,FALSE),VLOOKUP($A91,classification!$I$2:$K$27,3,FALSE))</f>
        <v>Urban with Significant Rural</v>
      </c>
      <c r="C91" t="str">
        <f>VLOOKUP($A91,class!$A$1:$B$455,2,FALSE)</f>
        <v>Unitary Authority</v>
      </c>
      <c r="D91">
        <v>14</v>
      </c>
      <c r="E91">
        <v>1</v>
      </c>
      <c r="F91">
        <v>13</v>
      </c>
      <c r="G91">
        <v>2</v>
      </c>
      <c r="H91">
        <v>10</v>
      </c>
      <c r="I91">
        <v>1</v>
      </c>
      <c r="J91">
        <v>0</v>
      </c>
      <c r="K91">
        <v>15.384615384615385</v>
      </c>
      <c r="L91">
        <v>76.92307692307692</v>
      </c>
      <c r="M91">
        <v>7.6923076923076925</v>
      </c>
      <c r="N91">
        <v>0</v>
      </c>
    </row>
    <row r="92" spans="1:14" x14ac:dyDescent="0.3">
      <c r="A92" t="s">
        <v>8</v>
      </c>
      <c r="B92" t="str">
        <f>IFERROR(VLOOKUP($A92,classification!$A$3:$C$331,3,FALSE),VLOOKUP($A92,classification!$I$2:$K$27,3,FALSE))</f>
        <v>Predominantly Rural</v>
      </c>
      <c r="C92" t="str">
        <f>VLOOKUP($A92,class!$A$1:$B$455,2,FALSE)</f>
        <v>Shire County</v>
      </c>
      <c r="D92">
        <v>34</v>
      </c>
      <c r="E92">
        <v>2</v>
      </c>
      <c r="F92">
        <v>32</v>
      </c>
      <c r="G92">
        <v>7</v>
      </c>
      <c r="H92">
        <v>20</v>
      </c>
      <c r="I92">
        <v>5</v>
      </c>
      <c r="J92">
        <v>0</v>
      </c>
      <c r="K92">
        <v>21.875</v>
      </c>
      <c r="L92">
        <v>62.5</v>
      </c>
      <c r="M92">
        <v>15.625</v>
      </c>
      <c r="N92">
        <v>0</v>
      </c>
    </row>
    <row r="93" spans="1:14" x14ac:dyDescent="0.3">
      <c r="A93" t="s">
        <v>88</v>
      </c>
      <c r="B93" t="str">
        <f>IFERROR(VLOOKUP($A93,classification!$A$3:$C$331,3,FALSE),VLOOKUP($A93,classification!$I$2:$K$27,3,FALSE))</f>
        <v>Predominantly Rural</v>
      </c>
      <c r="C93" t="str">
        <f>VLOOKUP($A93,class!$A$1:$B$455,2,FALSE)</f>
        <v>Unitary Authority</v>
      </c>
      <c r="D93">
        <v>28</v>
      </c>
      <c r="E93">
        <v>1</v>
      </c>
      <c r="F93">
        <v>27</v>
      </c>
      <c r="G93">
        <v>2</v>
      </c>
      <c r="H93">
        <v>21</v>
      </c>
      <c r="I93">
        <v>2</v>
      </c>
      <c r="J93">
        <v>2</v>
      </c>
      <c r="K93">
        <v>7.4074074074074074</v>
      </c>
      <c r="L93">
        <v>77.777777777777771</v>
      </c>
      <c r="M93">
        <v>7.4074074074074074</v>
      </c>
      <c r="N93">
        <v>7.4074074074074074</v>
      </c>
    </row>
    <row r="94" spans="1:14" x14ac:dyDescent="0.3">
      <c r="A94" t="s">
        <v>21</v>
      </c>
      <c r="B94" t="str">
        <f>IFERROR(VLOOKUP($A94,classification!$A$3:$C$331,3,FALSE),VLOOKUP($A94,classification!$I$2:$K$27,3,FALSE))</f>
        <v>Urban with Significant Rural</v>
      </c>
      <c r="C94" t="str">
        <f>VLOOKUP($A94,class!$A$1:$B$455,2,FALSE)</f>
        <v>Shire County</v>
      </c>
      <c r="D94">
        <v>80</v>
      </c>
      <c r="E94">
        <v>3</v>
      </c>
      <c r="F94">
        <v>77</v>
      </c>
      <c r="G94">
        <v>13</v>
      </c>
      <c r="H94">
        <v>46</v>
      </c>
      <c r="I94">
        <v>13</v>
      </c>
      <c r="J94">
        <v>5</v>
      </c>
      <c r="K94">
        <v>16.883116883116884</v>
      </c>
      <c r="L94">
        <v>59.740259740259738</v>
      </c>
      <c r="M94">
        <v>16.883116883116884</v>
      </c>
      <c r="N94">
        <v>6.4935064935064934</v>
      </c>
    </row>
    <row r="95" spans="1:14" x14ac:dyDescent="0.3">
      <c r="A95" t="s">
        <v>27</v>
      </c>
      <c r="B95" t="str">
        <f>IFERROR(VLOOKUP($A95,classification!$A$3:$C$331,3,FALSE),VLOOKUP($A95,classification!$I$2:$K$27,3,FALSE))</f>
        <v>Predominantly Urban</v>
      </c>
      <c r="C95" t="str">
        <f>VLOOKUP($A95,class!$A$1:$B$455,2,FALSE)</f>
        <v>Shire County</v>
      </c>
      <c r="D95">
        <v>82</v>
      </c>
      <c r="E95">
        <v>2</v>
      </c>
      <c r="F95">
        <v>80</v>
      </c>
      <c r="G95">
        <v>25</v>
      </c>
      <c r="H95">
        <v>38</v>
      </c>
      <c r="I95">
        <v>14</v>
      </c>
      <c r="J95">
        <v>3</v>
      </c>
      <c r="K95">
        <v>31.25</v>
      </c>
      <c r="L95">
        <v>47.5</v>
      </c>
      <c r="M95">
        <v>17.5</v>
      </c>
      <c r="N95">
        <v>3.75</v>
      </c>
    </row>
    <row r="96" spans="1:14" x14ac:dyDescent="0.3">
      <c r="A96" t="s">
        <v>64</v>
      </c>
      <c r="B96" t="str">
        <f>IFERROR(VLOOKUP($A96,classification!$A$3:$C$331,3,FALSE),VLOOKUP($A96,classification!$I$2:$K$27,3,FALSE))</f>
        <v>Predominantly Urban</v>
      </c>
      <c r="C96" t="str">
        <f>VLOOKUP($A96,class!$A$1:$B$455,2,FALSE)</f>
        <v>Unitary Authority</v>
      </c>
      <c r="D96">
        <v>13</v>
      </c>
      <c r="E96">
        <v>1</v>
      </c>
      <c r="F96">
        <v>12</v>
      </c>
      <c r="G96">
        <v>3</v>
      </c>
      <c r="H96">
        <v>6</v>
      </c>
      <c r="I96">
        <v>3</v>
      </c>
      <c r="J96">
        <v>0</v>
      </c>
      <c r="K96">
        <v>25</v>
      </c>
      <c r="L96">
        <v>50</v>
      </c>
      <c r="M96">
        <v>25</v>
      </c>
      <c r="N96">
        <v>0</v>
      </c>
    </row>
    <row r="97" spans="1:14" x14ac:dyDescent="0.3">
      <c r="A97" t="s">
        <v>37</v>
      </c>
      <c r="B97" t="str">
        <f>IFERROR(VLOOKUP($A97,classification!$A$3:$C$331,3,FALSE),VLOOKUP($A97,classification!$I$2:$K$27,3,FALSE))</f>
        <v>Predominantly Rural</v>
      </c>
      <c r="C97" t="str">
        <f>VLOOKUP($A97,class!$A$1:$B$455,2,FALSE)</f>
        <v>Shire County</v>
      </c>
      <c r="D97">
        <v>53</v>
      </c>
      <c r="E97">
        <v>0</v>
      </c>
      <c r="F97">
        <v>53</v>
      </c>
      <c r="G97">
        <v>6</v>
      </c>
      <c r="H97">
        <v>34</v>
      </c>
      <c r="I97">
        <v>12</v>
      </c>
      <c r="J97">
        <v>1</v>
      </c>
      <c r="K97">
        <v>11.320754716981131</v>
      </c>
      <c r="L97">
        <v>64.15094339622641</v>
      </c>
      <c r="M97">
        <v>22.641509433962263</v>
      </c>
      <c r="N97">
        <v>1.8867924528301887</v>
      </c>
    </row>
    <row r="98" spans="1:14" x14ac:dyDescent="0.3">
      <c r="A98" t="s">
        <v>63</v>
      </c>
      <c r="B98" t="str">
        <f>IFERROR(VLOOKUP($A98,classification!$A$3:$C$331,3,FALSE),VLOOKUP($A98,classification!$I$2:$K$27,3,FALSE))</f>
        <v>Predominantly Urban</v>
      </c>
      <c r="C98" t="str">
        <f>VLOOKUP($A98,class!$A$1:$B$455,2,FALSE)</f>
        <v>Unitary Authority</v>
      </c>
      <c r="D98">
        <v>14</v>
      </c>
      <c r="E98">
        <v>1</v>
      </c>
      <c r="F98">
        <v>13</v>
      </c>
      <c r="G98">
        <v>2</v>
      </c>
      <c r="H98">
        <v>9</v>
      </c>
      <c r="I98">
        <v>2</v>
      </c>
      <c r="J98">
        <v>0</v>
      </c>
      <c r="K98">
        <v>15.384615384615385</v>
      </c>
      <c r="L98">
        <v>69.230769230769226</v>
      </c>
      <c r="M98">
        <v>15.384615384615385</v>
      </c>
      <c r="N98">
        <v>0</v>
      </c>
    </row>
    <row r="99" spans="1:14" x14ac:dyDescent="0.3">
      <c r="A99" t="s">
        <v>65</v>
      </c>
      <c r="B99" t="str">
        <f>IFERROR(VLOOKUP($A99,classification!$A$3:$C$331,3,FALSE),VLOOKUP($A99,classification!$I$2:$K$27,3,FALSE))</f>
        <v>Predominantly Urban</v>
      </c>
      <c r="C99" t="str">
        <f>VLOOKUP($A99,class!$A$1:$B$455,2,FALSE)</f>
        <v>Unitary Authority</v>
      </c>
      <c r="D99">
        <v>12</v>
      </c>
      <c r="E99">
        <v>0</v>
      </c>
      <c r="F99">
        <v>12</v>
      </c>
      <c r="G99">
        <v>5</v>
      </c>
      <c r="H99">
        <v>4</v>
      </c>
      <c r="I99">
        <v>2</v>
      </c>
      <c r="J99">
        <v>1</v>
      </c>
      <c r="K99">
        <v>41.666666666666664</v>
      </c>
      <c r="L99">
        <v>33.333333333333336</v>
      </c>
      <c r="M99">
        <v>16.666666666666668</v>
      </c>
      <c r="N99">
        <v>8.3333333333333339</v>
      </c>
    </row>
    <row r="100" spans="1:14" x14ac:dyDescent="0.3">
      <c r="A100" t="s">
        <v>51</v>
      </c>
      <c r="B100" t="str">
        <f>IFERROR(VLOOKUP($A100,classification!$A$3:$C$331,3,FALSE),VLOOKUP($A100,classification!$I$2:$K$27,3,FALSE))</f>
        <v>Predominantly Rural</v>
      </c>
      <c r="C100" t="str">
        <f>VLOOKUP($A100,class!$A$1:$B$455,2,FALSE)</f>
        <v>Shire County</v>
      </c>
      <c r="D100">
        <v>46</v>
      </c>
      <c r="E100">
        <v>0</v>
      </c>
      <c r="F100">
        <v>46</v>
      </c>
      <c r="G100">
        <v>4</v>
      </c>
      <c r="H100">
        <v>33</v>
      </c>
      <c r="I100">
        <v>6</v>
      </c>
      <c r="J100">
        <v>3</v>
      </c>
      <c r="K100">
        <v>8.695652173913043</v>
      </c>
      <c r="L100">
        <v>71.739130434782609</v>
      </c>
      <c r="M100">
        <v>13.043478260869565</v>
      </c>
      <c r="N100">
        <v>6.5217391304347823</v>
      </c>
    </row>
    <row r="101" spans="1:14" x14ac:dyDescent="0.3">
      <c r="A101" t="s">
        <v>66</v>
      </c>
      <c r="B101" t="str">
        <f>IFERROR(VLOOKUP($A101,classification!$A$3:$C$331,3,FALSE),VLOOKUP($A101,classification!$I$2:$K$27,3,FALSE))</f>
        <v>Predominantly Urban</v>
      </c>
      <c r="C101" t="str">
        <f>VLOOKUP($A101,class!$A$1:$B$455,2,FALSE)</f>
        <v>Unitary Authority</v>
      </c>
      <c r="D101">
        <v>13</v>
      </c>
      <c r="E101">
        <v>3</v>
      </c>
      <c r="F101">
        <v>10</v>
      </c>
      <c r="G101">
        <v>1</v>
      </c>
      <c r="H101">
        <v>5</v>
      </c>
      <c r="I101">
        <v>3</v>
      </c>
      <c r="J101">
        <v>1</v>
      </c>
      <c r="K101">
        <v>10</v>
      </c>
      <c r="L101">
        <v>50</v>
      </c>
      <c r="M101">
        <v>30</v>
      </c>
      <c r="N101">
        <v>10</v>
      </c>
    </row>
    <row r="102" spans="1:14" x14ac:dyDescent="0.3">
      <c r="A102" t="s">
        <v>384</v>
      </c>
      <c r="D102">
        <v>507</v>
      </c>
      <c r="E102">
        <v>19</v>
      </c>
      <c r="F102">
        <v>488</v>
      </c>
      <c r="G102">
        <v>173</v>
      </c>
      <c r="H102">
        <v>259</v>
      </c>
      <c r="I102">
        <v>39</v>
      </c>
      <c r="J102">
        <v>17</v>
      </c>
      <c r="K102">
        <v>35.450819672131146</v>
      </c>
      <c r="L102">
        <v>53.07377049180328</v>
      </c>
      <c r="M102">
        <v>7.9918032786885247</v>
      </c>
      <c r="N102">
        <v>3.4836065573770494</v>
      </c>
    </row>
    <row r="103" spans="1:14" x14ac:dyDescent="0.3">
      <c r="A103" t="s">
        <v>324</v>
      </c>
      <c r="B103" t="str">
        <f>IFERROR(VLOOKUP($A103,classification!$A$3:$C$331,3,FALSE),VLOOKUP($A103,classification!$I$2:$K$27,3,FALSE))</f>
        <v>Predominantly Urban</v>
      </c>
      <c r="C103" t="str">
        <f>VLOOKUP($A103,class!$A$1:$B$455,2,FALSE)</f>
        <v>London Borough</v>
      </c>
      <c r="D103">
        <v>13</v>
      </c>
      <c r="E103">
        <v>0</v>
      </c>
      <c r="F103">
        <v>13</v>
      </c>
      <c r="G103">
        <v>1</v>
      </c>
      <c r="H103">
        <v>10</v>
      </c>
      <c r="I103">
        <v>2</v>
      </c>
      <c r="J103">
        <v>0</v>
      </c>
      <c r="K103">
        <v>7.6923076923076925</v>
      </c>
      <c r="L103">
        <v>76.92307692307692</v>
      </c>
      <c r="M103">
        <v>15.384615384615385</v>
      </c>
      <c r="N103">
        <v>0</v>
      </c>
    </row>
    <row r="104" spans="1:14" x14ac:dyDescent="0.3">
      <c r="A104" t="s">
        <v>325</v>
      </c>
      <c r="B104" t="str">
        <f>IFERROR(VLOOKUP($A104,classification!$A$3:$C$331,3,FALSE),VLOOKUP($A104,classification!$I$2:$K$27,3,FALSE))</f>
        <v>Predominantly Urban</v>
      </c>
      <c r="C104" t="str">
        <f>VLOOKUP($A104,class!$A$1:$B$455,2,FALSE)</f>
        <v>London Borough</v>
      </c>
      <c r="D104">
        <v>28</v>
      </c>
      <c r="E104">
        <v>3</v>
      </c>
      <c r="F104">
        <v>25</v>
      </c>
      <c r="G104">
        <v>9</v>
      </c>
      <c r="H104">
        <v>16</v>
      </c>
      <c r="I104">
        <v>0</v>
      </c>
      <c r="J104">
        <v>0</v>
      </c>
      <c r="K104">
        <v>36</v>
      </c>
      <c r="L104">
        <v>64</v>
      </c>
      <c r="M104">
        <v>0</v>
      </c>
      <c r="N104">
        <v>0</v>
      </c>
    </row>
    <row r="105" spans="1:14" x14ac:dyDescent="0.3">
      <c r="A105" t="s">
        <v>326</v>
      </c>
      <c r="B105" t="str">
        <f>IFERROR(VLOOKUP($A105,classification!$A$3:$C$331,3,FALSE),VLOOKUP($A105,classification!$I$2:$K$27,3,FALSE))</f>
        <v>Predominantly Urban</v>
      </c>
      <c r="C105" t="str">
        <f>VLOOKUP($A105,class!$A$1:$B$455,2,FALSE)</f>
        <v>London Borough</v>
      </c>
      <c r="D105">
        <v>16</v>
      </c>
      <c r="E105">
        <v>0</v>
      </c>
      <c r="F105">
        <v>16</v>
      </c>
      <c r="G105">
        <v>3</v>
      </c>
      <c r="H105">
        <v>7</v>
      </c>
      <c r="I105">
        <v>5</v>
      </c>
      <c r="J105">
        <v>1</v>
      </c>
      <c r="K105">
        <v>18.75</v>
      </c>
      <c r="L105">
        <v>43.75</v>
      </c>
      <c r="M105">
        <v>31.25</v>
      </c>
      <c r="N105">
        <v>6.25</v>
      </c>
    </row>
    <row r="106" spans="1:14" x14ac:dyDescent="0.3">
      <c r="A106" t="s">
        <v>327</v>
      </c>
      <c r="B106" t="str">
        <f>IFERROR(VLOOKUP($A106,classification!$A$3:$C$331,3,FALSE),VLOOKUP($A106,classification!$I$2:$K$27,3,FALSE))</f>
        <v>Predominantly Urban</v>
      </c>
      <c r="C106" t="str">
        <f>VLOOKUP($A106,class!$A$1:$B$455,2,FALSE)</f>
        <v>London Borough</v>
      </c>
      <c r="D106">
        <v>16</v>
      </c>
      <c r="E106">
        <v>1</v>
      </c>
      <c r="F106">
        <v>15</v>
      </c>
      <c r="G106">
        <v>5</v>
      </c>
      <c r="H106">
        <v>9</v>
      </c>
      <c r="I106">
        <v>0</v>
      </c>
      <c r="J106">
        <v>1</v>
      </c>
      <c r="K106">
        <v>33.333333333333336</v>
      </c>
      <c r="L106">
        <v>60</v>
      </c>
      <c r="M106">
        <v>0</v>
      </c>
      <c r="N106">
        <v>6.666666666666667</v>
      </c>
    </row>
    <row r="107" spans="1:14" x14ac:dyDescent="0.3">
      <c r="A107" t="s">
        <v>328</v>
      </c>
      <c r="B107" t="str">
        <f>IFERROR(VLOOKUP($A107,classification!$A$3:$C$331,3,FALSE),VLOOKUP($A107,classification!$I$2:$K$27,3,FALSE))</f>
        <v>Predominantly Urban</v>
      </c>
      <c r="C107" t="str">
        <f>VLOOKUP($A107,class!$A$1:$B$455,2,FALSE)</f>
        <v>London Borough</v>
      </c>
      <c r="D107">
        <v>19</v>
      </c>
      <c r="E107">
        <v>2</v>
      </c>
      <c r="F107">
        <v>17</v>
      </c>
      <c r="G107">
        <v>6</v>
      </c>
      <c r="H107">
        <v>9</v>
      </c>
      <c r="I107">
        <v>1</v>
      </c>
      <c r="J107">
        <v>1</v>
      </c>
      <c r="K107">
        <v>35.294117647058826</v>
      </c>
      <c r="L107">
        <v>52.941176470588232</v>
      </c>
      <c r="M107">
        <v>5.882352941176471</v>
      </c>
      <c r="N107">
        <v>5.882352941176471</v>
      </c>
    </row>
    <row r="108" spans="1:14" x14ac:dyDescent="0.3">
      <c r="A108" t="s">
        <v>329</v>
      </c>
      <c r="B108" t="str">
        <f>IFERROR(VLOOKUP($A108,classification!$A$3:$C$331,3,FALSE),VLOOKUP($A108,classification!$I$2:$K$27,3,FALSE))</f>
        <v>Predominantly Urban</v>
      </c>
      <c r="C108" t="str">
        <f>VLOOKUP($A108,class!$A$1:$B$455,2,FALSE)</f>
        <v>London Borough</v>
      </c>
      <c r="D108">
        <v>10</v>
      </c>
      <c r="E108">
        <v>0</v>
      </c>
      <c r="F108">
        <v>10</v>
      </c>
      <c r="G108">
        <v>1</v>
      </c>
      <c r="H108">
        <v>9</v>
      </c>
      <c r="I108">
        <v>0</v>
      </c>
      <c r="J108">
        <v>0</v>
      </c>
      <c r="K108">
        <v>10</v>
      </c>
      <c r="L108">
        <v>90</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0</v>
      </c>
      <c r="E109">
        <v>0</v>
      </c>
      <c r="F109">
        <v>0</v>
      </c>
      <c r="G109">
        <v>0</v>
      </c>
      <c r="H109">
        <v>0</v>
      </c>
      <c r="I109">
        <v>0</v>
      </c>
      <c r="J109">
        <v>0</v>
      </c>
      <c r="K109">
        <v>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24</v>
      </c>
      <c r="E110">
        <v>2</v>
      </c>
      <c r="F110">
        <v>22</v>
      </c>
      <c r="G110">
        <v>6</v>
      </c>
      <c r="H110">
        <v>13</v>
      </c>
      <c r="I110">
        <v>3</v>
      </c>
      <c r="J110">
        <v>0</v>
      </c>
      <c r="K110">
        <v>27.272727272727273</v>
      </c>
      <c r="L110">
        <v>59.090909090909093</v>
      </c>
      <c r="M110">
        <v>13.636363636363637</v>
      </c>
      <c r="N110">
        <v>0</v>
      </c>
    </row>
    <row r="111" spans="1:14" x14ac:dyDescent="0.3">
      <c r="A111" t="s">
        <v>331</v>
      </c>
      <c r="B111" t="str">
        <f>IFERROR(VLOOKUP($A111,classification!$A$3:$C$331,3,FALSE),VLOOKUP($A111,classification!$I$2:$K$27,3,FALSE))</f>
        <v>Predominantly Urban</v>
      </c>
      <c r="C111" t="str">
        <f>VLOOKUP($A111,class!$A$1:$B$455,2,FALSE)</f>
        <v>London Borough</v>
      </c>
      <c r="D111">
        <v>16</v>
      </c>
      <c r="E111">
        <v>1</v>
      </c>
      <c r="F111">
        <v>15</v>
      </c>
      <c r="G111">
        <v>9</v>
      </c>
      <c r="H111">
        <v>5</v>
      </c>
      <c r="I111">
        <v>0</v>
      </c>
      <c r="J111">
        <v>1</v>
      </c>
      <c r="K111">
        <v>60</v>
      </c>
      <c r="L111">
        <v>33.333333333333336</v>
      </c>
      <c r="M111">
        <v>0</v>
      </c>
      <c r="N111">
        <v>6.666666666666667</v>
      </c>
    </row>
    <row r="112" spans="1:14" x14ac:dyDescent="0.3">
      <c r="A112" t="s">
        <v>332</v>
      </c>
      <c r="B112" t="str">
        <f>IFERROR(VLOOKUP($A112,classification!$A$3:$C$331,3,FALSE),VLOOKUP($A112,classification!$I$2:$K$27,3,FALSE))</f>
        <v>Predominantly Urban</v>
      </c>
      <c r="C112" t="str">
        <f>VLOOKUP($A112,class!$A$1:$B$455,2,FALSE)</f>
        <v>London Borough</v>
      </c>
      <c r="D112">
        <v>22</v>
      </c>
      <c r="E112">
        <v>1</v>
      </c>
      <c r="F112">
        <v>21</v>
      </c>
      <c r="G112">
        <v>6</v>
      </c>
      <c r="H112">
        <v>13</v>
      </c>
      <c r="I112">
        <v>1</v>
      </c>
      <c r="J112">
        <v>1</v>
      </c>
      <c r="K112">
        <v>28.571428571428573</v>
      </c>
      <c r="L112">
        <v>61.904761904761905</v>
      </c>
      <c r="M112">
        <v>4.7619047619047619</v>
      </c>
      <c r="N112">
        <v>4.7619047619047619</v>
      </c>
    </row>
    <row r="113" spans="1:14" x14ac:dyDescent="0.3">
      <c r="A113" t="s">
        <v>333</v>
      </c>
      <c r="B113" t="str">
        <f>IFERROR(VLOOKUP($A113,classification!$A$3:$C$331,3,FALSE),VLOOKUP($A113,classification!$I$2:$K$27,3,FALSE))</f>
        <v>Predominantly Urban</v>
      </c>
      <c r="C113" t="str">
        <f>VLOOKUP($A113,class!$A$1:$B$455,2,FALSE)</f>
        <v>London Borough</v>
      </c>
      <c r="D113">
        <v>17</v>
      </c>
      <c r="E113">
        <v>2</v>
      </c>
      <c r="F113">
        <v>15</v>
      </c>
      <c r="G113">
        <v>3</v>
      </c>
      <c r="H113">
        <v>8</v>
      </c>
      <c r="I113">
        <v>3</v>
      </c>
      <c r="J113">
        <v>1</v>
      </c>
      <c r="K113">
        <v>20</v>
      </c>
      <c r="L113">
        <v>53.333333333333336</v>
      </c>
      <c r="M113">
        <v>20</v>
      </c>
      <c r="N113">
        <v>6.666666666666667</v>
      </c>
    </row>
    <row r="114" spans="1:14" x14ac:dyDescent="0.3">
      <c r="A114" t="s">
        <v>334</v>
      </c>
      <c r="B114" t="str">
        <f>IFERROR(VLOOKUP($A114,classification!$A$3:$C$331,3,FALSE),VLOOKUP($A114,classification!$I$2:$K$27,3,FALSE))</f>
        <v>Predominantly Urban</v>
      </c>
      <c r="C114" t="str">
        <f>VLOOKUP($A114,class!$A$1:$B$455,2,FALSE)</f>
        <v>London Borough</v>
      </c>
      <c r="D114">
        <v>16</v>
      </c>
      <c r="E114">
        <v>0</v>
      </c>
      <c r="F114">
        <v>16</v>
      </c>
      <c r="G114">
        <v>3</v>
      </c>
      <c r="H114">
        <v>11</v>
      </c>
      <c r="I114">
        <v>0</v>
      </c>
      <c r="J114">
        <v>2</v>
      </c>
      <c r="K114">
        <v>18.75</v>
      </c>
      <c r="L114">
        <v>68.75</v>
      </c>
      <c r="M114">
        <v>0</v>
      </c>
      <c r="N114">
        <v>12.5</v>
      </c>
    </row>
    <row r="115" spans="1:14" x14ac:dyDescent="0.3">
      <c r="A115" t="s">
        <v>335</v>
      </c>
      <c r="B115" t="str">
        <f>IFERROR(VLOOKUP($A115,classification!$A$3:$C$331,3,FALSE),VLOOKUP($A115,classification!$I$2:$K$27,3,FALSE))</f>
        <v>Predominantly Urban</v>
      </c>
      <c r="C115" t="str">
        <f>VLOOKUP($A115,class!$A$1:$B$455,2,FALSE)</f>
        <v>London Borough</v>
      </c>
      <c r="D115">
        <v>12</v>
      </c>
      <c r="E115">
        <v>0</v>
      </c>
      <c r="F115">
        <v>12</v>
      </c>
      <c r="G115">
        <v>4</v>
      </c>
      <c r="H115">
        <v>6</v>
      </c>
      <c r="I115">
        <v>2</v>
      </c>
      <c r="J115">
        <v>0</v>
      </c>
      <c r="K115">
        <v>33.333333333333336</v>
      </c>
      <c r="L115">
        <v>50</v>
      </c>
      <c r="M115">
        <v>16.666666666666668</v>
      </c>
      <c r="N115">
        <v>0</v>
      </c>
    </row>
    <row r="116" spans="1:14" x14ac:dyDescent="0.3">
      <c r="A116" t="s">
        <v>336</v>
      </c>
      <c r="B116" t="str">
        <f>IFERROR(VLOOKUP($A116,classification!$A$3:$C$331,3,FALSE),VLOOKUP($A116,classification!$I$2:$K$27,3,FALSE))</f>
        <v>Predominantly Urban</v>
      </c>
      <c r="C116" t="str">
        <f>VLOOKUP($A116,class!$A$1:$B$455,2,FALSE)</f>
        <v>London Borough</v>
      </c>
      <c r="D116">
        <v>12</v>
      </c>
      <c r="E116">
        <v>0</v>
      </c>
      <c r="F116">
        <v>12</v>
      </c>
      <c r="G116">
        <v>6</v>
      </c>
      <c r="H116">
        <v>6</v>
      </c>
      <c r="I116">
        <v>0</v>
      </c>
      <c r="J116">
        <v>0</v>
      </c>
      <c r="K116">
        <v>50</v>
      </c>
      <c r="L116">
        <v>50</v>
      </c>
      <c r="M116">
        <v>0</v>
      </c>
      <c r="N116">
        <v>0</v>
      </c>
    </row>
    <row r="117" spans="1:14" x14ac:dyDescent="0.3">
      <c r="A117" t="s">
        <v>337</v>
      </c>
      <c r="B117" t="str">
        <f>IFERROR(VLOOKUP($A117,classification!$A$3:$C$331,3,FALSE),VLOOKUP($A117,classification!$I$2:$K$27,3,FALSE))</f>
        <v>Predominantly Urban</v>
      </c>
      <c r="C117" t="str">
        <f>VLOOKUP($A117,class!$A$1:$B$455,2,FALSE)</f>
        <v>London Borough</v>
      </c>
      <c r="D117">
        <v>13</v>
      </c>
      <c r="E117">
        <v>0</v>
      </c>
      <c r="F117">
        <v>13</v>
      </c>
      <c r="G117">
        <v>7</v>
      </c>
      <c r="H117">
        <v>5</v>
      </c>
      <c r="I117">
        <v>1</v>
      </c>
      <c r="J117">
        <v>0</v>
      </c>
      <c r="K117">
        <v>53.846153846153847</v>
      </c>
      <c r="L117">
        <v>38.46153846153846</v>
      </c>
      <c r="M117">
        <v>7.6923076923076925</v>
      </c>
      <c r="N117">
        <v>0</v>
      </c>
    </row>
    <row r="118" spans="1:14" x14ac:dyDescent="0.3">
      <c r="A118" t="s">
        <v>338</v>
      </c>
      <c r="B118" t="str">
        <f>IFERROR(VLOOKUP($A118,classification!$A$3:$C$331,3,FALSE),VLOOKUP($A118,classification!$I$2:$K$27,3,FALSE))</f>
        <v>Predominantly Urban</v>
      </c>
      <c r="C118" t="str">
        <f>VLOOKUP($A118,class!$A$1:$B$455,2,FALSE)</f>
        <v>London Borough</v>
      </c>
      <c r="D118">
        <v>18</v>
      </c>
      <c r="E118">
        <v>0</v>
      </c>
      <c r="F118">
        <v>18</v>
      </c>
      <c r="G118">
        <v>2</v>
      </c>
      <c r="H118">
        <v>12</v>
      </c>
      <c r="I118">
        <v>1</v>
      </c>
      <c r="J118">
        <v>3</v>
      </c>
      <c r="K118">
        <v>11.111111111111111</v>
      </c>
      <c r="L118">
        <v>66.666666666666671</v>
      </c>
      <c r="M118">
        <v>5.5555555555555554</v>
      </c>
      <c r="N118">
        <v>16.666666666666668</v>
      </c>
    </row>
    <row r="119" spans="1:14" x14ac:dyDescent="0.3">
      <c r="A119" t="s">
        <v>339</v>
      </c>
      <c r="B119" t="str">
        <f>IFERROR(VLOOKUP($A119,classification!$A$3:$C$331,3,FALSE),VLOOKUP($A119,classification!$I$2:$K$27,3,FALSE))</f>
        <v>Predominantly Urban</v>
      </c>
      <c r="C119" t="str">
        <f>VLOOKUP($A119,class!$A$1:$B$455,2,FALSE)</f>
        <v>London Borough</v>
      </c>
      <c r="D119">
        <v>22</v>
      </c>
      <c r="E119">
        <v>0</v>
      </c>
      <c r="F119">
        <v>22</v>
      </c>
      <c r="G119">
        <v>7</v>
      </c>
      <c r="H119">
        <v>10</v>
      </c>
      <c r="I119">
        <v>5</v>
      </c>
      <c r="J119">
        <v>0</v>
      </c>
      <c r="K119">
        <v>31.818181818181817</v>
      </c>
      <c r="L119">
        <v>45.454545454545453</v>
      </c>
      <c r="M119">
        <v>22.727272727272727</v>
      </c>
      <c r="N119">
        <v>0</v>
      </c>
    </row>
    <row r="120" spans="1:14" x14ac:dyDescent="0.3">
      <c r="A120" t="s">
        <v>340</v>
      </c>
      <c r="B120" t="str">
        <f>IFERROR(VLOOKUP($A120,classification!$A$3:$C$331,3,FALSE),VLOOKUP($A120,classification!$I$2:$K$27,3,FALSE))</f>
        <v>Predominantly Urban</v>
      </c>
      <c r="C120" t="str">
        <f>VLOOKUP($A120,class!$A$1:$B$455,2,FALSE)</f>
        <v>London Borough</v>
      </c>
      <c r="D120">
        <v>20</v>
      </c>
      <c r="E120">
        <v>1</v>
      </c>
      <c r="F120">
        <v>19</v>
      </c>
      <c r="G120">
        <v>8</v>
      </c>
      <c r="H120">
        <v>11</v>
      </c>
      <c r="I120">
        <v>0</v>
      </c>
      <c r="J120">
        <v>0</v>
      </c>
      <c r="K120">
        <v>42.10526315789474</v>
      </c>
      <c r="L120">
        <v>57.89473684210526</v>
      </c>
      <c r="M120">
        <v>0</v>
      </c>
      <c r="N120">
        <v>0</v>
      </c>
    </row>
    <row r="121" spans="1:14" x14ac:dyDescent="0.3">
      <c r="A121" t="s">
        <v>341</v>
      </c>
      <c r="B121" t="str">
        <f>IFERROR(VLOOKUP($A121,classification!$A$3:$C$331,3,FALSE),VLOOKUP($A121,classification!$I$2:$K$27,3,FALSE))</f>
        <v>Predominantly Urban</v>
      </c>
      <c r="C121" t="str">
        <f>VLOOKUP($A121,class!$A$1:$B$455,2,FALSE)</f>
        <v>London Borough</v>
      </c>
      <c r="D121">
        <v>10</v>
      </c>
      <c r="E121">
        <v>0</v>
      </c>
      <c r="F121">
        <v>10</v>
      </c>
      <c r="G121">
        <v>4</v>
      </c>
      <c r="H121">
        <v>3</v>
      </c>
      <c r="I121">
        <v>2</v>
      </c>
      <c r="J121">
        <v>1</v>
      </c>
      <c r="K121">
        <v>40</v>
      </c>
      <c r="L121">
        <v>30</v>
      </c>
      <c r="M121">
        <v>20</v>
      </c>
      <c r="N121">
        <v>10</v>
      </c>
    </row>
    <row r="122" spans="1:14" x14ac:dyDescent="0.3">
      <c r="A122" t="s">
        <v>342</v>
      </c>
      <c r="B122" t="str">
        <f>IFERROR(VLOOKUP($A122,classification!$A$3:$C$331,3,FALSE),VLOOKUP($A122,classification!$I$2:$K$27,3,FALSE))</f>
        <v>Predominantly Urban</v>
      </c>
      <c r="C122" t="str">
        <f>VLOOKUP($A122,class!$A$1:$B$455,2,FALSE)</f>
        <v>London Borough</v>
      </c>
      <c r="D122">
        <v>6</v>
      </c>
      <c r="E122">
        <v>0</v>
      </c>
      <c r="F122">
        <v>6</v>
      </c>
      <c r="G122">
        <v>5</v>
      </c>
      <c r="H122">
        <v>1</v>
      </c>
      <c r="I122">
        <v>0</v>
      </c>
      <c r="J122">
        <v>0</v>
      </c>
      <c r="K122">
        <v>83.333333333333329</v>
      </c>
      <c r="L122">
        <v>16.666666666666668</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11</v>
      </c>
      <c r="E123">
        <v>0</v>
      </c>
      <c r="F123">
        <v>11</v>
      </c>
      <c r="G123">
        <v>7</v>
      </c>
      <c r="H123">
        <v>4</v>
      </c>
      <c r="I123">
        <v>0</v>
      </c>
      <c r="J123">
        <v>0</v>
      </c>
      <c r="K123">
        <v>63.636363636363633</v>
      </c>
      <c r="L123">
        <v>36.363636363636367</v>
      </c>
      <c r="M123">
        <v>0</v>
      </c>
      <c r="N123">
        <v>0</v>
      </c>
    </row>
    <row r="124" spans="1:14" x14ac:dyDescent="0.3">
      <c r="A124" t="s">
        <v>344</v>
      </c>
      <c r="B124" t="str">
        <f>IFERROR(VLOOKUP($A124,classification!$A$3:$C$331,3,FALSE),VLOOKUP($A124,classification!$I$2:$K$27,3,FALSE))</f>
        <v>Predominantly Urban</v>
      </c>
      <c r="C124" t="str">
        <f>VLOOKUP($A124,class!$A$1:$B$455,2,FALSE)</f>
        <v>London Borough</v>
      </c>
      <c r="D124">
        <v>19</v>
      </c>
      <c r="E124">
        <v>1</v>
      </c>
      <c r="F124">
        <v>18</v>
      </c>
      <c r="G124">
        <v>6</v>
      </c>
      <c r="H124">
        <v>9</v>
      </c>
      <c r="I124">
        <v>2</v>
      </c>
      <c r="J124">
        <v>1</v>
      </c>
      <c r="K124">
        <v>33.333333333333336</v>
      </c>
      <c r="L124">
        <v>50</v>
      </c>
      <c r="M124">
        <v>11.111111111111111</v>
      </c>
      <c r="N124">
        <v>5.5555555555555554</v>
      </c>
    </row>
    <row r="125" spans="1:14" x14ac:dyDescent="0.3">
      <c r="A125" t="s">
        <v>345</v>
      </c>
      <c r="B125" t="str">
        <f>IFERROR(VLOOKUP($A125,classification!$A$3:$C$331,3,FALSE),VLOOKUP($A125,classification!$I$2:$K$27,3,FALSE))</f>
        <v>Predominantly Urban</v>
      </c>
      <c r="C125" t="str">
        <f>VLOOKUP($A125,class!$A$1:$B$455,2,FALSE)</f>
        <v>London Borough</v>
      </c>
      <c r="D125">
        <v>14</v>
      </c>
      <c r="E125">
        <v>0</v>
      </c>
      <c r="F125">
        <v>14</v>
      </c>
      <c r="G125">
        <v>2</v>
      </c>
      <c r="H125">
        <v>8</v>
      </c>
      <c r="I125">
        <v>4</v>
      </c>
      <c r="J125">
        <v>0</v>
      </c>
      <c r="K125">
        <v>14.285714285714286</v>
      </c>
      <c r="L125">
        <v>57.142857142857146</v>
      </c>
      <c r="M125">
        <v>28.571428571428573</v>
      </c>
      <c r="N125">
        <v>0</v>
      </c>
    </row>
    <row r="126" spans="1:14" x14ac:dyDescent="0.3">
      <c r="A126" t="s">
        <v>346</v>
      </c>
      <c r="B126" t="str">
        <f>IFERROR(VLOOKUP($A126,classification!$A$3:$C$331,3,FALSE),VLOOKUP($A126,classification!$I$2:$K$27,3,FALSE))</f>
        <v>Predominantly Urban</v>
      </c>
      <c r="C126" t="str">
        <f>VLOOKUP($A126,class!$A$1:$B$455,2,FALSE)</f>
        <v>London Borough</v>
      </c>
      <c r="D126">
        <v>9</v>
      </c>
      <c r="E126">
        <v>1</v>
      </c>
      <c r="F126">
        <v>8</v>
      </c>
      <c r="G126">
        <v>5</v>
      </c>
      <c r="H126">
        <v>3</v>
      </c>
      <c r="I126">
        <v>0</v>
      </c>
      <c r="J126">
        <v>0</v>
      </c>
      <c r="K126">
        <v>62.5</v>
      </c>
      <c r="L126">
        <v>37.5</v>
      </c>
      <c r="M126">
        <v>0</v>
      </c>
      <c r="N126">
        <v>0</v>
      </c>
    </row>
    <row r="127" spans="1:14" x14ac:dyDescent="0.3">
      <c r="A127" t="s">
        <v>347</v>
      </c>
      <c r="B127" t="str">
        <f>IFERROR(VLOOKUP($A127,classification!$A$3:$C$331,3,FALSE),VLOOKUP($A127,classification!$I$2:$K$27,3,FALSE))</f>
        <v>Predominantly Urban</v>
      </c>
      <c r="C127" t="str">
        <f>VLOOKUP($A127,class!$A$1:$B$455,2,FALSE)</f>
        <v>London Borough</v>
      </c>
      <c r="D127">
        <v>21</v>
      </c>
      <c r="E127">
        <v>1</v>
      </c>
      <c r="F127">
        <v>20</v>
      </c>
      <c r="G127">
        <v>8</v>
      </c>
      <c r="H127">
        <v>8</v>
      </c>
      <c r="I127">
        <v>3</v>
      </c>
      <c r="J127">
        <v>1</v>
      </c>
      <c r="K127">
        <v>40</v>
      </c>
      <c r="L127">
        <v>40</v>
      </c>
      <c r="M127">
        <v>15</v>
      </c>
      <c r="N127">
        <v>5</v>
      </c>
    </row>
    <row r="128" spans="1:14" x14ac:dyDescent="0.3">
      <c r="A128" t="s">
        <v>348</v>
      </c>
      <c r="B128" t="str">
        <f>IFERROR(VLOOKUP($A128,classification!$A$3:$C$331,3,FALSE),VLOOKUP($A128,classification!$I$2:$K$27,3,FALSE))</f>
        <v>Predominantly Urban</v>
      </c>
      <c r="C128" t="str">
        <f>VLOOKUP($A128,class!$A$1:$B$455,2,FALSE)</f>
        <v>London Borough</v>
      </c>
      <c r="D128">
        <v>19</v>
      </c>
      <c r="E128">
        <v>0</v>
      </c>
      <c r="F128">
        <v>19</v>
      </c>
      <c r="G128">
        <v>10</v>
      </c>
      <c r="H128">
        <v>8</v>
      </c>
      <c r="I128">
        <v>1</v>
      </c>
      <c r="J128">
        <v>0</v>
      </c>
      <c r="K128">
        <v>52.631578947368418</v>
      </c>
      <c r="L128">
        <v>42.10526315789474</v>
      </c>
      <c r="M128">
        <v>5.2631578947368425</v>
      </c>
      <c r="N128">
        <v>0</v>
      </c>
    </row>
    <row r="129" spans="1:14" x14ac:dyDescent="0.3">
      <c r="A129" t="s">
        <v>349</v>
      </c>
      <c r="B129" t="str">
        <f>IFERROR(VLOOKUP($A129,classification!$A$3:$C$331,3,FALSE),VLOOKUP($A129,classification!$I$2:$K$27,3,FALSE))</f>
        <v>Predominantly Urban</v>
      </c>
      <c r="C129" t="str">
        <f>VLOOKUP($A129,class!$A$1:$B$455,2,FALSE)</f>
        <v>London Borough</v>
      </c>
      <c r="D129">
        <v>11</v>
      </c>
      <c r="E129">
        <v>0</v>
      </c>
      <c r="F129">
        <v>11</v>
      </c>
      <c r="G129">
        <v>4</v>
      </c>
      <c r="H129">
        <v>6</v>
      </c>
      <c r="I129">
        <v>1</v>
      </c>
      <c r="J129">
        <v>0</v>
      </c>
      <c r="K129">
        <v>36.363636363636367</v>
      </c>
      <c r="L129">
        <v>54.545454545454547</v>
      </c>
      <c r="M129">
        <v>9.0909090909090917</v>
      </c>
      <c r="N129">
        <v>0</v>
      </c>
    </row>
    <row r="130" spans="1:14" x14ac:dyDescent="0.3">
      <c r="A130" t="s">
        <v>350</v>
      </c>
      <c r="B130" t="str">
        <f>IFERROR(VLOOKUP($A130,classification!$A$3:$C$331,3,FALSE),VLOOKUP($A130,classification!$I$2:$K$27,3,FALSE))</f>
        <v>Predominantly Urban</v>
      </c>
      <c r="C130" t="str">
        <f>VLOOKUP($A130,class!$A$1:$B$455,2,FALSE)</f>
        <v>London Borough</v>
      </c>
      <c r="D130">
        <v>20</v>
      </c>
      <c r="E130">
        <v>1</v>
      </c>
      <c r="F130">
        <v>19</v>
      </c>
      <c r="G130">
        <v>10</v>
      </c>
      <c r="H130">
        <v>8</v>
      </c>
      <c r="I130">
        <v>0</v>
      </c>
      <c r="J130">
        <v>1</v>
      </c>
      <c r="K130">
        <v>52.631578947368418</v>
      </c>
      <c r="L130">
        <v>42.10526315789474</v>
      </c>
      <c r="M130">
        <v>0</v>
      </c>
      <c r="N130">
        <v>5.2631578947368425</v>
      </c>
    </row>
    <row r="131" spans="1:14" x14ac:dyDescent="0.3">
      <c r="A131" t="s">
        <v>351</v>
      </c>
      <c r="B131" t="str">
        <f>IFERROR(VLOOKUP($A131,classification!$A$3:$C$331,3,FALSE),VLOOKUP($A131,classification!$I$2:$K$27,3,FALSE))</f>
        <v>Predominantly Urban</v>
      </c>
      <c r="C131" t="str">
        <f>VLOOKUP($A131,class!$A$1:$B$455,2,FALSE)</f>
        <v>London Borough</v>
      </c>
      <c r="D131">
        <v>15</v>
      </c>
      <c r="E131">
        <v>1</v>
      </c>
      <c r="F131">
        <v>14</v>
      </c>
      <c r="G131">
        <v>6</v>
      </c>
      <c r="H131">
        <v>7</v>
      </c>
      <c r="I131">
        <v>0</v>
      </c>
      <c r="J131">
        <v>1</v>
      </c>
      <c r="K131">
        <v>42.857142857142854</v>
      </c>
      <c r="L131">
        <v>50</v>
      </c>
      <c r="M131">
        <v>0</v>
      </c>
      <c r="N131">
        <v>7.1428571428571432</v>
      </c>
    </row>
    <row r="132" spans="1:14" x14ac:dyDescent="0.3">
      <c r="A132" t="s">
        <v>352</v>
      </c>
      <c r="B132" t="str">
        <f>IFERROR(VLOOKUP($A132,classification!$A$3:$C$331,3,FALSE),VLOOKUP($A132,classification!$I$2:$K$27,3,FALSE))</f>
        <v>Predominantly Urban</v>
      </c>
      <c r="C132" t="str">
        <f>VLOOKUP($A132,class!$A$1:$B$455,2,FALSE)</f>
        <v>London Borough</v>
      </c>
      <c r="D132">
        <v>18</v>
      </c>
      <c r="E132">
        <v>0</v>
      </c>
      <c r="F132">
        <v>18</v>
      </c>
      <c r="G132">
        <v>7</v>
      </c>
      <c r="H132">
        <v>10</v>
      </c>
      <c r="I132">
        <v>0</v>
      </c>
      <c r="J132">
        <v>1</v>
      </c>
      <c r="K132">
        <v>38.888888888888886</v>
      </c>
      <c r="L132">
        <v>55.555555555555557</v>
      </c>
      <c r="M132">
        <v>0</v>
      </c>
      <c r="N132">
        <v>5.5555555555555554</v>
      </c>
    </row>
    <row r="133" spans="1:14" x14ac:dyDescent="0.3">
      <c r="A133" t="s">
        <v>353</v>
      </c>
      <c r="B133" t="str">
        <f>IFERROR(VLOOKUP($A133,classification!$A$3:$C$331,3,FALSE),VLOOKUP($A133,classification!$I$2:$K$27,3,FALSE))</f>
        <v>Predominantly Urban</v>
      </c>
      <c r="C133" t="str">
        <f>VLOOKUP($A133,class!$A$1:$B$455,2,FALSE)</f>
        <v>London Borough</v>
      </c>
      <c r="D133">
        <v>17</v>
      </c>
      <c r="E133">
        <v>0</v>
      </c>
      <c r="F133">
        <v>17</v>
      </c>
      <c r="G133">
        <v>2</v>
      </c>
      <c r="H133">
        <v>14</v>
      </c>
      <c r="I133">
        <v>1</v>
      </c>
      <c r="J133">
        <v>0</v>
      </c>
      <c r="K133">
        <v>11.764705882352942</v>
      </c>
      <c r="L133">
        <v>82.352941176470594</v>
      </c>
      <c r="M133">
        <v>5.882352941176471</v>
      </c>
      <c r="N133">
        <v>0</v>
      </c>
    </row>
    <row r="134" spans="1:14" x14ac:dyDescent="0.3">
      <c r="A134" t="s">
        <v>354</v>
      </c>
      <c r="B134" t="str">
        <f>IFERROR(VLOOKUP($A134,classification!$A$3:$C$331,3,FALSE),VLOOKUP($A134,classification!$I$2:$K$27,3,FALSE))</f>
        <v>Predominantly Urban</v>
      </c>
      <c r="C134" t="str">
        <f>VLOOKUP($A134,class!$A$1:$B$455,2,FALSE)</f>
        <v>London Borough</v>
      </c>
      <c r="D134">
        <v>11</v>
      </c>
      <c r="E134">
        <v>0</v>
      </c>
      <c r="F134">
        <v>11</v>
      </c>
      <c r="G134">
        <v>3</v>
      </c>
      <c r="H134">
        <v>7</v>
      </c>
      <c r="I134">
        <v>1</v>
      </c>
      <c r="J134">
        <v>0</v>
      </c>
      <c r="K134">
        <v>27.272727272727273</v>
      </c>
      <c r="L134">
        <v>63.636363636363633</v>
      </c>
      <c r="M134">
        <v>9.0909090909090917</v>
      </c>
      <c r="N134">
        <v>0</v>
      </c>
    </row>
    <row r="135" spans="1:14" x14ac:dyDescent="0.3">
      <c r="A135" t="s">
        <v>355</v>
      </c>
      <c r="B135" t="str">
        <f>IFERROR(VLOOKUP($A135,classification!$A$3:$C$331,3,FALSE),VLOOKUP($A135,classification!$I$2:$K$27,3,FALSE))</f>
        <v>Predominantly Urban</v>
      </c>
      <c r="C135" t="str">
        <f>VLOOKUP($A135,class!$A$1:$B$455,2,FALSE)</f>
        <v>London Borough</v>
      </c>
      <c r="D135">
        <v>12</v>
      </c>
      <c r="E135">
        <v>1</v>
      </c>
      <c r="F135">
        <v>11</v>
      </c>
      <c r="G135">
        <v>8</v>
      </c>
      <c r="H135">
        <v>3</v>
      </c>
      <c r="I135">
        <v>0</v>
      </c>
      <c r="J135">
        <v>0</v>
      </c>
      <c r="K135">
        <v>72.727272727272734</v>
      </c>
      <c r="L135">
        <v>27.272727272727273</v>
      </c>
      <c r="M135">
        <v>0</v>
      </c>
      <c r="N135">
        <v>0</v>
      </c>
    </row>
    <row r="136" spans="1:14" x14ac:dyDescent="0.3">
      <c r="A136" t="s">
        <v>385</v>
      </c>
      <c r="D136">
        <v>508</v>
      </c>
      <c r="E136">
        <v>13</v>
      </c>
      <c r="F136">
        <v>495</v>
      </c>
      <c r="G136">
        <v>104</v>
      </c>
      <c r="H136">
        <v>327</v>
      </c>
      <c r="I136">
        <v>53</v>
      </c>
      <c r="J136">
        <v>11</v>
      </c>
      <c r="K136">
        <v>21.01010101010101</v>
      </c>
      <c r="L136">
        <v>66.060606060606062</v>
      </c>
      <c r="M136">
        <v>10.707070707070708</v>
      </c>
      <c r="N136">
        <v>2.2222222222222223</v>
      </c>
    </row>
    <row r="137" spans="1:14" x14ac:dyDescent="0.3">
      <c r="A137" t="s">
        <v>68</v>
      </c>
      <c r="B137" t="str">
        <f>IFERROR(VLOOKUP($A137,classification!$A$3:$C$331,3,FALSE),VLOOKUP($A137,classification!$I$2:$K$27,3,FALSE))</f>
        <v>Predominantly Urban</v>
      </c>
      <c r="C137" t="str">
        <f>VLOOKUP($A137,class!$A$1:$B$455,2,FALSE)</f>
        <v>Unitary Authority</v>
      </c>
      <c r="D137">
        <v>7</v>
      </c>
      <c r="E137">
        <v>1</v>
      </c>
      <c r="F137">
        <v>6</v>
      </c>
      <c r="G137">
        <v>2</v>
      </c>
      <c r="H137">
        <v>4</v>
      </c>
      <c r="I137">
        <v>0</v>
      </c>
      <c r="J137">
        <v>0</v>
      </c>
      <c r="K137">
        <v>33.333333333333336</v>
      </c>
      <c r="L137">
        <v>66.666666666666671</v>
      </c>
      <c r="M137">
        <v>0</v>
      </c>
      <c r="N137">
        <v>0</v>
      </c>
    </row>
    <row r="138" spans="1:14" x14ac:dyDescent="0.3">
      <c r="A138" t="s">
        <v>75</v>
      </c>
      <c r="B138" t="str">
        <f>IFERROR(VLOOKUP($A138,classification!$A$3:$C$331,3,FALSE),VLOOKUP($A138,classification!$I$2:$K$27,3,FALSE))</f>
        <v>Predominantly Urban</v>
      </c>
      <c r="C138" t="str">
        <f>VLOOKUP($A138,class!$A$1:$B$455,2,FALSE)</f>
        <v>Unitary Authority</v>
      </c>
      <c r="D138">
        <v>10</v>
      </c>
      <c r="E138">
        <v>0</v>
      </c>
      <c r="F138">
        <v>10</v>
      </c>
      <c r="G138">
        <v>0</v>
      </c>
      <c r="H138">
        <v>10</v>
      </c>
      <c r="I138">
        <v>0</v>
      </c>
      <c r="J138">
        <v>0</v>
      </c>
      <c r="K138">
        <v>0</v>
      </c>
      <c r="L138">
        <v>100</v>
      </c>
      <c r="M138">
        <v>0</v>
      </c>
      <c r="N138">
        <v>0</v>
      </c>
    </row>
    <row r="139" spans="1:14" x14ac:dyDescent="0.3">
      <c r="A139" t="s">
        <v>423</v>
      </c>
      <c r="B139" t="str">
        <f>IFERROR(VLOOKUP($A139,classification!$A$3:$C$331,3,FALSE),VLOOKUP($A139,classification!$I$2:$K$27,3,FALSE))</f>
        <v>Urban with Significant Rural</v>
      </c>
      <c r="C139" t="str">
        <f>VLOOKUP($A139,class!$A$1:$B$455,2,FALSE)</f>
        <v>Unitary Authority</v>
      </c>
      <c r="D139">
        <v>36</v>
      </c>
      <c r="E139">
        <v>0</v>
      </c>
      <c r="F139">
        <v>36</v>
      </c>
      <c r="G139">
        <v>12</v>
      </c>
      <c r="H139">
        <v>17</v>
      </c>
      <c r="I139">
        <v>5</v>
      </c>
      <c r="J139">
        <v>2</v>
      </c>
      <c r="K139">
        <v>33.333333333333336</v>
      </c>
      <c r="L139">
        <v>47.222222222222221</v>
      </c>
      <c r="M139">
        <v>13.888888888888889</v>
      </c>
      <c r="N139">
        <v>5.5555555555555554</v>
      </c>
    </row>
    <row r="140" spans="1:14" x14ac:dyDescent="0.3">
      <c r="A140" t="s">
        <v>19</v>
      </c>
      <c r="B140" t="str">
        <f>IFERROR(VLOOKUP($A140,classification!$A$3:$C$331,3,FALSE),VLOOKUP($A140,classification!$I$2:$K$27,3,FALSE))</f>
        <v>Urban with Significant Rural</v>
      </c>
      <c r="C140" t="str">
        <f>VLOOKUP($A140,class!$A$1:$B$455,2,FALSE)</f>
        <v>Shire County</v>
      </c>
      <c r="D140">
        <v>26</v>
      </c>
      <c r="E140">
        <v>0</v>
      </c>
      <c r="F140">
        <v>26</v>
      </c>
      <c r="G140">
        <v>2</v>
      </c>
      <c r="H140">
        <v>21</v>
      </c>
      <c r="I140">
        <v>2</v>
      </c>
      <c r="J140">
        <v>1</v>
      </c>
      <c r="K140">
        <v>7.6923076923076925</v>
      </c>
      <c r="L140">
        <v>80.769230769230774</v>
      </c>
      <c r="M140">
        <v>7.6923076923076925</v>
      </c>
      <c r="N140">
        <v>3.8461538461538463</v>
      </c>
    </row>
    <row r="141" spans="1:14" x14ac:dyDescent="0.3">
      <c r="A141" t="s">
        <v>25</v>
      </c>
      <c r="B141" t="str">
        <f>IFERROR(VLOOKUP($A141,classification!$A$3:$C$331,3,FALSE),VLOOKUP($A141,classification!$I$2:$K$27,3,FALSE))</f>
        <v>Urban with Significant Rural</v>
      </c>
      <c r="C141" t="str">
        <f>VLOOKUP($A141,class!$A$1:$B$455,2,FALSE)</f>
        <v>Shire County</v>
      </c>
      <c r="D141">
        <v>68</v>
      </c>
      <c r="E141">
        <v>0</v>
      </c>
      <c r="F141">
        <v>68</v>
      </c>
      <c r="G141">
        <v>7</v>
      </c>
      <c r="H141">
        <v>56</v>
      </c>
      <c r="I141">
        <v>5</v>
      </c>
      <c r="J141">
        <v>0</v>
      </c>
      <c r="K141">
        <v>10.294117647058824</v>
      </c>
      <c r="L141">
        <v>82.352941176470594</v>
      </c>
      <c r="M141">
        <v>7.3529411764705879</v>
      </c>
      <c r="N141">
        <v>0</v>
      </c>
    </row>
    <row r="142" spans="1:14" x14ac:dyDescent="0.3">
      <c r="A142" t="s">
        <v>78</v>
      </c>
      <c r="B142" t="str">
        <f>IFERROR(VLOOKUP($A142,classification!$A$3:$C$331,3,FALSE),VLOOKUP($A142,classification!$I$2:$K$27,3,FALSE))</f>
        <v>Predominantly Rural</v>
      </c>
      <c r="C142" t="str">
        <f>VLOOKUP($A142,class!$A$1:$B$455,2,FALSE)</f>
        <v>Unitary Authority</v>
      </c>
      <c r="D142">
        <v>7</v>
      </c>
      <c r="E142">
        <v>0</v>
      </c>
      <c r="F142">
        <v>7</v>
      </c>
      <c r="G142">
        <v>0</v>
      </c>
      <c r="H142">
        <v>4</v>
      </c>
      <c r="I142">
        <v>3</v>
      </c>
      <c r="J142">
        <v>0</v>
      </c>
      <c r="K142">
        <v>0</v>
      </c>
      <c r="L142">
        <v>57.142857142857146</v>
      </c>
      <c r="M142">
        <v>42.857142857142854</v>
      </c>
      <c r="N142">
        <v>0</v>
      </c>
    </row>
    <row r="143" spans="1:14" x14ac:dyDescent="0.3">
      <c r="A143" t="s">
        <v>29</v>
      </c>
      <c r="B143" t="str">
        <f>IFERROR(VLOOKUP($A143,classification!$A$3:$C$331,3,FALSE),VLOOKUP($A143,classification!$I$2:$K$27,3,FALSE))</f>
        <v>Urban with Significant Rural</v>
      </c>
      <c r="C143" t="str">
        <f>VLOOKUP($A143,class!$A$1:$B$455,2,FALSE)</f>
        <v>Shire County</v>
      </c>
      <c r="D143">
        <v>101</v>
      </c>
      <c r="E143">
        <v>3</v>
      </c>
      <c r="F143">
        <v>98</v>
      </c>
      <c r="G143">
        <v>26</v>
      </c>
      <c r="H143">
        <v>59</v>
      </c>
      <c r="I143">
        <v>13</v>
      </c>
      <c r="J143">
        <v>0</v>
      </c>
      <c r="K143">
        <v>26.530612244897959</v>
      </c>
      <c r="L143">
        <v>60.204081632653065</v>
      </c>
      <c r="M143">
        <v>13.26530612244898</v>
      </c>
      <c r="N143">
        <v>0</v>
      </c>
    </row>
    <row r="144" spans="1:14" x14ac:dyDescent="0.3">
      <c r="A144" t="s">
        <v>67</v>
      </c>
      <c r="B144" t="str">
        <f>IFERROR(VLOOKUP($A144,classification!$A$3:$C$331,3,FALSE),VLOOKUP($A144,classification!$I$2:$K$27,3,FALSE))</f>
        <v>Predominantly Urban</v>
      </c>
      <c r="C144" t="str">
        <f>VLOOKUP($A144,class!$A$1:$B$455,2,FALSE)</f>
        <v>Unitary Authority</v>
      </c>
      <c r="D144">
        <v>18</v>
      </c>
      <c r="E144">
        <v>0</v>
      </c>
      <c r="F144">
        <v>18</v>
      </c>
      <c r="G144">
        <v>4</v>
      </c>
      <c r="H144">
        <v>13</v>
      </c>
      <c r="I144">
        <v>0</v>
      </c>
      <c r="J144">
        <v>1</v>
      </c>
      <c r="K144">
        <v>22.222222222222221</v>
      </c>
      <c r="L144">
        <v>72.222222222222229</v>
      </c>
      <c r="M144">
        <v>0</v>
      </c>
      <c r="N144">
        <v>5.5555555555555554</v>
      </c>
    </row>
    <row r="145" spans="1:14" x14ac:dyDescent="0.3">
      <c r="A145" t="s">
        <v>74</v>
      </c>
      <c r="B145" t="str">
        <f>IFERROR(VLOOKUP($A145,classification!$A$3:$C$331,3,FALSE),VLOOKUP($A145,classification!$I$2:$K$27,3,FALSE))</f>
        <v>Predominantly Urban</v>
      </c>
      <c r="C145" t="str">
        <f>VLOOKUP($A145,class!$A$1:$B$455,2,FALSE)</f>
        <v>Unitary Authority</v>
      </c>
      <c r="D145">
        <v>14</v>
      </c>
      <c r="E145">
        <v>2</v>
      </c>
      <c r="F145">
        <v>12</v>
      </c>
      <c r="G145">
        <v>0</v>
      </c>
      <c r="H145">
        <v>10</v>
      </c>
      <c r="I145">
        <v>1</v>
      </c>
      <c r="J145">
        <v>1</v>
      </c>
      <c r="K145">
        <v>0</v>
      </c>
      <c r="L145">
        <v>83.333333333333329</v>
      </c>
      <c r="M145">
        <v>8.3333333333333339</v>
      </c>
      <c r="N145">
        <v>8.3333333333333339</v>
      </c>
    </row>
    <row r="146" spans="1:14" x14ac:dyDescent="0.3">
      <c r="A146" t="s">
        <v>45</v>
      </c>
      <c r="B146" t="str">
        <f>IFERROR(VLOOKUP($A146,classification!$A$3:$C$331,3,FALSE),VLOOKUP($A146,classification!$I$2:$K$27,3,FALSE))</f>
        <v>Predominantly Rural</v>
      </c>
      <c r="C146" t="str">
        <f>VLOOKUP($A146,class!$A$1:$B$455,2,FALSE)</f>
        <v>Shire County</v>
      </c>
      <c r="D146">
        <v>42</v>
      </c>
      <c r="E146">
        <v>3</v>
      </c>
      <c r="F146">
        <v>39</v>
      </c>
      <c r="G146">
        <v>4</v>
      </c>
      <c r="H146">
        <v>27</v>
      </c>
      <c r="I146">
        <v>4</v>
      </c>
      <c r="J146">
        <v>4</v>
      </c>
      <c r="K146">
        <v>10.256410256410257</v>
      </c>
      <c r="L146">
        <v>69.230769230769226</v>
      </c>
      <c r="M146">
        <v>10.256410256410257</v>
      </c>
      <c r="N146">
        <v>10.256410256410257</v>
      </c>
    </row>
    <row r="147" spans="1:14" x14ac:dyDescent="0.3">
      <c r="A147" t="s">
        <v>76</v>
      </c>
      <c r="B147" t="str">
        <f>IFERROR(VLOOKUP($A147,classification!$A$3:$C$331,3,FALSE),VLOOKUP($A147,classification!$I$2:$K$27,3,FALSE))</f>
        <v>Predominantly Urban</v>
      </c>
      <c r="C147" t="str">
        <f>VLOOKUP($A147,class!$A$1:$B$455,2,FALSE)</f>
        <v>Unitary Authority</v>
      </c>
      <c r="D147">
        <v>11</v>
      </c>
      <c r="E147">
        <v>0</v>
      </c>
      <c r="F147">
        <v>11</v>
      </c>
      <c r="G147">
        <v>2</v>
      </c>
      <c r="H147">
        <v>8</v>
      </c>
      <c r="I147">
        <v>1</v>
      </c>
      <c r="J147">
        <v>0</v>
      </c>
      <c r="K147">
        <v>18.181818181818183</v>
      </c>
      <c r="L147">
        <v>72.727272727272734</v>
      </c>
      <c r="M147">
        <v>9.0909090909090917</v>
      </c>
      <c r="N147">
        <v>0</v>
      </c>
    </row>
    <row r="148" spans="1:14" x14ac:dyDescent="0.3">
      <c r="A148" t="s">
        <v>70</v>
      </c>
      <c r="B148" t="str">
        <f>IFERROR(VLOOKUP($A148,classification!$A$3:$C$331,3,FALSE),VLOOKUP($A148,classification!$I$2:$K$27,3,FALSE))</f>
        <v>Predominantly Urban</v>
      </c>
      <c r="C148" t="str">
        <f>VLOOKUP($A148,class!$A$1:$B$455,2,FALSE)</f>
        <v>Unitary Authority</v>
      </c>
      <c r="D148">
        <v>10</v>
      </c>
      <c r="E148">
        <v>0</v>
      </c>
      <c r="F148">
        <v>10</v>
      </c>
      <c r="G148">
        <v>3</v>
      </c>
      <c r="H148">
        <v>4</v>
      </c>
      <c r="I148">
        <v>2</v>
      </c>
      <c r="J148">
        <v>1</v>
      </c>
      <c r="K148">
        <v>30</v>
      </c>
      <c r="L148">
        <v>40</v>
      </c>
      <c r="M148">
        <v>20</v>
      </c>
      <c r="N148">
        <v>10</v>
      </c>
    </row>
    <row r="149" spans="1:14" x14ac:dyDescent="0.3">
      <c r="A149" t="s">
        <v>71</v>
      </c>
      <c r="B149" t="str">
        <f>IFERROR(VLOOKUP($A149,classification!$A$3:$C$331,3,FALSE),VLOOKUP($A149,classification!$I$2:$K$27,3,FALSE))</f>
        <v>Predominantly Urban</v>
      </c>
      <c r="C149" t="str">
        <f>VLOOKUP($A149,class!$A$1:$B$455,2,FALSE)</f>
        <v>Unitary Authority</v>
      </c>
      <c r="D149">
        <v>15</v>
      </c>
      <c r="E149">
        <v>1</v>
      </c>
      <c r="F149">
        <v>14</v>
      </c>
      <c r="G149">
        <v>8</v>
      </c>
      <c r="H149">
        <v>4</v>
      </c>
      <c r="I149">
        <v>1</v>
      </c>
      <c r="J149">
        <v>1</v>
      </c>
      <c r="K149">
        <v>57.142857142857146</v>
      </c>
      <c r="L149">
        <v>28.571428571428573</v>
      </c>
      <c r="M149">
        <v>7.1428571428571432</v>
      </c>
      <c r="N149">
        <v>7.1428571428571432</v>
      </c>
    </row>
    <row r="150" spans="1:14" x14ac:dyDescent="0.3">
      <c r="A150" t="s">
        <v>77</v>
      </c>
      <c r="B150" t="str">
        <f>IFERROR(VLOOKUP($A150,classification!$A$3:$C$331,3,FALSE),VLOOKUP($A150,classification!$I$2:$K$27,3,FALSE))</f>
        <v>Predominantly Urban</v>
      </c>
      <c r="C150" t="str">
        <f>VLOOKUP($A150,class!$A$1:$B$455,2,FALSE)</f>
        <v>Unitary Authority</v>
      </c>
      <c r="D150">
        <v>12</v>
      </c>
      <c r="E150">
        <v>0</v>
      </c>
      <c r="F150">
        <v>12</v>
      </c>
      <c r="G150">
        <v>1</v>
      </c>
      <c r="H150">
        <v>6</v>
      </c>
      <c r="I150">
        <v>5</v>
      </c>
      <c r="J150">
        <v>0</v>
      </c>
      <c r="K150">
        <v>8.3333333333333339</v>
      </c>
      <c r="L150">
        <v>50</v>
      </c>
      <c r="M150">
        <v>41.666666666666664</v>
      </c>
      <c r="N150">
        <v>0</v>
      </c>
    </row>
    <row r="151" spans="1:14" x14ac:dyDescent="0.3">
      <c r="A151" t="s">
        <v>53</v>
      </c>
      <c r="B151" t="str">
        <f>IFERROR(VLOOKUP($A151,classification!$A$3:$C$331,3,FALSE),VLOOKUP($A151,classification!$I$2:$K$27,3,FALSE))</f>
        <v>Predominantly Urban</v>
      </c>
      <c r="C151" t="str">
        <f>VLOOKUP($A151,class!$A$1:$B$455,2,FALSE)</f>
        <v>Shire County</v>
      </c>
      <c r="D151">
        <v>57</v>
      </c>
      <c r="E151">
        <v>2</v>
      </c>
      <c r="F151">
        <v>55</v>
      </c>
      <c r="G151">
        <v>16</v>
      </c>
      <c r="H151">
        <v>36</v>
      </c>
      <c r="I151">
        <v>3</v>
      </c>
      <c r="J151">
        <v>0</v>
      </c>
      <c r="K151">
        <v>29.09090909090909</v>
      </c>
      <c r="L151">
        <v>65.454545454545453</v>
      </c>
      <c r="M151">
        <v>5.4545454545454541</v>
      </c>
      <c r="N151">
        <v>0</v>
      </c>
    </row>
    <row r="152" spans="1:14" x14ac:dyDescent="0.3">
      <c r="A152" t="s">
        <v>69</v>
      </c>
      <c r="B152" t="str">
        <f>IFERROR(VLOOKUP($A152,classification!$A$3:$C$331,3,FALSE),VLOOKUP($A152,classification!$I$2:$K$27,3,FALSE))</f>
        <v>Urban with Significant Rural</v>
      </c>
      <c r="C152" t="str">
        <f>VLOOKUP($A152,class!$A$1:$B$455,2,FALSE)</f>
        <v>Unitary Authority</v>
      </c>
      <c r="D152">
        <v>10</v>
      </c>
      <c r="E152">
        <v>0</v>
      </c>
      <c r="F152">
        <v>10</v>
      </c>
      <c r="G152">
        <v>2</v>
      </c>
      <c r="H152">
        <v>7</v>
      </c>
      <c r="I152">
        <v>1</v>
      </c>
      <c r="J152">
        <v>0</v>
      </c>
      <c r="K152">
        <v>20</v>
      </c>
      <c r="L152">
        <v>70</v>
      </c>
      <c r="M152">
        <v>10</v>
      </c>
      <c r="N152">
        <v>0</v>
      </c>
    </row>
    <row r="153" spans="1:14" x14ac:dyDescent="0.3">
      <c r="A153" t="s">
        <v>57</v>
      </c>
      <c r="B153" t="str">
        <f>IFERROR(VLOOKUP($A153,classification!$A$3:$C$331,3,FALSE),VLOOKUP($A153,classification!$I$2:$K$27,3,FALSE))</f>
        <v>Predominantly Urban</v>
      </c>
      <c r="C153" t="str">
        <f>VLOOKUP($A153,class!$A$1:$B$455,2,FALSE)</f>
        <v>Shire County</v>
      </c>
      <c r="D153">
        <v>40</v>
      </c>
      <c r="E153">
        <v>1</v>
      </c>
      <c r="F153">
        <v>39</v>
      </c>
      <c r="G153">
        <v>9</v>
      </c>
      <c r="H153">
        <v>25</v>
      </c>
      <c r="I153">
        <v>5</v>
      </c>
      <c r="J153">
        <v>0</v>
      </c>
      <c r="K153">
        <v>23.076923076923077</v>
      </c>
      <c r="L153">
        <v>64.102564102564102</v>
      </c>
      <c r="M153">
        <v>12.820512820512821</v>
      </c>
      <c r="N153">
        <v>0</v>
      </c>
    </row>
    <row r="154" spans="1:14" x14ac:dyDescent="0.3">
      <c r="A154" t="s">
        <v>72</v>
      </c>
      <c r="B154" t="str">
        <f>IFERROR(VLOOKUP($A154,classification!$A$3:$C$331,3,FALSE),VLOOKUP($A154,classification!$I$2:$K$27,3,FALSE))</f>
        <v>Predominantly Urban</v>
      </c>
      <c r="C154" t="str">
        <f>VLOOKUP($A154,class!$A$1:$B$455,2,FALSE)</f>
        <v>Unitary Authority</v>
      </c>
      <c r="D154">
        <v>14</v>
      </c>
      <c r="E154">
        <v>0</v>
      </c>
      <c r="F154">
        <v>14</v>
      </c>
      <c r="G154">
        <v>4</v>
      </c>
      <c r="H154">
        <v>9</v>
      </c>
      <c r="I154">
        <v>1</v>
      </c>
      <c r="J154">
        <v>0</v>
      </c>
      <c r="K154">
        <v>28.571428571428573</v>
      </c>
      <c r="L154">
        <v>64.285714285714292</v>
      </c>
      <c r="M154">
        <v>7.1428571428571432</v>
      </c>
      <c r="N154">
        <v>0</v>
      </c>
    </row>
    <row r="155" spans="1:14" x14ac:dyDescent="0.3">
      <c r="A155" t="s">
        <v>73</v>
      </c>
      <c r="B155" t="str">
        <f>IFERROR(VLOOKUP($A155,classification!$A$3:$C$331,3,FALSE),VLOOKUP($A155,classification!$I$2:$K$27,3,FALSE))</f>
        <v>Predominantly Urban</v>
      </c>
      <c r="C155" t="str">
        <f>VLOOKUP($A155,class!$A$1:$B$455,2,FALSE)</f>
        <v>Unitary Authority</v>
      </c>
      <c r="D155">
        <v>10</v>
      </c>
      <c r="E155">
        <v>0</v>
      </c>
      <c r="F155">
        <v>10</v>
      </c>
      <c r="G155">
        <v>2</v>
      </c>
      <c r="H155">
        <v>7</v>
      </c>
      <c r="I155">
        <v>1</v>
      </c>
      <c r="J155">
        <v>0</v>
      </c>
      <c r="K155">
        <v>20</v>
      </c>
      <c r="L155">
        <v>70</v>
      </c>
      <c r="M155">
        <v>10</v>
      </c>
      <c r="N155">
        <v>0</v>
      </c>
    </row>
    <row r="156" spans="1:14" x14ac:dyDescent="0.3">
      <c r="A156" t="s">
        <v>386</v>
      </c>
      <c r="D156">
        <v>339</v>
      </c>
      <c r="E156">
        <v>4</v>
      </c>
      <c r="F156">
        <v>335</v>
      </c>
      <c r="G156">
        <v>51</v>
      </c>
      <c r="H156">
        <v>184</v>
      </c>
      <c r="I156">
        <v>67</v>
      </c>
      <c r="J156">
        <v>33</v>
      </c>
      <c r="K156">
        <v>15.223880597014926</v>
      </c>
      <c r="L156">
        <v>54.92537313432836</v>
      </c>
      <c r="M156">
        <v>20</v>
      </c>
      <c r="N156">
        <v>9.8507462686567155</v>
      </c>
    </row>
    <row r="157" spans="1:14" x14ac:dyDescent="0.3">
      <c r="A157" t="s">
        <v>50</v>
      </c>
      <c r="B157" t="str">
        <f>IFERROR(VLOOKUP($A157,classification!$A$3:$C$331,3,FALSE),VLOOKUP($A157,classification!$I$2:$K$27,3,FALSE))</f>
        <v>Urban with Significant Rural</v>
      </c>
      <c r="C157" t="str">
        <f>VLOOKUP($A157,class!$A$1:$B$455,2,FALSE)</f>
        <v>Unitary Authority</v>
      </c>
      <c r="D157">
        <v>14</v>
      </c>
      <c r="E157">
        <v>0</v>
      </c>
      <c r="F157">
        <v>14</v>
      </c>
      <c r="G157">
        <v>1</v>
      </c>
      <c r="H157">
        <v>10</v>
      </c>
      <c r="I157">
        <v>2</v>
      </c>
      <c r="J157">
        <v>1</v>
      </c>
      <c r="K157">
        <v>7.1428571428571432</v>
      </c>
      <c r="L157">
        <v>71.428571428571431</v>
      </c>
      <c r="M157">
        <v>14.285714285714286</v>
      </c>
      <c r="N157">
        <v>7.1428571428571432</v>
      </c>
    </row>
    <row r="158" spans="1:14" x14ac:dyDescent="0.3">
      <c r="A158" t="s">
        <v>410</v>
      </c>
      <c r="B158" t="str">
        <f>IFERROR(VLOOKUP($A158,classification!$A$3:$C$331,3,FALSE),VLOOKUP($A158,classification!$I$2:$K$27,3,FALSE))</f>
        <v>Predominantly Urban</v>
      </c>
      <c r="C158" t="str">
        <f>VLOOKUP($A158,class!$A$1:$B$455,2,FALSE)</f>
        <v>Unitary Authority</v>
      </c>
      <c r="D158">
        <v>24</v>
      </c>
      <c r="E158">
        <v>0</v>
      </c>
      <c r="F158">
        <v>24</v>
      </c>
      <c r="G158">
        <v>7</v>
      </c>
      <c r="H158">
        <v>12</v>
      </c>
      <c r="I158">
        <v>3</v>
      </c>
      <c r="J158">
        <v>2</v>
      </c>
      <c r="K158">
        <v>29.166666666666668</v>
      </c>
      <c r="L158">
        <v>50</v>
      </c>
      <c r="M158">
        <v>12.5</v>
      </c>
      <c r="N158">
        <v>8.3333333333333339</v>
      </c>
    </row>
    <row r="159" spans="1:14" x14ac:dyDescent="0.3">
      <c r="A159" t="s">
        <v>52</v>
      </c>
      <c r="B159" t="str">
        <f>IFERROR(VLOOKUP($A159,classification!$A$3:$C$331,3,FALSE),VLOOKUP($A159,classification!$I$2:$K$27,3,FALSE))</f>
        <v>Predominantly Urban</v>
      </c>
      <c r="C159" t="str">
        <f>VLOOKUP($A159,class!$A$1:$B$455,2,FALSE)</f>
        <v>Unitary Authority</v>
      </c>
      <c r="D159">
        <v>22</v>
      </c>
      <c r="E159">
        <v>1</v>
      </c>
      <c r="F159">
        <v>21</v>
      </c>
      <c r="G159">
        <v>4</v>
      </c>
      <c r="H159">
        <v>12</v>
      </c>
      <c r="I159">
        <v>3</v>
      </c>
      <c r="J159">
        <v>2</v>
      </c>
      <c r="K159">
        <v>19.047619047619047</v>
      </c>
      <c r="L159">
        <v>57.142857142857146</v>
      </c>
      <c r="M159">
        <v>14.285714285714286</v>
      </c>
      <c r="N159">
        <v>9.5238095238095237</v>
      </c>
    </row>
    <row r="160" spans="1:14" x14ac:dyDescent="0.3">
      <c r="A160" t="s">
        <v>84</v>
      </c>
      <c r="B160" t="str">
        <f>IFERROR(VLOOKUP($A160,classification!$A$3:$C$331,3,FALSE),VLOOKUP($A160,classification!$I$2:$K$27,3,FALSE))</f>
        <v>Predominantly Rural</v>
      </c>
      <c r="C160" t="str">
        <f>VLOOKUP($A160,class!$A$1:$B$455,2,FALSE)</f>
        <v>Unitary Authority</v>
      </c>
      <c r="D160">
        <v>31</v>
      </c>
      <c r="E160">
        <v>0</v>
      </c>
      <c r="F160">
        <v>31</v>
      </c>
      <c r="G160">
        <v>4</v>
      </c>
      <c r="H160">
        <v>18</v>
      </c>
      <c r="I160">
        <v>6</v>
      </c>
      <c r="J160">
        <v>3</v>
      </c>
      <c r="K160">
        <v>12.903225806451612</v>
      </c>
      <c r="L160">
        <v>58.064516129032256</v>
      </c>
      <c r="M160">
        <v>19.35483870967742</v>
      </c>
      <c r="N160">
        <v>9.67741935483871</v>
      </c>
    </row>
    <row r="161" spans="1:14" x14ac:dyDescent="0.3">
      <c r="A161" t="s">
        <v>15</v>
      </c>
      <c r="B161" t="str">
        <f>IFERROR(VLOOKUP($A161,classification!$A$3:$C$331,3,FALSE),VLOOKUP($A161,classification!$I$2:$K$27,3,FALSE))</f>
        <v>Predominantly Rural</v>
      </c>
      <c r="C161" t="str">
        <f>VLOOKUP($A161,class!$A$1:$B$455,2,FALSE)</f>
        <v>Shire County</v>
      </c>
      <c r="D161">
        <v>42</v>
      </c>
      <c r="E161">
        <v>0</v>
      </c>
      <c r="F161">
        <v>42</v>
      </c>
      <c r="G161">
        <v>5</v>
      </c>
      <c r="H161">
        <v>22</v>
      </c>
      <c r="I161">
        <v>12</v>
      </c>
      <c r="J161">
        <v>3</v>
      </c>
      <c r="K161">
        <v>11.904761904761905</v>
      </c>
      <c r="L161">
        <v>52.38095238095238</v>
      </c>
      <c r="M161">
        <v>28.571428571428573</v>
      </c>
      <c r="N161">
        <v>7.1428571428571432</v>
      </c>
    </row>
    <row r="162" spans="1:14" x14ac:dyDescent="0.3">
      <c r="A162" t="s">
        <v>424</v>
      </c>
      <c r="B162" t="str">
        <f>IFERROR(VLOOKUP($A162,classification!$A$3:$C$331,3,FALSE),VLOOKUP($A162,classification!$I$2:$K$27,3,FALSE))</f>
        <v>Predominantly Rural</v>
      </c>
      <c r="C162" t="str">
        <f>VLOOKUP($A162,class!$A$1:$B$455,2,FALSE)</f>
        <v>Unitary Authority</v>
      </c>
      <c r="D162">
        <v>29</v>
      </c>
      <c r="E162">
        <v>0</v>
      </c>
      <c r="F162">
        <v>29</v>
      </c>
      <c r="G162">
        <v>3</v>
      </c>
      <c r="H162">
        <v>18</v>
      </c>
      <c r="I162">
        <v>2</v>
      </c>
      <c r="J162">
        <v>6</v>
      </c>
      <c r="K162">
        <v>10.344827586206897</v>
      </c>
      <c r="L162">
        <v>62.068965517241381</v>
      </c>
      <c r="M162">
        <v>6.8965517241379306</v>
      </c>
      <c r="N162">
        <v>20.689655172413794</v>
      </c>
    </row>
    <row r="163" spans="1:14" x14ac:dyDescent="0.3">
      <c r="A163" t="s">
        <v>23</v>
      </c>
      <c r="B163" t="str">
        <f>IFERROR(VLOOKUP($A163,classification!$A$3:$C$331,3,FALSE),VLOOKUP($A163,classification!$I$2:$K$27,3,FALSE))</f>
        <v>Urban with Significant Rural</v>
      </c>
      <c r="C163" t="str">
        <f>VLOOKUP($A163,class!$A$1:$B$455,2,FALSE)</f>
        <v>Shire County</v>
      </c>
      <c r="D163">
        <v>40</v>
      </c>
      <c r="E163">
        <v>1</v>
      </c>
      <c r="F163">
        <v>39</v>
      </c>
      <c r="G163">
        <v>10</v>
      </c>
      <c r="H163">
        <v>20</v>
      </c>
      <c r="I163">
        <v>5</v>
      </c>
      <c r="J163">
        <v>4</v>
      </c>
      <c r="K163">
        <v>25.641025641025642</v>
      </c>
      <c r="L163">
        <v>51.282051282051285</v>
      </c>
      <c r="M163">
        <v>12.820512820512821</v>
      </c>
      <c r="N163">
        <v>10.256410256410257</v>
      </c>
    </row>
    <row r="164" spans="1:14" x14ac:dyDescent="0.3">
      <c r="A164" t="s">
        <v>387</v>
      </c>
      <c r="B164" t="str">
        <f>IFERROR(VLOOKUP($A164,classification!$A$3:$C$331,3,FALSE),VLOOKUP($A164,classification!$I$2:$K$27,3,FALSE))</f>
        <v>Predominantly Rural</v>
      </c>
      <c r="C164" t="str">
        <f>VLOOKUP($A164,class!$A$1:$B$455,2,FALSE)</f>
        <v>Unitary Authority</v>
      </c>
      <c r="D164">
        <v>1</v>
      </c>
      <c r="E164">
        <v>0</v>
      </c>
      <c r="F164">
        <v>1</v>
      </c>
      <c r="G164">
        <v>0</v>
      </c>
      <c r="H164">
        <v>0</v>
      </c>
      <c r="I164">
        <v>0</v>
      </c>
      <c r="J164">
        <v>1</v>
      </c>
      <c r="K164">
        <v>0</v>
      </c>
      <c r="L164">
        <v>0</v>
      </c>
      <c r="M164">
        <v>0</v>
      </c>
      <c r="N164">
        <v>100</v>
      </c>
    </row>
    <row r="165" spans="1:14" x14ac:dyDescent="0.3">
      <c r="A165" t="s">
        <v>54</v>
      </c>
      <c r="B165" t="str">
        <f>IFERROR(VLOOKUP($A165,classification!$A$3:$C$331,3,FALSE),VLOOKUP($A165,classification!$I$2:$K$27,3,FALSE))</f>
        <v>Urban with Significant Rural</v>
      </c>
      <c r="C165" t="str">
        <f>VLOOKUP($A165,class!$A$1:$B$455,2,FALSE)</f>
        <v>Unitary Authority</v>
      </c>
      <c r="D165">
        <v>11</v>
      </c>
      <c r="E165">
        <v>0</v>
      </c>
      <c r="F165">
        <v>11</v>
      </c>
      <c r="G165">
        <v>4</v>
      </c>
      <c r="H165">
        <v>2</v>
      </c>
      <c r="I165">
        <v>5</v>
      </c>
      <c r="J165">
        <v>0</v>
      </c>
      <c r="K165">
        <v>36.363636363636367</v>
      </c>
      <c r="L165">
        <v>18.181818181818183</v>
      </c>
      <c r="M165">
        <v>45.454545454545453</v>
      </c>
      <c r="N165">
        <v>0</v>
      </c>
    </row>
    <row r="166" spans="1:14" x14ac:dyDescent="0.3">
      <c r="A166" t="s">
        <v>58</v>
      </c>
      <c r="B166" t="str">
        <f>IFERROR(VLOOKUP($A166,classification!$A$3:$C$331,3,FALSE),VLOOKUP($A166,classification!$I$2:$K$27,3,FALSE))</f>
        <v>Predominantly Urban</v>
      </c>
      <c r="C166" t="str">
        <f>VLOOKUP($A166,class!$A$1:$B$455,2,FALSE)</f>
        <v>Unitary Authority</v>
      </c>
      <c r="D166">
        <v>19</v>
      </c>
      <c r="E166">
        <v>0</v>
      </c>
      <c r="F166">
        <v>19</v>
      </c>
      <c r="G166">
        <v>1</v>
      </c>
      <c r="H166">
        <v>7</v>
      </c>
      <c r="I166">
        <v>8</v>
      </c>
      <c r="J166">
        <v>3</v>
      </c>
      <c r="K166">
        <v>5.2631578947368425</v>
      </c>
      <c r="L166">
        <v>36.842105263157897</v>
      </c>
      <c r="M166">
        <v>42.10526315789474</v>
      </c>
      <c r="N166">
        <v>15.789473684210526</v>
      </c>
    </row>
    <row r="167" spans="1:14" x14ac:dyDescent="0.3">
      <c r="A167" t="s">
        <v>47</v>
      </c>
      <c r="B167" t="str">
        <f>IFERROR(VLOOKUP($A167,classification!$A$3:$C$331,3,FALSE),VLOOKUP($A167,classification!$I$2:$K$27,3,FALSE))</f>
        <v>Predominantly Rural</v>
      </c>
      <c r="C167" t="str">
        <f>VLOOKUP($A167,class!$A$1:$B$455,2,FALSE)</f>
        <v>Shire County</v>
      </c>
      <c r="D167">
        <v>38</v>
      </c>
      <c r="E167">
        <v>0</v>
      </c>
      <c r="F167">
        <v>38</v>
      </c>
      <c r="G167">
        <v>4</v>
      </c>
      <c r="H167">
        <v>24</v>
      </c>
      <c r="I167">
        <v>5</v>
      </c>
      <c r="J167">
        <v>5</v>
      </c>
      <c r="K167">
        <v>10.526315789473685</v>
      </c>
      <c r="L167">
        <v>63.157894736842103</v>
      </c>
      <c r="M167">
        <v>13.157894736842104</v>
      </c>
      <c r="N167">
        <v>13.157894736842104</v>
      </c>
    </row>
    <row r="168" spans="1:14" x14ac:dyDescent="0.3">
      <c r="A168" t="s">
        <v>56</v>
      </c>
      <c r="B168" t="str">
        <f>IFERROR(VLOOKUP($A168,classification!$A$3:$C$331,3,FALSE),VLOOKUP($A168,classification!$I$2:$K$27,3,FALSE))</f>
        <v>Predominantly Urban</v>
      </c>
      <c r="C168" t="str">
        <f>VLOOKUP($A168,class!$A$1:$B$455,2,FALSE)</f>
        <v>Unitary Authority</v>
      </c>
      <c r="D168">
        <v>17</v>
      </c>
      <c r="E168">
        <v>0</v>
      </c>
      <c r="F168">
        <v>17</v>
      </c>
      <c r="G168">
        <v>0</v>
      </c>
      <c r="H168">
        <v>8</v>
      </c>
      <c r="I168">
        <v>7</v>
      </c>
      <c r="J168">
        <v>2</v>
      </c>
      <c r="K168">
        <v>0</v>
      </c>
      <c r="L168">
        <v>47.058823529411768</v>
      </c>
      <c r="M168">
        <v>41.176470588235297</v>
      </c>
      <c r="N168">
        <v>11.764705882352942</v>
      </c>
    </row>
    <row r="169" spans="1:14" x14ac:dyDescent="0.3">
      <c r="A169" t="s">
        <v>62</v>
      </c>
      <c r="B169" t="str">
        <f>IFERROR(VLOOKUP($A169,classification!$A$3:$C$331,3,FALSE),VLOOKUP($A169,classification!$I$2:$K$27,3,FALSE))</f>
        <v>Predominantly Urban</v>
      </c>
      <c r="C169" t="str">
        <f>VLOOKUP($A169,class!$A$1:$B$455,2,FALSE)</f>
        <v>Unitary Authority</v>
      </c>
      <c r="D169">
        <v>14</v>
      </c>
      <c r="E169">
        <v>2</v>
      </c>
      <c r="F169">
        <v>12</v>
      </c>
      <c r="G169">
        <v>0</v>
      </c>
      <c r="H169">
        <v>7</v>
      </c>
      <c r="I169">
        <v>4</v>
      </c>
      <c r="J169">
        <v>1</v>
      </c>
      <c r="K169">
        <v>0</v>
      </c>
      <c r="L169">
        <v>58.333333333333336</v>
      </c>
      <c r="M169">
        <v>33.333333333333336</v>
      </c>
      <c r="N169">
        <v>8.3333333333333339</v>
      </c>
    </row>
    <row r="170" spans="1:14" x14ac:dyDescent="0.3">
      <c r="A170" t="s">
        <v>60</v>
      </c>
      <c r="B170" t="str">
        <f>IFERROR(VLOOKUP($A170,classification!$A$3:$C$331,3,FALSE),VLOOKUP($A170,classification!$I$2:$K$27,3,FALSE))</f>
        <v>Predominantly Urban</v>
      </c>
      <c r="C170" t="str">
        <f>VLOOKUP($A170,class!$A$1:$B$455,2,FALSE)</f>
        <v>Unitary Authority</v>
      </c>
      <c r="D170">
        <v>8</v>
      </c>
      <c r="E170">
        <v>0</v>
      </c>
      <c r="F170">
        <v>8</v>
      </c>
      <c r="G170">
        <v>3</v>
      </c>
      <c r="H170">
        <v>5</v>
      </c>
      <c r="I170">
        <v>0</v>
      </c>
      <c r="J170">
        <v>0</v>
      </c>
      <c r="K170">
        <v>37.5</v>
      </c>
      <c r="L170">
        <v>62.5</v>
      </c>
      <c r="M170">
        <v>0</v>
      </c>
      <c r="N170">
        <v>0</v>
      </c>
    </row>
    <row r="171" spans="1:14" x14ac:dyDescent="0.3">
      <c r="A171" t="s">
        <v>86</v>
      </c>
      <c r="B171" t="str">
        <f>IFERROR(VLOOKUP($A171,classification!$A$3:$C$331,3,FALSE),VLOOKUP($A171,classification!$I$2:$K$27,3,FALSE))</f>
        <v>Predominantly Rural</v>
      </c>
      <c r="C171" t="str">
        <f>VLOOKUP($A171,class!$A$1:$B$455,2,FALSE)</f>
        <v>Unitary Authority</v>
      </c>
      <c r="D171">
        <v>29</v>
      </c>
      <c r="E171">
        <v>0</v>
      </c>
      <c r="F171">
        <v>29</v>
      </c>
      <c r="G171">
        <v>5</v>
      </c>
      <c r="H171">
        <v>19</v>
      </c>
      <c r="I171">
        <v>5</v>
      </c>
      <c r="J171">
        <v>0</v>
      </c>
      <c r="K171">
        <v>17.241379310344829</v>
      </c>
      <c r="L171">
        <v>65.517241379310349</v>
      </c>
      <c r="M171">
        <v>17.241379310344829</v>
      </c>
      <c r="N171">
        <v>0</v>
      </c>
    </row>
    <row r="181" spans="1:18" x14ac:dyDescent="0.3">
      <c r="Q181" t="s">
        <v>388</v>
      </c>
    </row>
    <row r="182" spans="1:18" x14ac:dyDescent="0.3">
      <c r="A182" t="s">
        <v>389</v>
      </c>
      <c r="D182" t="s">
        <v>369</v>
      </c>
      <c r="E182" t="s">
        <v>427</v>
      </c>
      <c r="F182" t="s">
        <v>428</v>
      </c>
      <c r="G182" t="s">
        <v>374</v>
      </c>
      <c r="H182" t="s">
        <v>375</v>
      </c>
      <c r="I182" t="s">
        <v>376</v>
      </c>
      <c r="J182" t="s">
        <v>377</v>
      </c>
      <c r="K182" t="s">
        <v>429</v>
      </c>
      <c r="L182" t="s">
        <v>430</v>
      </c>
      <c r="M182" t="s">
        <v>431</v>
      </c>
      <c r="N182" t="s">
        <v>432</v>
      </c>
    </row>
    <row r="183" spans="1:18" x14ac:dyDescent="0.3">
      <c r="A183" t="s">
        <v>7</v>
      </c>
      <c r="B183" t="s">
        <v>7</v>
      </c>
      <c r="D183" s="1">
        <f>SUMIF($B$12:$B$179,$B183,D$12:D$179)</f>
        <v>1970</v>
      </c>
      <c r="E183" s="1">
        <f>SUMIF($B$12:$B$179,$B183,E$12:E$179)</f>
        <v>65</v>
      </c>
      <c r="F183" s="1">
        <f t="shared" ref="F183:J183" si="0">SUMIF($B$12:$B$179,$B183,F$12:F$179)</f>
        <v>1905</v>
      </c>
      <c r="G183" s="1">
        <f t="shared" si="0"/>
        <v>453</v>
      </c>
      <c r="H183" s="1">
        <f t="shared" si="0"/>
        <v>996</v>
      </c>
      <c r="I183" s="1">
        <f t="shared" si="0"/>
        <v>310</v>
      </c>
      <c r="J183" s="1">
        <f t="shared" si="0"/>
        <v>146</v>
      </c>
      <c r="K183" s="65">
        <f>100*G183/$F183</f>
        <v>23.779527559055119</v>
      </c>
      <c r="L183" s="65">
        <f>100*H183/$F183</f>
        <v>52.283464566929133</v>
      </c>
      <c r="M183" s="65">
        <f>100*I183/$F183</f>
        <v>16.27296587926509</v>
      </c>
      <c r="N183" s="65">
        <f>100*J183/$F183</f>
        <v>7.6640419947506562</v>
      </c>
      <c r="O183" s="66"/>
      <c r="P183" s="66"/>
      <c r="Q183" s="66"/>
      <c r="R183" s="66"/>
    </row>
    <row r="184" spans="1:18" x14ac:dyDescent="0.3">
      <c r="A184" t="s">
        <v>5</v>
      </c>
      <c r="B184" t="s">
        <v>5</v>
      </c>
      <c r="D184" s="1">
        <f t="shared" ref="D184:J185" si="1">SUMIF($B$12:$B$179,$B184,D$12:D$179)</f>
        <v>795</v>
      </c>
      <c r="E184" s="1">
        <f t="shared" si="1"/>
        <v>11</v>
      </c>
      <c r="F184" s="1">
        <f t="shared" si="1"/>
        <v>784</v>
      </c>
      <c r="G184" s="1">
        <f t="shared" si="1"/>
        <v>136</v>
      </c>
      <c r="H184" s="1">
        <f t="shared" si="1"/>
        <v>488</v>
      </c>
      <c r="I184" s="1">
        <f t="shared" si="1"/>
        <v>126</v>
      </c>
      <c r="J184" s="1">
        <f t="shared" si="1"/>
        <v>34</v>
      </c>
      <c r="K184" s="65">
        <f>100*G184/$F184</f>
        <v>17.346938775510203</v>
      </c>
      <c r="L184" s="65">
        <f>100*H184/$F184</f>
        <v>62.244897959183675</v>
      </c>
      <c r="M184" s="65">
        <f>100*I184/$F184</f>
        <v>16.071428571428573</v>
      </c>
      <c r="N184" s="65">
        <f>100*J184/$F184</f>
        <v>4.3367346938775508</v>
      </c>
      <c r="O184" s="66"/>
      <c r="P184" s="66"/>
      <c r="Q184" s="66"/>
      <c r="R184" s="66"/>
    </row>
    <row r="185" spans="1:18" x14ac:dyDescent="0.3">
      <c r="A185" t="s">
        <v>9</v>
      </c>
      <c r="B185" t="s">
        <v>9</v>
      </c>
      <c r="D185" s="1">
        <f t="shared" si="1"/>
        <v>633</v>
      </c>
      <c r="E185" s="1">
        <f t="shared" si="1"/>
        <v>7</v>
      </c>
      <c r="F185" s="1">
        <f t="shared" si="1"/>
        <v>626</v>
      </c>
      <c r="G185" s="1">
        <f t="shared" si="1"/>
        <v>89</v>
      </c>
      <c r="H185" s="1">
        <f t="shared" si="1"/>
        <v>380</v>
      </c>
      <c r="I185" s="1">
        <f t="shared" si="1"/>
        <v>107</v>
      </c>
      <c r="J185" s="1">
        <f t="shared" si="1"/>
        <v>50</v>
      </c>
      <c r="K185" s="65">
        <f>100*G185/$F185</f>
        <v>14.217252396166135</v>
      </c>
      <c r="L185" s="65">
        <f>100*H185/$F185</f>
        <v>60.70287539936102</v>
      </c>
      <c r="M185" s="65">
        <f>100*I185/$F185</f>
        <v>17.092651757188499</v>
      </c>
      <c r="N185" s="65">
        <f>100*J185/$F185</f>
        <v>7.9872204472843453</v>
      </c>
      <c r="O185" s="66"/>
      <c r="P185" s="66"/>
      <c r="Q185" s="66"/>
      <c r="R185" s="66"/>
    </row>
    <row r="186" spans="1:18" x14ac:dyDescent="0.3">
      <c r="A186" t="s">
        <v>404</v>
      </c>
      <c r="C186" t="s">
        <v>404</v>
      </c>
      <c r="D186" s="1">
        <f>SUMIF($C$12:$C$179,$C186,D$12:D$179)</f>
        <v>507</v>
      </c>
      <c r="E186" s="1">
        <f t="shared" ref="E186:J186" si="2">SUMIF($C$12:$C$179,$C186,E$12:E$179)</f>
        <v>19</v>
      </c>
      <c r="F186" s="1">
        <f t="shared" si="2"/>
        <v>488</v>
      </c>
      <c r="G186" s="1">
        <f t="shared" si="2"/>
        <v>173</v>
      </c>
      <c r="H186" s="1">
        <f t="shared" si="2"/>
        <v>259</v>
      </c>
      <c r="I186" s="1">
        <f t="shared" si="2"/>
        <v>39</v>
      </c>
      <c r="J186" s="1">
        <f t="shared" si="2"/>
        <v>17</v>
      </c>
      <c r="K186" s="65">
        <f>100*G186/$F186</f>
        <v>35.450819672131146</v>
      </c>
      <c r="L186" s="65">
        <f>100*H186/$F186</f>
        <v>53.07377049180328</v>
      </c>
      <c r="M186" s="65">
        <f>100*I186/$F186</f>
        <v>7.9918032786885247</v>
      </c>
      <c r="N186" s="65">
        <f>100*J186/$F186</f>
        <v>3.4836065573770494</v>
      </c>
      <c r="O186" s="67"/>
      <c r="P186" s="67"/>
      <c r="Q186" s="67"/>
      <c r="R186" s="67"/>
    </row>
    <row r="187" spans="1:18" x14ac:dyDescent="0.3">
      <c r="A187" t="s">
        <v>403</v>
      </c>
      <c r="C187" t="s">
        <v>403</v>
      </c>
      <c r="D187" s="1">
        <f t="shared" ref="D187:J189" si="3">SUMIF($C$12:$C$179,$C187,D$12:D$179)</f>
        <v>736</v>
      </c>
      <c r="E187" s="1">
        <f t="shared" si="3"/>
        <v>22</v>
      </c>
      <c r="F187" s="1">
        <f t="shared" si="3"/>
        <v>714</v>
      </c>
      <c r="G187" s="1">
        <f t="shared" si="3"/>
        <v>124</v>
      </c>
      <c r="H187" s="1">
        <f t="shared" si="3"/>
        <v>360</v>
      </c>
      <c r="I187" s="1">
        <f t="shared" si="3"/>
        <v>146</v>
      </c>
      <c r="J187" s="1">
        <f t="shared" si="3"/>
        <v>84</v>
      </c>
      <c r="K187" s="65">
        <f>100*G187/$F187</f>
        <v>17.366946778711483</v>
      </c>
      <c r="L187" s="65">
        <f>100*H187/$F187</f>
        <v>50.420168067226889</v>
      </c>
      <c r="M187" s="65">
        <f>100*I187/$F187</f>
        <v>20.448179271708682</v>
      </c>
      <c r="N187" s="65">
        <f>100*J187/$F187</f>
        <v>11.764705882352942</v>
      </c>
      <c r="O187" s="67"/>
      <c r="P187" s="67"/>
      <c r="Q187" s="67"/>
      <c r="R187" s="67"/>
    </row>
    <row r="188" spans="1:18" x14ac:dyDescent="0.3">
      <c r="A188" t="s">
        <v>401</v>
      </c>
      <c r="C188" t="s">
        <v>401</v>
      </c>
      <c r="D188" s="1">
        <f t="shared" si="3"/>
        <v>1253</v>
      </c>
      <c r="E188" s="1">
        <f t="shared" si="3"/>
        <v>20</v>
      </c>
      <c r="F188" s="1">
        <f t="shared" si="3"/>
        <v>1233</v>
      </c>
      <c r="G188" s="1">
        <f t="shared" si="3"/>
        <v>227</v>
      </c>
      <c r="H188" s="1">
        <f t="shared" si="3"/>
        <v>747</v>
      </c>
      <c r="I188" s="1">
        <f t="shared" si="3"/>
        <v>198</v>
      </c>
      <c r="J188" s="1">
        <f t="shared" si="3"/>
        <v>61</v>
      </c>
      <c r="K188" s="65">
        <f>100*G188/$F188</f>
        <v>18.410381184103812</v>
      </c>
      <c r="L188" s="65">
        <f>100*H188/$F188</f>
        <v>60.583941605839414</v>
      </c>
      <c r="M188" s="65">
        <f>100*I188/$F188</f>
        <v>16.058394160583941</v>
      </c>
      <c r="N188" s="65">
        <f>100*J188/$F188</f>
        <v>4.9472830494728308</v>
      </c>
      <c r="O188" s="67"/>
      <c r="P188" s="67"/>
      <c r="Q188" s="67"/>
      <c r="R188" s="67"/>
    </row>
    <row r="189" spans="1:18" x14ac:dyDescent="0.3">
      <c r="A189" t="s">
        <v>400</v>
      </c>
      <c r="C189" t="s">
        <v>400</v>
      </c>
      <c r="D189" s="1">
        <f t="shared" si="3"/>
        <v>902</v>
      </c>
      <c r="E189" s="1">
        <f t="shared" si="3"/>
        <v>22</v>
      </c>
      <c r="F189" s="1">
        <f t="shared" si="3"/>
        <v>880</v>
      </c>
      <c r="G189" s="1">
        <f t="shared" si="3"/>
        <v>154</v>
      </c>
      <c r="H189" s="1">
        <f t="shared" si="3"/>
        <v>498</v>
      </c>
      <c r="I189" s="1">
        <f t="shared" si="3"/>
        <v>160</v>
      </c>
      <c r="J189" s="1">
        <f t="shared" si="3"/>
        <v>68</v>
      </c>
      <c r="K189" s="65">
        <f>100*G189/$F189</f>
        <v>17.5</v>
      </c>
      <c r="L189" s="65">
        <f>100*H189/$F189</f>
        <v>56.590909090909093</v>
      </c>
      <c r="M189" s="65">
        <f>100*I189/$F189</f>
        <v>18.181818181818183</v>
      </c>
      <c r="N189" s="65">
        <f>100*J189/$F189</f>
        <v>7.7272727272727275</v>
      </c>
      <c r="O189" s="67"/>
      <c r="P189" s="67"/>
      <c r="Q189" s="67"/>
      <c r="R189" s="67"/>
    </row>
    <row r="190" spans="1:18" x14ac:dyDescent="0.3">
      <c r="D190" s="3"/>
      <c r="E190" s="3"/>
      <c r="F190" s="3"/>
      <c r="G190" s="3"/>
      <c r="H190" s="3"/>
      <c r="I190" s="4"/>
      <c r="J190" s="3"/>
      <c r="K190" s="67"/>
      <c r="L190" s="67"/>
      <c r="M190" s="67"/>
      <c r="N190" s="67"/>
      <c r="O190" s="67"/>
      <c r="P190" s="67"/>
      <c r="Q190" s="67"/>
      <c r="R190" s="67"/>
    </row>
    <row r="191" spans="1:18" x14ac:dyDescent="0.3">
      <c r="D191" s="3"/>
      <c r="E191" s="3"/>
      <c r="F191" s="3"/>
      <c r="G191" s="3"/>
      <c r="H191" s="3"/>
      <c r="I191" s="4"/>
      <c r="J191" s="3"/>
      <c r="K191" s="67"/>
      <c r="L191" s="67"/>
      <c r="M191" s="67"/>
      <c r="N191" s="67"/>
      <c r="O191" s="67"/>
      <c r="P191" s="67"/>
      <c r="Q191" s="67"/>
      <c r="R191" s="67"/>
    </row>
    <row r="192" spans="1:18" x14ac:dyDescent="0.3">
      <c r="A192" t="s">
        <v>438</v>
      </c>
      <c r="B192" t="s">
        <v>7</v>
      </c>
      <c r="C192" t="s">
        <v>401</v>
      </c>
      <c r="D192" s="3">
        <f>SUMIFS(D$9:D$171,$B$9:$B$171,$B192,$C$9:$C$171,$C192)</f>
        <v>261</v>
      </c>
      <c r="E192" s="3">
        <f t="shared" ref="E192:J192" si="4">SUMIFS(E$9:E$171,$B$9:$B$171,$B192,$C$9:$C$171,$C192)</f>
        <v>5</v>
      </c>
      <c r="F192" s="3">
        <f t="shared" si="4"/>
        <v>256</v>
      </c>
      <c r="G192" s="3">
        <f t="shared" si="4"/>
        <v>68</v>
      </c>
      <c r="H192" s="3">
        <f t="shared" si="4"/>
        <v>140</v>
      </c>
      <c r="I192" s="3">
        <f t="shared" si="4"/>
        <v>38</v>
      </c>
      <c r="J192" s="3">
        <f t="shared" si="4"/>
        <v>10</v>
      </c>
      <c r="K192" s="65">
        <f>100*G192/$F192</f>
        <v>26.5625</v>
      </c>
      <c r="L192" s="65">
        <f>100*H192/$F192</f>
        <v>54.6875</v>
      </c>
      <c r="M192" s="65">
        <f>100*I192/$F192</f>
        <v>14.84375</v>
      </c>
      <c r="N192" s="65">
        <f>100*J192/$F192</f>
        <v>3.90625</v>
      </c>
      <c r="O192" s="67"/>
      <c r="P192" s="67"/>
      <c r="Q192" s="67"/>
      <c r="R192" s="67"/>
    </row>
    <row r="193" spans="1:18" x14ac:dyDescent="0.3">
      <c r="A193" t="s">
        <v>439</v>
      </c>
      <c r="B193" t="s">
        <v>7</v>
      </c>
      <c r="C193" t="s">
        <v>400</v>
      </c>
      <c r="D193" s="3">
        <f t="shared" ref="D193:J205" si="5">SUMIFS(D$9:D$171,$B$9:$B$171,$B193,$C$9:$C$171,$C193)</f>
        <v>466</v>
      </c>
      <c r="E193" s="3">
        <f t="shared" si="5"/>
        <v>19</v>
      </c>
      <c r="F193" s="3">
        <f t="shared" si="5"/>
        <v>447</v>
      </c>
      <c r="G193" s="3">
        <f t="shared" si="5"/>
        <v>88</v>
      </c>
      <c r="H193" s="3">
        <f t="shared" si="5"/>
        <v>237</v>
      </c>
      <c r="I193" s="3">
        <f t="shared" si="5"/>
        <v>87</v>
      </c>
      <c r="J193" s="3">
        <f t="shared" si="5"/>
        <v>35</v>
      </c>
      <c r="K193" s="65">
        <f>100*G193/$F193</f>
        <v>19.686800894854585</v>
      </c>
      <c r="L193" s="65">
        <f>100*H193/$F193</f>
        <v>53.020134228187921</v>
      </c>
      <c r="M193" s="65">
        <f>100*I193/$F193</f>
        <v>19.463087248322147</v>
      </c>
      <c r="N193" s="65">
        <f>100*J193/$F193</f>
        <v>7.8299776286353469</v>
      </c>
      <c r="O193" s="67"/>
      <c r="P193" s="67"/>
      <c r="Q193" s="67"/>
      <c r="R193" s="67"/>
    </row>
    <row r="194" spans="1:18" x14ac:dyDescent="0.3">
      <c r="A194" t="s">
        <v>440</v>
      </c>
      <c r="B194" t="s">
        <v>7</v>
      </c>
      <c r="C194" t="s">
        <v>404</v>
      </c>
      <c r="D194" s="3">
        <f t="shared" si="5"/>
        <v>507</v>
      </c>
      <c r="E194" s="3">
        <f t="shared" si="5"/>
        <v>19</v>
      </c>
      <c r="F194" s="3">
        <f t="shared" si="5"/>
        <v>488</v>
      </c>
      <c r="G194" s="3">
        <f t="shared" si="5"/>
        <v>173</v>
      </c>
      <c r="H194" s="3">
        <f t="shared" si="5"/>
        <v>259</v>
      </c>
      <c r="I194" s="3">
        <f t="shared" si="5"/>
        <v>39</v>
      </c>
      <c r="J194" s="3">
        <f t="shared" si="5"/>
        <v>17</v>
      </c>
      <c r="K194" s="65">
        <f>100*G194/$F194</f>
        <v>35.450819672131146</v>
      </c>
      <c r="L194" s="65">
        <f>100*H194/$F194</f>
        <v>53.07377049180328</v>
      </c>
      <c r="M194" s="65">
        <f>100*I194/$F194</f>
        <v>7.9918032786885247</v>
      </c>
      <c r="N194" s="65">
        <f>100*J194/$F194</f>
        <v>3.4836065573770494</v>
      </c>
      <c r="O194" s="67"/>
      <c r="P194" s="67"/>
      <c r="Q194" s="67"/>
      <c r="R194" s="67"/>
    </row>
    <row r="195" spans="1:18" x14ac:dyDescent="0.3">
      <c r="A195" t="s">
        <v>441</v>
      </c>
      <c r="B195" t="s">
        <v>7</v>
      </c>
      <c r="C195" t="s">
        <v>403</v>
      </c>
      <c r="D195" s="3">
        <f t="shared" si="5"/>
        <v>736</v>
      </c>
      <c r="E195" s="3">
        <f t="shared" si="5"/>
        <v>22</v>
      </c>
      <c r="F195" s="3">
        <f t="shared" si="5"/>
        <v>714</v>
      </c>
      <c r="G195" s="3">
        <f t="shared" si="5"/>
        <v>124</v>
      </c>
      <c r="H195" s="3">
        <f t="shared" si="5"/>
        <v>360</v>
      </c>
      <c r="I195" s="3">
        <f t="shared" si="5"/>
        <v>146</v>
      </c>
      <c r="J195" s="3">
        <f t="shared" si="5"/>
        <v>84</v>
      </c>
      <c r="K195" s="65">
        <f>100*G195/$F195</f>
        <v>17.366946778711483</v>
      </c>
      <c r="L195" s="65">
        <f>100*H195/$F195</f>
        <v>50.420168067226889</v>
      </c>
      <c r="M195" s="65">
        <f>100*I195/$F195</f>
        <v>20.448179271708682</v>
      </c>
      <c r="N195" s="65">
        <f>100*J195/$F195</f>
        <v>11.764705882352942</v>
      </c>
      <c r="O195" s="67"/>
      <c r="P195" s="67"/>
      <c r="Q195" s="67"/>
      <c r="R195" s="67"/>
    </row>
    <row r="196" spans="1:18" x14ac:dyDescent="0.3">
      <c r="D196" s="3"/>
      <c r="E196" s="3"/>
      <c r="F196" s="3"/>
      <c r="G196" s="3"/>
      <c r="H196" s="3"/>
      <c r="I196" s="4"/>
      <c r="J196" s="3"/>
      <c r="K196" s="67"/>
      <c r="L196" s="67"/>
      <c r="M196" s="67"/>
      <c r="N196" s="67"/>
      <c r="O196" s="67"/>
      <c r="P196" s="67"/>
      <c r="Q196" s="67"/>
      <c r="R196" s="67"/>
    </row>
    <row r="197" spans="1:18" x14ac:dyDescent="0.3">
      <c r="A197" t="s">
        <v>442</v>
      </c>
      <c r="B197" t="s">
        <v>9</v>
      </c>
      <c r="C197" t="s">
        <v>401</v>
      </c>
      <c r="D197" s="3">
        <f t="shared" si="5"/>
        <v>391</v>
      </c>
      <c r="E197" s="3">
        <f t="shared" si="5"/>
        <v>6</v>
      </c>
      <c r="F197" s="3">
        <f t="shared" si="5"/>
        <v>385</v>
      </c>
      <c r="G197" s="3">
        <f t="shared" si="5"/>
        <v>61</v>
      </c>
      <c r="H197" s="3">
        <f t="shared" si="5"/>
        <v>229</v>
      </c>
      <c r="I197" s="3">
        <f t="shared" si="5"/>
        <v>67</v>
      </c>
      <c r="J197" s="3">
        <f t="shared" si="5"/>
        <v>28</v>
      </c>
      <c r="K197" s="65">
        <f>100*G197/$F197</f>
        <v>15.844155844155845</v>
      </c>
      <c r="L197" s="65">
        <f>100*H197/$F197</f>
        <v>59.480519480519483</v>
      </c>
      <c r="M197" s="65">
        <f>100*I197/$F197</f>
        <v>17.402597402597401</v>
      </c>
      <c r="N197" s="65">
        <f>100*J197/$F197</f>
        <v>7.2727272727272725</v>
      </c>
      <c r="O197" s="67"/>
      <c r="P197" s="67"/>
      <c r="Q197" s="67"/>
      <c r="R197" s="67"/>
    </row>
    <row r="198" spans="1:18" x14ac:dyDescent="0.3">
      <c r="A198" t="s">
        <v>443</v>
      </c>
      <c r="B198" t="s">
        <v>9</v>
      </c>
      <c r="C198" t="s">
        <v>400</v>
      </c>
      <c r="D198" s="3">
        <f t="shared" si="5"/>
        <v>242</v>
      </c>
      <c r="E198" s="3">
        <f t="shared" si="5"/>
        <v>1</v>
      </c>
      <c r="F198" s="3">
        <f t="shared" si="5"/>
        <v>241</v>
      </c>
      <c r="G198" s="3">
        <f t="shared" si="5"/>
        <v>28</v>
      </c>
      <c r="H198" s="3">
        <f t="shared" si="5"/>
        <v>151</v>
      </c>
      <c r="I198" s="3">
        <f t="shared" si="5"/>
        <v>40</v>
      </c>
      <c r="J198" s="3">
        <f t="shared" si="5"/>
        <v>22</v>
      </c>
      <c r="K198" s="65">
        <f>100*G198/$F198</f>
        <v>11.618257261410788</v>
      </c>
      <c r="L198" s="65">
        <f>100*H198/$F198</f>
        <v>62.655601659751035</v>
      </c>
      <c r="M198" s="65">
        <f>100*I198/$F198</f>
        <v>16.597510373443985</v>
      </c>
      <c r="N198" s="65">
        <f>100*J198/$F198</f>
        <v>9.1286307053941904</v>
      </c>
      <c r="O198" s="67"/>
      <c r="P198" s="67"/>
      <c r="Q198" s="67"/>
      <c r="R198" s="67"/>
    </row>
    <row r="199" spans="1:18"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67"/>
      <c r="Q199" s="67"/>
      <c r="R199" s="67"/>
    </row>
    <row r="200" spans="1:18"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67"/>
      <c r="Q200" s="67"/>
      <c r="R200" s="67"/>
    </row>
    <row r="201" spans="1:18" x14ac:dyDescent="0.3">
      <c r="D201" s="3"/>
      <c r="E201" s="3"/>
      <c r="F201" s="3"/>
      <c r="G201" s="3"/>
      <c r="H201" s="3"/>
      <c r="I201" s="4"/>
      <c r="J201" s="3"/>
      <c r="K201" s="67"/>
      <c r="L201" s="67"/>
      <c r="M201" s="67"/>
      <c r="N201" s="67"/>
      <c r="O201" s="67"/>
      <c r="P201" s="67"/>
      <c r="Q201" s="67"/>
      <c r="R201" s="67"/>
    </row>
    <row r="202" spans="1:18" x14ac:dyDescent="0.3">
      <c r="A202" t="s">
        <v>444</v>
      </c>
      <c r="B202" t="s">
        <v>5</v>
      </c>
      <c r="C202" t="s">
        <v>401</v>
      </c>
      <c r="D202" s="3">
        <f t="shared" si="5"/>
        <v>601</v>
      </c>
      <c r="E202" s="3">
        <f t="shared" si="5"/>
        <v>9</v>
      </c>
      <c r="F202" s="3">
        <f t="shared" si="5"/>
        <v>592</v>
      </c>
      <c r="G202" s="3">
        <f t="shared" si="5"/>
        <v>98</v>
      </c>
      <c r="H202" s="3">
        <f t="shared" si="5"/>
        <v>378</v>
      </c>
      <c r="I202" s="3">
        <f t="shared" si="5"/>
        <v>93</v>
      </c>
      <c r="J202" s="3">
        <f t="shared" si="5"/>
        <v>23</v>
      </c>
      <c r="K202" s="65">
        <f>100*G202/$F202</f>
        <v>16.554054054054053</v>
      </c>
      <c r="L202" s="65">
        <f>100*H202/$F202</f>
        <v>63.851351351351354</v>
      </c>
      <c r="M202" s="65">
        <f>100*I202/$F202</f>
        <v>15.70945945945946</v>
      </c>
      <c r="N202" s="65">
        <f>100*J202/$F202</f>
        <v>3.8851351351351351</v>
      </c>
      <c r="O202" s="67"/>
      <c r="P202" s="67"/>
      <c r="Q202" s="67"/>
      <c r="R202" s="67"/>
    </row>
    <row r="203" spans="1:18" x14ac:dyDescent="0.3">
      <c r="A203" t="s">
        <v>445</v>
      </c>
      <c r="B203" t="s">
        <v>5</v>
      </c>
      <c r="C203" t="s">
        <v>400</v>
      </c>
      <c r="D203" s="3">
        <f t="shared" si="5"/>
        <v>194</v>
      </c>
      <c r="E203" s="3">
        <f t="shared" si="5"/>
        <v>2</v>
      </c>
      <c r="F203" s="3">
        <f t="shared" si="5"/>
        <v>192</v>
      </c>
      <c r="G203" s="3">
        <f t="shared" si="5"/>
        <v>38</v>
      </c>
      <c r="H203" s="3">
        <f t="shared" si="5"/>
        <v>110</v>
      </c>
      <c r="I203" s="3">
        <f t="shared" si="5"/>
        <v>33</v>
      </c>
      <c r="J203" s="3">
        <f t="shared" si="5"/>
        <v>11</v>
      </c>
      <c r="K203" s="65">
        <f>100*G203/$F203</f>
        <v>19.791666666666668</v>
      </c>
      <c r="L203" s="65">
        <f>100*H203/$F203</f>
        <v>57.291666666666664</v>
      </c>
      <c r="M203" s="65">
        <f>100*I203/$F203</f>
        <v>17.1875</v>
      </c>
      <c r="N203" s="65">
        <f>100*J203/$F203</f>
        <v>5.729166666666667</v>
      </c>
      <c r="O203" s="67"/>
      <c r="P203" s="67"/>
      <c r="Q203" s="67"/>
      <c r="R203" s="67"/>
    </row>
    <row r="204" spans="1:18"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67"/>
      <c r="Q204" s="67"/>
      <c r="R204" s="67"/>
    </row>
    <row r="205" spans="1:18"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67"/>
      <c r="Q205" s="67"/>
      <c r="R205" s="67"/>
    </row>
    <row r="206" spans="1:18" x14ac:dyDescent="0.3">
      <c r="B206" s="3"/>
      <c r="C206" s="3"/>
      <c r="D206" s="3"/>
      <c r="E206" s="3"/>
      <c r="F206" s="3"/>
      <c r="G206" s="3"/>
      <c r="H206" s="3"/>
      <c r="I206" s="37"/>
      <c r="J206" s="3"/>
      <c r="K206" s="67"/>
      <c r="L206" s="67"/>
      <c r="M206" s="67"/>
      <c r="N206" s="67"/>
      <c r="O206" s="67"/>
      <c r="P206" s="67"/>
      <c r="Q206" s="67"/>
      <c r="R206" s="67"/>
    </row>
    <row r="207" spans="1:18" x14ac:dyDescent="0.3">
      <c r="B207" s="3"/>
      <c r="C207" s="3"/>
      <c r="D207" s="3"/>
      <c r="E207" s="3"/>
      <c r="F207" s="3"/>
      <c r="G207" s="3"/>
      <c r="H207" s="3"/>
      <c r="I207" s="37"/>
      <c r="J207" s="3"/>
      <c r="K207" s="67"/>
      <c r="L207" s="67"/>
      <c r="M207" s="67"/>
      <c r="N207" s="67"/>
      <c r="O207" s="67"/>
      <c r="P207" s="67"/>
      <c r="Q207" s="67"/>
      <c r="R207" s="67"/>
    </row>
    <row r="208" spans="1:18" x14ac:dyDescent="0.3">
      <c r="B208" s="3"/>
      <c r="C208" s="3"/>
      <c r="D208" s="3"/>
      <c r="E208" s="3"/>
      <c r="F208" s="3"/>
      <c r="G208" s="3"/>
      <c r="H208" s="3"/>
      <c r="I208" s="37"/>
      <c r="J208" s="3"/>
      <c r="K208" s="3"/>
      <c r="L208" s="3"/>
      <c r="M208" s="3"/>
      <c r="N208" s="3"/>
      <c r="O208" s="3"/>
      <c r="P208" s="3"/>
      <c r="Q208" s="3"/>
      <c r="R208" s="3"/>
    </row>
    <row r="209" spans="2:18" x14ac:dyDescent="0.3">
      <c r="B209" s="3"/>
      <c r="C209" s="3"/>
      <c r="D209" s="3"/>
      <c r="E209" s="3"/>
      <c r="F209" s="3"/>
      <c r="G209" s="3"/>
      <c r="H209" s="3"/>
      <c r="I209" s="37"/>
      <c r="J209" s="3"/>
      <c r="K209" s="3"/>
      <c r="L209" s="3"/>
      <c r="M209" s="3"/>
      <c r="N209" s="3"/>
      <c r="O209" s="3"/>
      <c r="P209" s="3"/>
      <c r="Q209" s="3"/>
      <c r="R209" s="3"/>
    </row>
    <row r="210" spans="2:18" x14ac:dyDescent="0.3">
      <c r="B210" s="3"/>
      <c r="C210" s="3"/>
      <c r="D210" s="3"/>
      <c r="E210" s="3"/>
      <c r="F210" s="3"/>
      <c r="G210" s="3"/>
      <c r="H210" s="3"/>
      <c r="I210" s="37"/>
      <c r="J210" s="3"/>
      <c r="K210" s="3"/>
      <c r="L210" s="3"/>
      <c r="M210" s="3"/>
      <c r="N210" s="3"/>
      <c r="O210" s="3"/>
      <c r="P210" s="3"/>
      <c r="Q210" s="3"/>
      <c r="R210" s="3"/>
    </row>
    <row r="211" spans="2:18" x14ac:dyDescent="0.3">
      <c r="B211" s="3"/>
      <c r="C211" s="3"/>
      <c r="D211" s="3"/>
      <c r="E211" s="3"/>
      <c r="F211" s="3"/>
      <c r="G211" s="3"/>
      <c r="H211" s="3"/>
      <c r="I211" s="37"/>
      <c r="J211" s="3"/>
      <c r="K211" s="3"/>
      <c r="L211" s="3"/>
      <c r="M211" s="3"/>
      <c r="N211" s="3"/>
      <c r="O211" s="3"/>
      <c r="P211" s="3"/>
      <c r="Q211" s="3"/>
      <c r="R211" s="3"/>
    </row>
    <row r="212" spans="2:18" x14ac:dyDescent="0.3">
      <c r="B212" s="3"/>
      <c r="C212" s="3"/>
      <c r="D212" s="3"/>
      <c r="E212" s="3"/>
      <c r="F212" s="3"/>
      <c r="G212" s="3"/>
      <c r="H212" s="3"/>
      <c r="I212" s="37"/>
      <c r="J212" s="3"/>
      <c r="K212" s="3"/>
      <c r="L212" s="3"/>
      <c r="M212" s="3"/>
      <c r="N212" s="3"/>
      <c r="O212" s="3"/>
      <c r="P212" s="3"/>
      <c r="Q212" s="3"/>
      <c r="R212" s="3"/>
    </row>
    <row r="213" spans="2:18" x14ac:dyDescent="0.3">
      <c r="B213" s="3"/>
      <c r="C213" s="3"/>
      <c r="D213" s="3"/>
      <c r="E213" s="3"/>
      <c r="F213" s="3"/>
      <c r="G213" s="3"/>
      <c r="H213" s="3"/>
      <c r="I213" s="37"/>
      <c r="J213" s="3"/>
      <c r="K213" s="3"/>
      <c r="L213" s="3"/>
      <c r="M213" s="3"/>
      <c r="N213" s="3"/>
      <c r="O213" s="3"/>
      <c r="P213" s="3"/>
      <c r="Q213" s="3"/>
      <c r="R213" s="3"/>
    </row>
    <row r="214" spans="2:18" x14ac:dyDescent="0.3">
      <c r="B214" s="3"/>
      <c r="C214" s="3"/>
      <c r="D214" s="3"/>
      <c r="E214" s="3"/>
      <c r="F214" s="3"/>
      <c r="G214" s="3"/>
      <c r="H214" s="3"/>
      <c r="I214" s="4"/>
      <c r="J214" s="3"/>
      <c r="K214" s="3"/>
      <c r="L214" s="3"/>
      <c r="M214" s="3"/>
      <c r="N214" s="3"/>
      <c r="O214" s="3"/>
      <c r="P214" s="3"/>
      <c r="Q214" s="3"/>
      <c r="R214" s="3"/>
    </row>
    <row r="215" spans="2:18" x14ac:dyDescent="0.3">
      <c r="B215" s="3"/>
      <c r="C215" s="3"/>
      <c r="D215" s="3"/>
      <c r="E215" s="3"/>
      <c r="F215" s="3"/>
      <c r="G215" s="3"/>
      <c r="H215" s="3"/>
      <c r="I215" s="4"/>
      <c r="J215" s="3"/>
      <c r="K215" s="3"/>
      <c r="L215" s="3"/>
      <c r="M215" s="3"/>
      <c r="N215" s="3"/>
      <c r="O215" s="3"/>
      <c r="P215" s="3"/>
      <c r="Q215" s="3"/>
      <c r="R215" s="3"/>
    </row>
    <row r="216" spans="2:18" x14ac:dyDescent="0.3">
      <c r="B216" s="3"/>
      <c r="C216" s="3"/>
      <c r="D216" s="3"/>
      <c r="E216" s="3"/>
      <c r="F216" s="3"/>
      <c r="G216" s="3"/>
      <c r="H216" s="3"/>
      <c r="I216" s="4"/>
      <c r="J216" s="3"/>
      <c r="K216" s="3"/>
      <c r="L216" s="3"/>
      <c r="M216" s="3"/>
      <c r="N216" s="3"/>
      <c r="O216" s="3"/>
      <c r="P216" s="3"/>
      <c r="Q216" s="3"/>
      <c r="R216" s="3"/>
    </row>
    <row r="217" spans="2:18" x14ac:dyDescent="0.3">
      <c r="B217" s="3"/>
      <c r="C217" s="3"/>
      <c r="D217" s="3"/>
      <c r="E217" s="3"/>
      <c r="F217" s="3"/>
      <c r="G217" s="3"/>
      <c r="H217" s="3"/>
      <c r="I217" s="4"/>
      <c r="J217" s="3"/>
      <c r="K217" s="3"/>
      <c r="L217" s="3"/>
      <c r="M217" s="3"/>
      <c r="N217" s="3"/>
      <c r="O217" s="3"/>
      <c r="P217" s="3"/>
      <c r="Q217" s="3"/>
      <c r="R217" s="3"/>
    </row>
    <row r="218" spans="2:18" x14ac:dyDescent="0.3">
      <c r="B218" s="3"/>
      <c r="C218" s="3"/>
      <c r="D218" s="3"/>
      <c r="E218" s="3"/>
      <c r="F218" s="3"/>
      <c r="G218" s="3"/>
      <c r="H218" s="3"/>
      <c r="I218" s="4"/>
      <c r="J218" s="3"/>
      <c r="K218" s="3"/>
      <c r="L218" s="3"/>
      <c r="M218" s="3"/>
      <c r="N218" s="3"/>
      <c r="O218" s="3"/>
      <c r="P218" s="3"/>
      <c r="Q218" s="3"/>
      <c r="R218" s="3"/>
    </row>
    <row r="219" spans="2:18" x14ac:dyDescent="0.3">
      <c r="B219" s="3"/>
      <c r="C219" s="3"/>
      <c r="D219" s="3"/>
      <c r="E219" s="3"/>
      <c r="F219" s="3"/>
      <c r="G219" s="3"/>
      <c r="H219" s="3"/>
      <c r="I219" s="4"/>
      <c r="J219" s="3"/>
      <c r="K219" s="3"/>
      <c r="L219" s="3"/>
      <c r="M219" s="3"/>
      <c r="N219" s="3"/>
      <c r="O219" s="3"/>
      <c r="P219" s="3"/>
      <c r="Q219" s="3"/>
      <c r="R219" s="3"/>
    </row>
    <row r="220" spans="2:18" x14ac:dyDescent="0.3">
      <c r="B220" s="3"/>
      <c r="C220" s="3"/>
      <c r="D220" s="3"/>
      <c r="E220" s="3"/>
      <c r="F220" s="3"/>
      <c r="G220" s="3"/>
      <c r="H220" s="3"/>
      <c r="I220" s="4"/>
      <c r="J220" s="3"/>
      <c r="K220" s="3"/>
      <c r="L220" s="3"/>
      <c r="M220" s="3"/>
      <c r="N220" s="3"/>
      <c r="O220" s="3"/>
      <c r="P220" s="3"/>
      <c r="Q220" s="3"/>
      <c r="R220" s="3"/>
    </row>
    <row r="221" spans="2:18" x14ac:dyDescent="0.3">
      <c r="B221" s="3"/>
      <c r="C221" s="3"/>
      <c r="D221" s="3"/>
      <c r="E221" s="3"/>
      <c r="F221" s="3"/>
      <c r="G221" s="3"/>
      <c r="H221" s="3"/>
      <c r="I221" s="4"/>
      <c r="J221" s="3"/>
      <c r="K221" s="3"/>
      <c r="L221" s="3"/>
      <c r="M221" s="3"/>
      <c r="N221" s="3"/>
      <c r="O221" s="3"/>
      <c r="P221" s="3"/>
      <c r="Q221" s="3"/>
      <c r="R221" s="3"/>
    </row>
    <row r="222" spans="2:18" x14ac:dyDescent="0.3">
      <c r="B222" s="3"/>
      <c r="C222" s="3"/>
      <c r="D222" s="3"/>
      <c r="E222" s="3"/>
      <c r="F222" s="3"/>
      <c r="G222" s="3"/>
      <c r="H222" s="3"/>
      <c r="I222" s="4"/>
      <c r="J222" s="3"/>
      <c r="K222" s="3"/>
      <c r="L222" s="3"/>
      <c r="M222" s="3"/>
      <c r="N222" s="3"/>
      <c r="O222" s="3"/>
      <c r="P222" s="3"/>
      <c r="Q222" s="3"/>
      <c r="R222" s="3"/>
    </row>
    <row r="223" spans="2:18" x14ac:dyDescent="0.3">
      <c r="B223" s="3"/>
      <c r="C223" s="3"/>
      <c r="D223" s="3"/>
      <c r="E223" s="3"/>
      <c r="F223" s="3"/>
      <c r="G223" s="3"/>
      <c r="H223" s="3"/>
      <c r="I223" s="4"/>
      <c r="J223" s="3"/>
      <c r="K223" s="3"/>
      <c r="L223" s="3"/>
      <c r="M223" s="3"/>
      <c r="N223" s="3"/>
      <c r="O223" s="3"/>
      <c r="P223" s="3"/>
      <c r="Q223" s="3"/>
      <c r="R223" s="3"/>
    </row>
    <row r="224" spans="2:18" x14ac:dyDescent="0.3">
      <c r="B224" s="3"/>
      <c r="C224" s="3"/>
      <c r="D224" s="3"/>
      <c r="E224" s="3"/>
      <c r="F224" s="3"/>
      <c r="G224" s="3"/>
      <c r="H224" s="3"/>
      <c r="I224" s="4"/>
      <c r="J224" s="3"/>
      <c r="K224" s="3"/>
      <c r="L224" s="3"/>
      <c r="M224" s="3"/>
      <c r="N224" s="3"/>
      <c r="O224" s="3"/>
      <c r="P224" s="3"/>
      <c r="Q224" s="3"/>
      <c r="R224" s="3"/>
    </row>
    <row r="225" spans="1:18" x14ac:dyDescent="0.3">
      <c r="B225" s="3"/>
      <c r="C225" s="3"/>
      <c r="D225" s="3"/>
      <c r="E225" s="3"/>
      <c r="F225" s="3"/>
      <c r="G225" s="3"/>
      <c r="H225" s="3"/>
      <c r="I225" s="4"/>
      <c r="J225" s="3"/>
      <c r="K225" s="3"/>
      <c r="L225" s="3"/>
      <c r="M225" s="3"/>
      <c r="N225" s="3"/>
      <c r="O225" s="3"/>
      <c r="P225" s="3"/>
      <c r="Q225" s="3"/>
      <c r="R225" s="3"/>
    </row>
    <row r="226" spans="1:18" x14ac:dyDescent="0.3">
      <c r="B226" s="3"/>
      <c r="C226" s="3"/>
      <c r="D226" s="3"/>
      <c r="E226" s="3"/>
      <c r="F226" s="3"/>
      <c r="G226" s="3"/>
      <c r="H226" s="3"/>
      <c r="I226" s="4"/>
      <c r="J226" s="3"/>
      <c r="K226" s="3"/>
      <c r="L226" s="3"/>
      <c r="M226" s="3"/>
      <c r="N226" s="3"/>
      <c r="O226" s="3"/>
      <c r="P226" s="3"/>
      <c r="Q226" s="3"/>
      <c r="R226" s="3"/>
    </row>
    <row r="227" spans="1:18" x14ac:dyDescent="0.3">
      <c r="A227" t="str">
        <f>'all schools'!A223</f>
        <v/>
      </c>
      <c r="B227" s="3"/>
      <c r="C227" s="3"/>
      <c r="D227" s="1">
        <f>SUMIF($C$12:$C$179,$A227,D$12:D$179)</f>
        <v>3226</v>
      </c>
      <c r="E227" s="1">
        <f>SUMIF($C$12:$C$179,$A227,E$12:E$179)</f>
        <v>80</v>
      </c>
      <c r="F227" s="1"/>
      <c r="G227" s="1">
        <f>SUMIF($C$12:$C$179,$A227,G$12:G$179)</f>
        <v>651</v>
      </c>
      <c r="H227" s="1"/>
      <c r="I227" s="1">
        <f>SUMIF($C$12:$C$179,$A227,I$12:I$179)</f>
        <v>505</v>
      </c>
      <c r="J227" s="1">
        <f t="shared" ref="J227:L227" si="6">SUMIF($C$12:$C$179,$A227,J$12:J$179)</f>
        <v>204</v>
      </c>
      <c r="K227" s="1">
        <f t="shared" si="6"/>
        <v>160.06868152182008</v>
      </c>
      <c r="L227" s="1">
        <f t="shared" si="6"/>
        <v>452.08085548543818</v>
      </c>
      <c r="M227" s="1"/>
      <c r="N227" s="2">
        <f>I227/$G227</f>
        <v>0.77572964669738864</v>
      </c>
      <c r="O227" s="2">
        <f t="shared" ref="O227:Q227" si="7">J227/$G227</f>
        <v>0.31336405529953915</v>
      </c>
      <c r="P227" s="2">
        <f t="shared" si="7"/>
        <v>0.2458812312163135</v>
      </c>
      <c r="Q227" s="2">
        <f t="shared" si="7"/>
        <v>0.6944406382264795</v>
      </c>
      <c r="R227" s="2"/>
    </row>
    <row r="228" spans="1:18" x14ac:dyDescent="0.3">
      <c r="B228" s="3"/>
      <c r="C228" s="3"/>
      <c r="D228" s="3"/>
      <c r="E228" s="3"/>
      <c r="F228" s="3"/>
      <c r="G228" s="3"/>
      <c r="H228" s="3"/>
      <c r="I228" s="4"/>
      <c r="J228" s="3"/>
      <c r="K228" s="3"/>
      <c r="L228" s="3"/>
      <c r="M228" s="3"/>
      <c r="N228" s="3"/>
      <c r="O228" s="3"/>
      <c r="P228" s="3"/>
      <c r="Q228" s="3"/>
      <c r="R228" s="3"/>
    </row>
    <row r="229" spans="1:18" x14ac:dyDescent="0.3">
      <c r="B229" s="3"/>
      <c r="C229" s="3"/>
      <c r="D229" s="3"/>
      <c r="E229" s="3"/>
      <c r="F229" s="3"/>
      <c r="G229" s="3"/>
      <c r="H229" s="3"/>
      <c r="I229" s="4"/>
      <c r="J229" s="3"/>
      <c r="K229" s="3"/>
      <c r="L229" s="3"/>
      <c r="M229" s="3"/>
      <c r="N229" s="3"/>
      <c r="O229" s="3"/>
      <c r="P229" s="3"/>
      <c r="Q229" s="3"/>
      <c r="R229" s="3"/>
    </row>
    <row r="230" spans="1:18" x14ac:dyDescent="0.3">
      <c r="B230" s="3"/>
      <c r="C230" s="3"/>
      <c r="D230" s="3"/>
      <c r="E230" s="3"/>
      <c r="F230" s="3"/>
      <c r="G230" s="3"/>
      <c r="H230" s="3"/>
      <c r="I230" s="4"/>
      <c r="J230" s="3"/>
      <c r="K230" s="3"/>
      <c r="L230" s="3"/>
      <c r="M230" s="3"/>
      <c r="N230" s="3"/>
      <c r="O230" s="3"/>
      <c r="P230" s="3"/>
      <c r="Q230" s="3"/>
      <c r="R230" s="3"/>
    </row>
    <row r="231" spans="1:18" x14ac:dyDescent="0.3">
      <c r="B231" s="3"/>
      <c r="C231" s="3"/>
      <c r="D231" s="3"/>
      <c r="E231" s="3"/>
      <c r="F231" s="3"/>
      <c r="G231" s="3"/>
      <c r="H231" s="3"/>
      <c r="I231" s="4"/>
      <c r="J231" s="3"/>
      <c r="K231" s="3"/>
      <c r="L231" s="3"/>
      <c r="M231" s="3"/>
      <c r="N231" s="3"/>
      <c r="O231" s="3"/>
      <c r="P231" s="3"/>
      <c r="Q231" s="3"/>
      <c r="R231" s="3"/>
    </row>
    <row r="232" spans="1:18" x14ac:dyDescent="0.3">
      <c r="B232" s="3"/>
      <c r="C232" s="3"/>
      <c r="D232" s="3"/>
      <c r="E232" s="3"/>
      <c r="F232" s="3"/>
      <c r="G232" s="3"/>
      <c r="H232" s="3"/>
      <c r="I232" s="4"/>
      <c r="J232" s="3"/>
      <c r="K232" s="3"/>
      <c r="L232" s="3"/>
      <c r="M232" s="3"/>
      <c r="N232" s="3"/>
      <c r="O232" s="3"/>
      <c r="P232" s="3"/>
      <c r="Q232" s="3"/>
      <c r="R232" s="3"/>
    </row>
    <row r="233" spans="1:18" x14ac:dyDescent="0.3">
      <c r="B233" s="3"/>
      <c r="C233" s="3"/>
      <c r="D233" s="3"/>
      <c r="E233" s="3"/>
      <c r="F233" s="3"/>
      <c r="G233" s="3"/>
      <c r="H233" s="3"/>
      <c r="I233" s="4"/>
      <c r="J233" s="3"/>
      <c r="K233" s="3"/>
      <c r="L233" s="3"/>
      <c r="M233" s="3"/>
      <c r="N233" s="3"/>
      <c r="O233" s="3"/>
      <c r="P233" s="3"/>
      <c r="Q233" s="3"/>
      <c r="R233" s="3"/>
    </row>
    <row r="234" spans="1:18" x14ac:dyDescent="0.3">
      <c r="B234" s="3"/>
      <c r="C234" s="3"/>
      <c r="D234" s="3"/>
      <c r="E234" s="3"/>
      <c r="F234" s="3"/>
      <c r="G234" s="3"/>
      <c r="H234" s="3"/>
      <c r="I234" s="4"/>
      <c r="J234" s="3"/>
      <c r="K234" s="3"/>
      <c r="L234" s="3"/>
      <c r="M234" s="3"/>
      <c r="N234" s="3"/>
      <c r="O234" s="3"/>
      <c r="P234" s="3"/>
      <c r="Q234" s="3"/>
      <c r="R234" s="3"/>
    </row>
    <row r="235" spans="1:18" x14ac:dyDescent="0.3">
      <c r="B235" s="3"/>
      <c r="C235" s="3"/>
      <c r="D235" s="3">
        <v>4</v>
      </c>
      <c r="E235" s="3">
        <v>5</v>
      </c>
      <c r="F235" s="3">
        <v>6</v>
      </c>
      <c r="G235" s="3">
        <v>7</v>
      </c>
      <c r="H235" s="3">
        <v>8</v>
      </c>
      <c r="I235" s="3">
        <v>9</v>
      </c>
      <c r="J235" s="3">
        <v>10</v>
      </c>
      <c r="K235" s="3">
        <v>11</v>
      </c>
      <c r="L235" s="3">
        <v>12</v>
      </c>
      <c r="M235" s="3">
        <v>13</v>
      </c>
      <c r="N235" s="3">
        <v>14</v>
      </c>
      <c r="O235" s="3">
        <v>15</v>
      </c>
      <c r="P235" s="3">
        <v>16</v>
      </c>
      <c r="Q235" s="3">
        <v>17</v>
      </c>
      <c r="R235" s="3">
        <v>18</v>
      </c>
    </row>
    <row r="237" spans="1:18" x14ac:dyDescent="0.3">
      <c r="D237" s="16" t="s">
        <v>418</v>
      </c>
    </row>
    <row r="238" spans="1:18" x14ac:dyDescent="0.3">
      <c r="D238" s="17" t="s">
        <v>422</v>
      </c>
    </row>
    <row r="241" spans="3:17" x14ac:dyDescent="0.3">
      <c r="D241" t="s">
        <v>369</v>
      </c>
      <c r="E241" t="s">
        <v>427</v>
      </c>
      <c r="F241" t="s">
        <v>428</v>
      </c>
      <c r="G241" t="s">
        <v>374</v>
      </c>
      <c r="H241" t="s">
        <v>375</v>
      </c>
      <c r="I241" t="s">
        <v>376</v>
      </c>
      <c r="J241" t="s">
        <v>377</v>
      </c>
      <c r="K241" t="s">
        <v>429</v>
      </c>
      <c r="L241" t="s">
        <v>430</v>
      </c>
      <c r="M241" t="s">
        <v>431</v>
      </c>
      <c r="N241" t="s">
        <v>432</v>
      </c>
    </row>
    <row r="242" spans="3:17" ht="39.6" x14ac:dyDescent="0.3">
      <c r="C242" s="5"/>
      <c r="D242" s="6" t="s">
        <v>369</v>
      </c>
      <c r="E242" s="6" t="s">
        <v>370</v>
      </c>
      <c r="F242" s="38"/>
      <c r="G242" s="6" t="s">
        <v>371</v>
      </c>
      <c r="H242" s="48"/>
      <c r="I242" s="49" t="s">
        <v>372</v>
      </c>
      <c r="J242" s="49"/>
      <c r="K242" s="49"/>
      <c r="L242" s="49"/>
      <c r="M242" s="45"/>
      <c r="N242" s="49" t="s">
        <v>373</v>
      </c>
      <c r="O242" s="49"/>
      <c r="P242" s="49"/>
      <c r="Q242" s="49"/>
    </row>
    <row r="243" spans="3:17" ht="39.6" x14ac:dyDescent="0.3">
      <c r="C243" s="7"/>
      <c r="D243" s="8"/>
      <c r="E243" s="8"/>
      <c r="F243" s="47"/>
      <c r="G243" s="8"/>
      <c r="H243" s="40"/>
      <c r="I243" s="9" t="s">
        <v>374</v>
      </c>
      <c r="J243" s="9" t="s">
        <v>375</v>
      </c>
      <c r="K243" s="9" t="s">
        <v>376</v>
      </c>
      <c r="L243" s="9" t="s">
        <v>377</v>
      </c>
      <c r="M243" s="50"/>
      <c r="N243" s="9" t="s">
        <v>374</v>
      </c>
      <c r="O243" s="9" t="s">
        <v>375</v>
      </c>
      <c r="P243" s="9" t="s">
        <v>376</v>
      </c>
      <c r="Q243" s="9" t="s">
        <v>377</v>
      </c>
    </row>
    <row r="244" spans="3:17" x14ac:dyDescent="0.3">
      <c r="C244" s="10" t="str">
        <f>'all schools'!C240</f>
        <v>England</v>
      </c>
      <c r="D244" s="10">
        <f>VLOOKUP($C244,$A$9:$Q$203,D235,FALSE)</f>
        <v>3398</v>
      </c>
      <c r="E244" s="10">
        <f>VLOOKUP($C244,$A$9:$Q$203,E235,FALSE)</f>
        <v>83</v>
      </c>
      <c r="F244" s="10"/>
      <c r="G244" s="10">
        <f>VLOOKUP($C244,$A$9:$Q$203,F235,FALSE)</f>
        <v>3315</v>
      </c>
      <c r="H244" s="11"/>
      <c r="I244" s="10">
        <f>VLOOKUP($C244,$A$9:$Q$203,G235,FALSE)</f>
        <v>678</v>
      </c>
      <c r="J244" s="10">
        <f>VLOOKUP($C244,$A$9:$Q$203,H235,FALSE)</f>
        <v>1864</v>
      </c>
      <c r="K244" s="10">
        <f>VLOOKUP($C244,$A$9:$Q$203,I235,FALSE)</f>
        <v>543</v>
      </c>
      <c r="L244" s="10">
        <f>VLOOKUP($C244,$A$9:$Q$203,J235,FALSE)</f>
        <v>230</v>
      </c>
      <c r="M244" s="10"/>
      <c r="N244" s="10">
        <f>VLOOKUP($C244,$A$9:$Q$203,K235,FALSE)</f>
        <v>20.452488687782804</v>
      </c>
      <c r="O244" s="10">
        <f>VLOOKUP($C244,$A$9:$Q$203,L235,FALSE)</f>
        <v>56.229260935143287</v>
      </c>
      <c r="P244" s="10">
        <f>VLOOKUP($C244,$A$9:$Q$203,M235,FALSE)</f>
        <v>16.380090497737555</v>
      </c>
      <c r="Q244" s="10">
        <f>VLOOKUP($C244,$A$9:$Q$203,N235,FALSE)</f>
        <v>6.9381598793363501</v>
      </c>
    </row>
    <row r="245" spans="3:17" x14ac:dyDescent="0.3">
      <c r="C245" s="10" t="str">
        <f>'all schools'!C241</f>
        <v>Predominantly Rural</v>
      </c>
      <c r="D245" s="10">
        <f>VLOOKUP($C245,$A$9:$Q$203,D235,FALSE)</f>
        <v>633</v>
      </c>
      <c r="E245" s="10">
        <f>VLOOKUP($C245,$A$9:$Q$203,E235,FALSE)</f>
        <v>7</v>
      </c>
      <c r="F245" s="12"/>
      <c r="G245" s="10">
        <f>VLOOKUP($C245,$A$9:$Q$203,F235,FALSE)</f>
        <v>626</v>
      </c>
      <c r="H245" s="13"/>
      <c r="I245" s="10">
        <f>VLOOKUP($C245,$A$9:$Q$203,G235,FALSE)</f>
        <v>89</v>
      </c>
      <c r="J245" s="10">
        <f>VLOOKUP($C245,$A$9:$Q$203,H235,FALSE)</f>
        <v>380</v>
      </c>
      <c r="K245" s="10">
        <f>VLOOKUP($C245,$A$9:$Q$203,I235,FALSE)</f>
        <v>107</v>
      </c>
      <c r="L245" s="10">
        <f>VLOOKUP($C245,$A$9:$Q$203,J235,FALSE)</f>
        <v>50</v>
      </c>
      <c r="M245" s="12"/>
      <c r="N245" s="10">
        <f>VLOOKUP($C245,$A$9:$Q$203,K235,FALSE)</f>
        <v>14.217252396166135</v>
      </c>
      <c r="O245" s="10">
        <f>VLOOKUP($C245,$A$9:$Q$203,L235,FALSE)</f>
        <v>60.70287539936102</v>
      </c>
      <c r="P245" s="10">
        <f>VLOOKUP($C245,$A$9:$Q$203,M235,FALSE)</f>
        <v>17.092651757188499</v>
      </c>
      <c r="Q245" s="10">
        <f>VLOOKUP($C245,$A$9:$Q$203,N235,FALSE)</f>
        <v>7.9872204472843453</v>
      </c>
    </row>
    <row r="246" spans="3:17" x14ac:dyDescent="0.3">
      <c r="C246" s="15" t="s">
        <v>9</v>
      </c>
      <c r="D246" s="12">
        <f t="shared" ref="D246:E248" si="8">D183</f>
        <v>1970</v>
      </c>
      <c r="E246" s="12">
        <f t="shared" si="8"/>
        <v>65</v>
      </c>
      <c r="F246" s="12"/>
      <c r="G246" s="12">
        <f>G183</f>
        <v>453</v>
      </c>
      <c r="H246" s="13"/>
      <c r="I246" s="12">
        <f t="shared" ref="I246:L248" si="9">I183</f>
        <v>310</v>
      </c>
      <c r="J246" s="12">
        <f t="shared" si="9"/>
        <v>146</v>
      </c>
      <c r="K246" s="12">
        <f t="shared" si="9"/>
        <v>23.779527559055119</v>
      </c>
      <c r="L246" s="12">
        <f t="shared" si="9"/>
        <v>52.283464566929133</v>
      </c>
      <c r="M246" s="12"/>
      <c r="N246" s="14">
        <f>100*N183</f>
        <v>766.40419947506564</v>
      </c>
      <c r="O246" s="14">
        <f t="shared" ref="O246:Q246" si="10">100*O183</f>
        <v>0</v>
      </c>
      <c r="P246" s="14">
        <f t="shared" si="10"/>
        <v>0</v>
      </c>
      <c r="Q246" s="14">
        <f t="shared" si="10"/>
        <v>0</v>
      </c>
    </row>
    <row r="247" spans="3:17" x14ac:dyDescent="0.3">
      <c r="C247" s="15" t="s">
        <v>5</v>
      </c>
      <c r="D247" s="12">
        <f t="shared" si="8"/>
        <v>795</v>
      </c>
      <c r="E247" s="12">
        <f t="shared" si="8"/>
        <v>11</v>
      </c>
      <c r="F247" s="12"/>
      <c r="G247" s="12">
        <f>G184</f>
        <v>136</v>
      </c>
      <c r="H247" s="13"/>
      <c r="I247" s="12">
        <f t="shared" si="9"/>
        <v>126</v>
      </c>
      <c r="J247" s="12">
        <f t="shared" si="9"/>
        <v>34</v>
      </c>
      <c r="K247" s="12">
        <f t="shared" si="9"/>
        <v>17.346938775510203</v>
      </c>
      <c r="L247" s="12">
        <f t="shared" si="9"/>
        <v>62.244897959183675</v>
      </c>
      <c r="M247" s="12"/>
      <c r="N247" s="14">
        <f t="shared" ref="N247:Q248" si="11">100*N184</f>
        <v>433.67346938775506</v>
      </c>
      <c r="O247" s="14">
        <f t="shared" si="11"/>
        <v>0</v>
      </c>
      <c r="P247" s="14">
        <f t="shared" si="11"/>
        <v>0</v>
      </c>
      <c r="Q247" s="14">
        <f t="shared" si="11"/>
        <v>0</v>
      </c>
    </row>
    <row r="248" spans="3:17" x14ac:dyDescent="0.3">
      <c r="C248" s="15" t="s">
        <v>7</v>
      </c>
      <c r="D248" s="12">
        <f t="shared" si="8"/>
        <v>633</v>
      </c>
      <c r="E248" s="12">
        <f t="shared" si="8"/>
        <v>7</v>
      </c>
      <c r="F248" s="12"/>
      <c r="G248" s="12">
        <f>G185</f>
        <v>89</v>
      </c>
      <c r="H248" s="13"/>
      <c r="I248" s="12">
        <f t="shared" si="9"/>
        <v>107</v>
      </c>
      <c r="J248" s="12">
        <f t="shared" si="9"/>
        <v>50</v>
      </c>
      <c r="K248" s="12">
        <f t="shared" si="9"/>
        <v>14.217252396166135</v>
      </c>
      <c r="L248" s="12">
        <f t="shared" si="9"/>
        <v>60.70287539936102</v>
      </c>
      <c r="M248" s="12"/>
      <c r="N248" s="14">
        <f t="shared" si="11"/>
        <v>798.72204472843453</v>
      </c>
      <c r="O248" s="14">
        <f t="shared" si="11"/>
        <v>0</v>
      </c>
      <c r="P248" s="14">
        <f t="shared" si="11"/>
        <v>0</v>
      </c>
      <c r="Q248" s="14">
        <f t="shared" si="11"/>
        <v>0</v>
      </c>
    </row>
    <row r="251" spans="3:17" x14ac:dyDescent="0.3">
      <c r="C251" t="s">
        <v>389</v>
      </c>
    </row>
  </sheetData>
  <mergeCells count="5">
    <mergeCell ref="F242:F243"/>
    <mergeCell ref="H242:H243"/>
    <mergeCell ref="I242:L242"/>
    <mergeCell ref="M242:M243"/>
    <mergeCell ref="N242:Q2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251"/>
  <sheetViews>
    <sheetView topLeftCell="F175" workbookViewId="0">
      <selection activeCell="K206" sqref="K183:P206"/>
    </sheetView>
  </sheetViews>
  <sheetFormatPr defaultRowHeight="14.4" x14ac:dyDescent="0.3"/>
  <cols>
    <col min="1" max="1" width="32.5546875" customWidth="1"/>
    <col min="4" max="4" width="21.5546875" customWidth="1"/>
    <col min="5" max="5" width="31.33203125" bestFit="1" customWidth="1"/>
    <col min="6" max="6" width="24.88671875" bestFit="1" customWidth="1"/>
    <col min="7" max="7" width="10.77734375" bestFit="1" customWidth="1"/>
    <col min="8" max="8" width="5.44140625"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 min="14" max="15" width="12.77734375" bestFit="1" customWidth="1"/>
    <col min="16" max="16" width="14.88671875" bestFit="1" customWidth="1"/>
    <col min="17" max="17" width="26.33203125" bestFit="1" customWidth="1"/>
  </cols>
  <sheetData>
    <row r="1" spans="1:14" x14ac:dyDescent="0.3">
      <c r="A1" t="s">
        <v>436</v>
      </c>
    </row>
    <row r="2" spans="1:14" x14ac:dyDescent="0.3">
      <c r="A2" t="s">
        <v>422</v>
      </c>
    </row>
    <row r="4" spans="1:14" x14ac:dyDescent="0.3">
      <c r="A4" t="s">
        <v>367</v>
      </c>
      <c r="B4" t="s">
        <v>393</v>
      </c>
      <c r="D4" t="s">
        <v>369</v>
      </c>
      <c r="E4" t="s">
        <v>427</v>
      </c>
      <c r="F4" t="s">
        <v>428</v>
      </c>
      <c r="G4" t="s">
        <v>374</v>
      </c>
      <c r="H4" t="s">
        <v>375</v>
      </c>
      <c r="I4" t="s">
        <v>376</v>
      </c>
      <c r="J4" t="s">
        <v>377</v>
      </c>
      <c r="K4" t="s">
        <v>429</v>
      </c>
      <c r="L4" t="s">
        <v>430</v>
      </c>
      <c r="M4" t="s">
        <v>431</v>
      </c>
      <c r="N4" t="s">
        <v>432</v>
      </c>
    </row>
    <row r="9" spans="1:14" x14ac:dyDescent="0.3">
      <c r="A9" t="s">
        <v>378</v>
      </c>
      <c r="D9">
        <v>1063</v>
      </c>
      <c r="E9">
        <v>42</v>
      </c>
      <c r="F9">
        <v>1021</v>
      </c>
      <c r="G9">
        <v>390</v>
      </c>
      <c r="H9">
        <v>533</v>
      </c>
      <c r="I9">
        <v>51</v>
      </c>
      <c r="J9">
        <v>47</v>
      </c>
      <c r="K9">
        <v>38.19784524975514</v>
      </c>
      <c r="L9">
        <v>52.203721841332026</v>
      </c>
      <c r="M9">
        <v>4.9951028403525957</v>
      </c>
      <c r="N9">
        <v>4.6033300685602354</v>
      </c>
    </row>
    <row r="10" spans="1:14" x14ac:dyDescent="0.3">
      <c r="A10" t="s">
        <v>409</v>
      </c>
      <c r="D10">
        <v>148</v>
      </c>
      <c r="E10">
        <v>6</v>
      </c>
      <c r="F10">
        <v>142</v>
      </c>
      <c r="G10">
        <v>45</v>
      </c>
      <c r="H10">
        <v>79</v>
      </c>
      <c r="I10">
        <v>14</v>
      </c>
      <c r="J10">
        <v>4</v>
      </c>
      <c r="K10">
        <v>31.690140845070424</v>
      </c>
      <c r="L10">
        <v>55.633802816901408</v>
      </c>
      <c r="M10">
        <v>9.8591549295774641</v>
      </c>
      <c r="N10">
        <v>2.816901408450704</v>
      </c>
    </row>
    <row r="11" spans="1:14" x14ac:dyDescent="0.3">
      <c r="A11" t="s">
        <v>379</v>
      </c>
      <c r="D11">
        <v>64</v>
      </c>
      <c r="E11">
        <v>3</v>
      </c>
      <c r="F11">
        <v>61</v>
      </c>
      <c r="G11">
        <v>17</v>
      </c>
      <c r="H11">
        <v>34</v>
      </c>
      <c r="I11">
        <v>8</v>
      </c>
      <c r="J11">
        <v>2</v>
      </c>
      <c r="K11">
        <v>27.868852459016395</v>
      </c>
      <c r="L11">
        <v>55.73770491803279</v>
      </c>
      <c r="M11">
        <v>13.114754098360656</v>
      </c>
      <c r="N11">
        <v>3.278688524590164</v>
      </c>
    </row>
    <row r="12" spans="1:14" x14ac:dyDescent="0.3">
      <c r="A12" t="s">
        <v>16</v>
      </c>
      <c r="B12" t="str">
        <f>IFERROR(VLOOKUP($A12,classification!$A$3:$C$331,3,FALSE),VLOOKUP($A12,classification!$I$2:$K$27,3,FALSE))</f>
        <v>Predominantly Urban</v>
      </c>
      <c r="C12" t="str">
        <f>VLOOKUP($A12,class!$A$1:$B$455,2,FALSE)</f>
        <v>Unitary Authority</v>
      </c>
      <c r="D12">
        <v>2</v>
      </c>
      <c r="E12">
        <v>0</v>
      </c>
      <c r="F12">
        <v>2</v>
      </c>
      <c r="G12">
        <v>0</v>
      </c>
      <c r="H12">
        <v>1</v>
      </c>
      <c r="I12">
        <v>1</v>
      </c>
      <c r="J12">
        <v>0</v>
      </c>
      <c r="K12">
        <v>0</v>
      </c>
      <c r="L12">
        <v>50</v>
      </c>
      <c r="M12">
        <v>50</v>
      </c>
      <c r="N12">
        <v>0</v>
      </c>
    </row>
    <row r="13" spans="1:14" x14ac:dyDescent="0.3">
      <c r="A13" t="s">
        <v>79</v>
      </c>
      <c r="B13" t="str">
        <f>IFERROR(VLOOKUP($A13,classification!$A$3:$C$331,3,FALSE),VLOOKUP($A13,classification!$I$2:$K$27,3,FALSE))</f>
        <v>Predominantly Rural</v>
      </c>
      <c r="C13" t="str">
        <f>VLOOKUP($A13,class!$A$1:$B$455,2,FALSE)</f>
        <v>Unitary Authority</v>
      </c>
      <c r="D13">
        <v>9</v>
      </c>
      <c r="E13">
        <v>0</v>
      </c>
      <c r="F13">
        <v>9</v>
      </c>
      <c r="G13">
        <v>1</v>
      </c>
      <c r="H13">
        <v>6</v>
      </c>
      <c r="I13">
        <v>2</v>
      </c>
      <c r="J13">
        <v>0</v>
      </c>
      <c r="K13">
        <v>11.111111111111111</v>
      </c>
      <c r="L13">
        <v>66.666666666666671</v>
      </c>
      <c r="M13">
        <v>22.222222222222221</v>
      </c>
      <c r="N13">
        <v>0</v>
      </c>
    </row>
    <row r="14" spans="1:14" x14ac:dyDescent="0.3">
      <c r="A14" t="s">
        <v>306</v>
      </c>
      <c r="B14" t="str">
        <f>IFERROR(VLOOKUP($A14,classification!$A$3:$C$331,3,FALSE),VLOOKUP($A14,classification!$I$2:$K$27,3,FALSE))</f>
        <v>Predominantly Urban</v>
      </c>
      <c r="C14" t="str">
        <f>VLOOKUP($A14,class!$A$1:$B$455,2,FALSE)</f>
        <v>Metropolitan District</v>
      </c>
      <c r="D14">
        <v>6</v>
      </c>
      <c r="E14">
        <v>0</v>
      </c>
      <c r="F14">
        <v>6</v>
      </c>
      <c r="G14">
        <v>3</v>
      </c>
      <c r="H14">
        <v>3</v>
      </c>
      <c r="I14">
        <v>0</v>
      </c>
      <c r="J14">
        <v>0</v>
      </c>
      <c r="K14">
        <v>50</v>
      </c>
      <c r="L14">
        <v>50</v>
      </c>
      <c r="M14">
        <v>0</v>
      </c>
      <c r="N14">
        <v>0</v>
      </c>
    </row>
    <row r="15" spans="1:14" x14ac:dyDescent="0.3">
      <c r="A15" t="s">
        <v>6</v>
      </c>
      <c r="B15" t="str">
        <f>IFERROR(VLOOKUP($A15,classification!$A$3:$C$331,3,FALSE),VLOOKUP($A15,classification!$I$2:$K$27,3,FALSE))</f>
        <v>Predominantly Urban</v>
      </c>
      <c r="C15" t="str">
        <f>VLOOKUP($A15,class!$A$1:$B$455,2,FALSE)</f>
        <v>Unitary Authority</v>
      </c>
      <c r="D15">
        <v>2</v>
      </c>
      <c r="E15">
        <v>0</v>
      </c>
      <c r="F15">
        <v>2</v>
      </c>
      <c r="G15">
        <v>1</v>
      </c>
      <c r="H15">
        <v>1</v>
      </c>
      <c r="I15">
        <v>0</v>
      </c>
      <c r="J15">
        <v>0</v>
      </c>
      <c r="K15">
        <v>50</v>
      </c>
      <c r="L15">
        <v>50</v>
      </c>
      <c r="M15">
        <v>0</v>
      </c>
      <c r="N15">
        <v>0</v>
      </c>
    </row>
    <row r="16" spans="1:14" x14ac:dyDescent="0.3">
      <c r="A16" t="s">
        <v>10</v>
      </c>
      <c r="B16" t="str">
        <f>IFERROR(VLOOKUP($A16,classification!$A$3:$C$331,3,FALSE),VLOOKUP($A16,classification!$I$2:$K$27,3,FALSE))</f>
        <v>Predominantly Urban</v>
      </c>
      <c r="C16" t="str">
        <f>VLOOKUP($A16,class!$A$1:$B$455,2,FALSE)</f>
        <v>Unitary Authority</v>
      </c>
      <c r="D16">
        <v>5</v>
      </c>
      <c r="E16">
        <v>1</v>
      </c>
      <c r="F16">
        <v>4</v>
      </c>
      <c r="G16">
        <v>1</v>
      </c>
      <c r="H16">
        <v>2</v>
      </c>
      <c r="I16">
        <v>1</v>
      </c>
      <c r="J16">
        <v>0</v>
      </c>
      <c r="K16">
        <v>25</v>
      </c>
      <c r="L16">
        <v>50</v>
      </c>
      <c r="M16">
        <v>25</v>
      </c>
      <c r="N16">
        <v>0</v>
      </c>
    </row>
    <row r="17" spans="1:14" x14ac:dyDescent="0.3">
      <c r="A17" t="s">
        <v>307</v>
      </c>
      <c r="B17" t="str">
        <f>IFERROR(VLOOKUP($A17,classification!$A$3:$C$331,3,FALSE),VLOOKUP($A17,classification!$I$2:$K$27,3,FALSE))</f>
        <v>Predominantly Urban</v>
      </c>
      <c r="C17" t="str">
        <f>VLOOKUP($A17,class!$A$1:$B$455,2,FALSE)</f>
        <v>Metropolitan District</v>
      </c>
      <c r="D17">
        <v>6</v>
      </c>
      <c r="E17">
        <v>0</v>
      </c>
      <c r="F17">
        <v>6</v>
      </c>
      <c r="G17">
        <v>2</v>
      </c>
      <c r="H17">
        <v>3</v>
      </c>
      <c r="I17">
        <v>1</v>
      </c>
      <c r="J17">
        <v>0</v>
      </c>
      <c r="K17">
        <v>33.333333333333336</v>
      </c>
      <c r="L17">
        <v>50</v>
      </c>
      <c r="M17">
        <v>16.666666666666668</v>
      </c>
      <c r="N17">
        <v>0</v>
      </c>
    </row>
    <row r="18" spans="1:14" x14ac:dyDescent="0.3">
      <c r="A18" t="s">
        <v>308</v>
      </c>
      <c r="B18" t="str">
        <f>IFERROR(VLOOKUP($A18,classification!$A$3:$C$331,3,FALSE),VLOOKUP($A18,classification!$I$2:$K$27,3,FALSE))</f>
        <v>Predominantly Urban</v>
      </c>
      <c r="C18" t="str">
        <f>VLOOKUP($A18,class!$A$1:$B$455,2,FALSE)</f>
        <v>Metropolitan District</v>
      </c>
      <c r="D18">
        <v>6</v>
      </c>
      <c r="E18">
        <v>0</v>
      </c>
      <c r="F18">
        <v>6</v>
      </c>
      <c r="G18">
        <v>1</v>
      </c>
      <c r="H18">
        <v>5</v>
      </c>
      <c r="I18">
        <v>0</v>
      </c>
      <c r="J18">
        <v>0</v>
      </c>
      <c r="K18">
        <v>16.666666666666668</v>
      </c>
      <c r="L18">
        <v>83.333333333333329</v>
      </c>
      <c r="M18">
        <v>0</v>
      </c>
      <c r="N18">
        <v>0</v>
      </c>
    </row>
    <row r="19" spans="1:14" x14ac:dyDescent="0.3">
      <c r="A19" t="s">
        <v>80</v>
      </c>
      <c r="B19" t="str">
        <f>IFERROR(VLOOKUP($A19,classification!$A$3:$C$331,3,FALSE),VLOOKUP($A19,classification!$I$2:$K$27,3,FALSE))</f>
        <v>Predominantly Rural</v>
      </c>
      <c r="C19" t="str">
        <f>VLOOKUP($A19,class!$A$1:$B$455,2,FALSE)</f>
        <v>Unitary Authority</v>
      </c>
      <c r="D19">
        <v>10</v>
      </c>
      <c r="E19">
        <v>1</v>
      </c>
      <c r="F19">
        <v>9</v>
      </c>
      <c r="G19">
        <v>4</v>
      </c>
      <c r="H19">
        <v>2</v>
      </c>
      <c r="I19">
        <v>3</v>
      </c>
      <c r="J19">
        <v>0</v>
      </c>
      <c r="K19">
        <v>44.444444444444443</v>
      </c>
      <c r="L19">
        <v>22.222222222222221</v>
      </c>
      <c r="M19">
        <v>33.333333333333336</v>
      </c>
      <c r="N19">
        <v>0</v>
      </c>
    </row>
    <row r="20" spans="1:14" x14ac:dyDescent="0.3">
      <c r="A20" t="s">
        <v>12</v>
      </c>
      <c r="B20" t="str">
        <f>IFERROR(VLOOKUP($A20,classification!$A$3:$C$331,3,FALSE),VLOOKUP($A20,classification!$I$2:$K$27,3,FALSE))</f>
        <v>Urban with Significant Rural</v>
      </c>
      <c r="C20" t="str">
        <f>VLOOKUP($A20,class!$A$1:$B$455,2,FALSE)</f>
        <v>Unitary Authority</v>
      </c>
      <c r="D20">
        <v>3</v>
      </c>
      <c r="E20">
        <v>0</v>
      </c>
      <c r="F20">
        <v>3</v>
      </c>
      <c r="G20">
        <v>1</v>
      </c>
      <c r="H20">
        <v>1</v>
      </c>
      <c r="I20">
        <v>0</v>
      </c>
      <c r="J20">
        <v>1</v>
      </c>
      <c r="K20">
        <v>33.333333333333336</v>
      </c>
      <c r="L20">
        <v>33.333333333333336</v>
      </c>
      <c r="M20">
        <v>0</v>
      </c>
      <c r="N20">
        <v>33.333333333333336</v>
      </c>
    </row>
    <row r="21" spans="1:14" x14ac:dyDescent="0.3">
      <c r="A21" t="s">
        <v>309</v>
      </c>
      <c r="B21" t="str">
        <f>IFERROR(VLOOKUP($A21,classification!$A$3:$C$331,3,FALSE),VLOOKUP($A21,classification!$I$2:$K$27,3,FALSE))</f>
        <v>Predominantly Urban</v>
      </c>
      <c r="C21" t="str">
        <f>VLOOKUP($A21,class!$A$1:$B$455,2,FALSE)</f>
        <v>Metropolitan District</v>
      </c>
      <c r="D21">
        <v>4</v>
      </c>
      <c r="E21">
        <v>0</v>
      </c>
      <c r="F21">
        <v>4</v>
      </c>
      <c r="G21">
        <v>1</v>
      </c>
      <c r="H21">
        <v>3</v>
      </c>
      <c r="I21">
        <v>0</v>
      </c>
      <c r="J21">
        <v>0</v>
      </c>
      <c r="K21">
        <v>25</v>
      </c>
      <c r="L21">
        <v>75</v>
      </c>
      <c r="M21">
        <v>0</v>
      </c>
      <c r="N21">
        <v>0</v>
      </c>
    </row>
    <row r="22" spans="1:14" x14ac:dyDescent="0.3">
      <c r="A22" t="s">
        <v>14</v>
      </c>
      <c r="B22" t="str">
        <f>IFERROR(VLOOKUP($A22,classification!$A$3:$C$331,3,FALSE),VLOOKUP($A22,classification!$I$2:$K$27,3,FALSE))</f>
        <v>Predominantly Urban</v>
      </c>
      <c r="C22" t="str">
        <f>VLOOKUP($A22,class!$A$1:$B$455,2,FALSE)</f>
        <v>Unitary Authority</v>
      </c>
      <c r="D22">
        <v>4</v>
      </c>
      <c r="E22">
        <v>0</v>
      </c>
      <c r="F22">
        <v>4</v>
      </c>
      <c r="G22">
        <v>0</v>
      </c>
      <c r="H22">
        <v>4</v>
      </c>
      <c r="I22">
        <v>0</v>
      </c>
      <c r="J22">
        <v>0</v>
      </c>
      <c r="K22">
        <v>0</v>
      </c>
      <c r="L22">
        <v>100</v>
      </c>
      <c r="M22">
        <v>0</v>
      </c>
      <c r="N22">
        <v>0</v>
      </c>
    </row>
    <row r="23" spans="1:14" x14ac:dyDescent="0.3">
      <c r="A23" t="s">
        <v>310</v>
      </c>
      <c r="B23" t="str">
        <f>IFERROR(VLOOKUP($A23,classification!$A$3:$C$331,3,FALSE),VLOOKUP($A23,classification!$I$2:$K$27,3,FALSE))</f>
        <v>Predominantly Urban</v>
      </c>
      <c r="C23" t="str">
        <f>VLOOKUP($A23,class!$A$1:$B$455,2,FALSE)</f>
        <v>Metropolitan District</v>
      </c>
      <c r="D23">
        <v>7</v>
      </c>
      <c r="E23">
        <v>1</v>
      </c>
      <c r="F23">
        <v>6</v>
      </c>
      <c r="G23">
        <v>2</v>
      </c>
      <c r="H23">
        <v>3</v>
      </c>
      <c r="I23">
        <v>0</v>
      </c>
      <c r="J23">
        <v>1</v>
      </c>
      <c r="K23">
        <v>33.333333333333336</v>
      </c>
      <c r="L23">
        <v>50</v>
      </c>
      <c r="M23">
        <v>0</v>
      </c>
      <c r="N23">
        <v>16.666666666666668</v>
      </c>
    </row>
    <row r="24" spans="1:14" x14ac:dyDescent="0.3">
      <c r="A24" t="s">
        <v>381</v>
      </c>
      <c r="D24">
        <v>84</v>
      </c>
      <c r="E24">
        <v>3</v>
      </c>
      <c r="F24">
        <v>81</v>
      </c>
      <c r="G24">
        <v>28</v>
      </c>
      <c r="H24">
        <v>45</v>
      </c>
      <c r="I24">
        <v>6</v>
      </c>
      <c r="J24">
        <v>2</v>
      </c>
      <c r="K24">
        <v>34.567901234567898</v>
      </c>
      <c r="L24">
        <v>55.555555555555557</v>
      </c>
      <c r="M24">
        <v>7.4074074074074074</v>
      </c>
      <c r="N24">
        <v>2.4691358024691357</v>
      </c>
    </row>
    <row r="25" spans="1:14" x14ac:dyDescent="0.3">
      <c r="A25" t="s">
        <v>302</v>
      </c>
      <c r="B25" t="str">
        <f>IFERROR(VLOOKUP($A25,classification!$A$3:$C$331,3,FALSE),VLOOKUP($A25,classification!$I$2:$K$27,3,FALSE))</f>
        <v>Predominantly Urban</v>
      </c>
      <c r="C25" t="str">
        <f>VLOOKUP($A25,class!$A$1:$B$455,2,FALSE)</f>
        <v>Metropolitan District</v>
      </c>
      <c r="D25">
        <v>2</v>
      </c>
      <c r="E25">
        <v>0</v>
      </c>
      <c r="F25">
        <v>2</v>
      </c>
      <c r="G25">
        <v>2</v>
      </c>
      <c r="H25">
        <v>0</v>
      </c>
      <c r="I25">
        <v>0</v>
      </c>
      <c r="J25">
        <v>0</v>
      </c>
      <c r="K25">
        <v>100</v>
      </c>
      <c r="L25">
        <v>0</v>
      </c>
      <c r="M25">
        <v>0</v>
      </c>
      <c r="N25">
        <v>0</v>
      </c>
    </row>
    <row r="26" spans="1:14" x14ac:dyDescent="0.3">
      <c r="A26" t="s">
        <v>318</v>
      </c>
      <c r="B26" t="str">
        <f>IFERROR(VLOOKUP($A26,classification!$A$3:$C$331,3,FALSE),VLOOKUP($A26,classification!$I$2:$K$27,3,FALSE))</f>
        <v>Predominantly Urban</v>
      </c>
      <c r="C26" t="str">
        <f>VLOOKUP($A26,class!$A$1:$B$455,2,FALSE)</f>
        <v>Metropolitan District</v>
      </c>
      <c r="D26">
        <v>8</v>
      </c>
      <c r="E26">
        <v>0</v>
      </c>
      <c r="F26">
        <v>8</v>
      </c>
      <c r="G26">
        <v>1</v>
      </c>
      <c r="H26">
        <v>7</v>
      </c>
      <c r="I26">
        <v>0</v>
      </c>
      <c r="J26">
        <v>0</v>
      </c>
      <c r="K26">
        <v>12.5</v>
      </c>
      <c r="L26">
        <v>87.5</v>
      </c>
      <c r="M26">
        <v>0</v>
      </c>
      <c r="N26">
        <v>0</v>
      </c>
    </row>
    <row r="27" spans="1:14" x14ac:dyDescent="0.3">
      <c r="A27" t="s">
        <v>319</v>
      </c>
      <c r="B27" t="str">
        <f>IFERROR(VLOOKUP($A27,classification!$A$3:$C$331,3,FALSE),VLOOKUP($A27,classification!$I$2:$K$27,3,FALSE))</f>
        <v>Predominantly Urban</v>
      </c>
      <c r="C27" t="str">
        <f>VLOOKUP($A27,class!$A$1:$B$455,2,FALSE)</f>
        <v>Metropolitan District</v>
      </c>
      <c r="D27">
        <v>4</v>
      </c>
      <c r="E27">
        <v>0</v>
      </c>
      <c r="F27">
        <v>4</v>
      </c>
      <c r="G27">
        <v>3</v>
      </c>
      <c r="H27">
        <v>1</v>
      </c>
      <c r="I27">
        <v>0</v>
      </c>
      <c r="J27">
        <v>0</v>
      </c>
      <c r="K27">
        <v>75</v>
      </c>
      <c r="L27">
        <v>25</v>
      </c>
      <c r="M27">
        <v>0</v>
      </c>
      <c r="N27">
        <v>0</v>
      </c>
    </row>
    <row r="28" spans="1:14" x14ac:dyDescent="0.3">
      <c r="A28" t="s">
        <v>303</v>
      </c>
      <c r="B28" t="str">
        <f>IFERROR(VLOOKUP($A28,classification!$A$3:$C$331,3,FALSE),VLOOKUP($A28,classification!$I$2:$K$27,3,FALSE))</f>
        <v>Predominantly Urban</v>
      </c>
      <c r="C28" t="str">
        <f>VLOOKUP($A28,class!$A$1:$B$455,2,FALSE)</f>
        <v>Metropolitan District</v>
      </c>
      <c r="D28">
        <v>7</v>
      </c>
      <c r="E28">
        <v>1</v>
      </c>
      <c r="F28">
        <v>6</v>
      </c>
      <c r="G28">
        <v>2</v>
      </c>
      <c r="H28">
        <v>2</v>
      </c>
      <c r="I28">
        <v>2</v>
      </c>
      <c r="J28">
        <v>0</v>
      </c>
      <c r="K28">
        <v>33.333333333333336</v>
      </c>
      <c r="L28">
        <v>33.333333333333336</v>
      </c>
      <c r="M28">
        <v>33.333333333333336</v>
      </c>
      <c r="N28">
        <v>0</v>
      </c>
    </row>
    <row r="29" spans="1:14" x14ac:dyDescent="0.3">
      <c r="A29" t="s">
        <v>28</v>
      </c>
      <c r="B29" t="str">
        <f>IFERROR(VLOOKUP($A29,classification!$A$3:$C$331,3,FALSE),VLOOKUP($A29,classification!$I$2:$K$27,3,FALSE))</f>
        <v>Predominantly Rural</v>
      </c>
      <c r="C29" t="str">
        <f>VLOOKUP($A29,class!$A$1:$B$455,2,FALSE)</f>
        <v>Unitary Authority</v>
      </c>
      <c r="D29">
        <v>3</v>
      </c>
      <c r="E29">
        <v>0</v>
      </c>
      <c r="F29">
        <v>3</v>
      </c>
      <c r="G29">
        <v>1</v>
      </c>
      <c r="H29">
        <v>2</v>
      </c>
      <c r="I29">
        <v>0</v>
      </c>
      <c r="J29">
        <v>0</v>
      </c>
      <c r="K29">
        <v>33.333333333333336</v>
      </c>
      <c r="L29">
        <v>66.666666666666671</v>
      </c>
      <c r="M29">
        <v>0</v>
      </c>
      <c r="N29">
        <v>0</v>
      </c>
    </row>
    <row r="30" spans="1:14" x14ac:dyDescent="0.3">
      <c r="A30" t="s">
        <v>26</v>
      </c>
      <c r="B30" t="str">
        <f>IFERROR(VLOOKUP($A30,classification!$A$3:$C$331,3,FALSE),VLOOKUP($A30,classification!$I$2:$K$27,3,FALSE))</f>
        <v>Predominantly Urban</v>
      </c>
      <c r="C30" t="str">
        <f>VLOOKUP($A30,class!$A$1:$B$455,2,FALSE)</f>
        <v>Unitary Authority</v>
      </c>
      <c r="D30">
        <v>6</v>
      </c>
      <c r="E30">
        <v>0</v>
      </c>
      <c r="F30">
        <v>6</v>
      </c>
      <c r="G30">
        <v>3</v>
      </c>
      <c r="H30">
        <v>3</v>
      </c>
      <c r="I30">
        <v>0</v>
      </c>
      <c r="J30">
        <v>0</v>
      </c>
      <c r="K30">
        <v>50</v>
      </c>
      <c r="L30">
        <v>50</v>
      </c>
      <c r="M30">
        <v>0</v>
      </c>
      <c r="N30">
        <v>0</v>
      </c>
    </row>
    <row r="31" spans="1:14" x14ac:dyDescent="0.3">
      <c r="A31" t="s">
        <v>320</v>
      </c>
      <c r="B31" t="str">
        <f>IFERROR(VLOOKUP($A31,classification!$A$3:$C$331,3,FALSE),VLOOKUP($A31,classification!$I$2:$K$27,3,FALSE))</f>
        <v>Predominantly Urban</v>
      </c>
      <c r="C31" t="str">
        <f>VLOOKUP($A31,class!$A$1:$B$455,2,FALSE)</f>
        <v>Metropolitan District</v>
      </c>
      <c r="D31">
        <v>7</v>
      </c>
      <c r="E31">
        <v>0</v>
      </c>
      <c r="F31">
        <v>7</v>
      </c>
      <c r="G31">
        <v>3</v>
      </c>
      <c r="H31">
        <v>4</v>
      </c>
      <c r="I31">
        <v>0</v>
      </c>
      <c r="J31">
        <v>0</v>
      </c>
      <c r="K31">
        <v>42.857142857142854</v>
      </c>
      <c r="L31">
        <v>57.142857142857146</v>
      </c>
      <c r="M31">
        <v>0</v>
      </c>
      <c r="N31">
        <v>0</v>
      </c>
    </row>
    <row r="32" spans="1:14" x14ac:dyDescent="0.3">
      <c r="A32" t="s">
        <v>321</v>
      </c>
      <c r="B32" t="str">
        <f>IFERROR(VLOOKUP($A32,classification!$A$3:$C$331,3,FALSE),VLOOKUP($A32,classification!$I$2:$K$27,3,FALSE))</f>
        <v>Predominantly Urban</v>
      </c>
      <c r="C32" t="str">
        <f>VLOOKUP($A32,class!$A$1:$B$455,2,FALSE)</f>
        <v>Metropolitan District</v>
      </c>
      <c r="D32">
        <v>9</v>
      </c>
      <c r="E32">
        <v>2</v>
      </c>
      <c r="F32">
        <v>7</v>
      </c>
      <c r="G32">
        <v>1</v>
      </c>
      <c r="H32">
        <v>5</v>
      </c>
      <c r="I32">
        <v>1</v>
      </c>
      <c r="J32">
        <v>0</v>
      </c>
      <c r="K32">
        <v>14.285714285714286</v>
      </c>
      <c r="L32">
        <v>71.428571428571431</v>
      </c>
      <c r="M32">
        <v>14.285714285714286</v>
      </c>
      <c r="N32">
        <v>0</v>
      </c>
    </row>
    <row r="33" spans="1:14" x14ac:dyDescent="0.3">
      <c r="A33" t="s">
        <v>30</v>
      </c>
      <c r="B33" t="str">
        <f>IFERROR(VLOOKUP($A33,classification!$A$3:$C$331,3,FALSE),VLOOKUP($A33,classification!$I$2:$K$27,3,FALSE))</f>
        <v>Predominantly Urban</v>
      </c>
      <c r="C33" t="str">
        <f>VLOOKUP($A33,class!$A$1:$B$455,2,FALSE)</f>
        <v>Unitary Authority</v>
      </c>
      <c r="D33">
        <v>2</v>
      </c>
      <c r="E33">
        <v>0</v>
      </c>
      <c r="F33">
        <v>2</v>
      </c>
      <c r="G33">
        <v>1</v>
      </c>
      <c r="H33">
        <v>0</v>
      </c>
      <c r="I33">
        <v>1</v>
      </c>
      <c r="J33">
        <v>0</v>
      </c>
      <c r="K33">
        <v>50</v>
      </c>
      <c r="L33">
        <v>0</v>
      </c>
      <c r="M33">
        <v>50</v>
      </c>
      <c r="N33">
        <v>0</v>
      </c>
    </row>
    <row r="34" spans="1:14" x14ac:dyDescent="0.3">
      <c r="A34" t="s">
        <v>32</v>
      </c>
      <c r="B34" t="str">
        <f>IFERROR(VLOOKUP($A34,classification!$A$3:$C$331,3,FALSE),VLOOKUP($A34,classification!$I$2:$K$27,3,FALSE))</f>
        <v>Urban with Significant Rural</v>
      </c>
      <c r="C34" t="str">
        <f>VLOOKUP($A34,class!$A$1:$B$455,2,FALSE)</f>
        <v>Unitary Authority</v>
      </c>
      <c r="D34">
        <v>2</v>
      </c>
      <c r="E34">
        <v>0</v>
      </c>
      <c r="F34">
        <v>2</v>
      </c>
      <c r="G34">
        <v>1</v>
      </c>
      <c r="H34">
        <v>1</v>
      </c>
      <c r="I34">
        <v>0</v>
      </c>
      <c r="J34">
        <v>0</v>
      </c>
      <c r="K34">
        <v>50</v>
      </c>
      <c r="L34">
        <v>50</v>
      </c>
      <c r="M34">
        <v>0</v>
      </c>
      <c r="N34">
        <v>0</v>
      </c>
    </row>
    <row r="35" spans="1:14" x14ac:dyDescent="0.3">
      <c r="A35" t="s">
        <v>41</v>
      </c>
      <c r="B35" t="str">
        <f>IFERROR(VLOOKUP($A35,classification!$A$3:$C$331,3,FALSE),VLOOKUP($A35,classification!$I$2:$K$27,3,FALSE))</f>
        <v>Predominantly Rural</v>
      </c>
      <c r="C35" t="str">
        <f>VLOOKUP($A35,class!$A$1:$B$455,2,FALSE)</f>
        <v>Shire County</v>
      </c>
      <c r="D35">
        <v>11</v>
      </c>
      <c r="E35">
        <v>0</v>
      </c>
      <c r="F35">
        <v>11</v>
      </c>
      <c r="G35">
        <v>3</v>
      </c>
      <c r="H35">
        <v>5</v>
      </c>
      <c r="I35">
        <v>1</v>
      </c>
      <c r="J35">
        <v>2</v>
      </c>
      <c r="K35">
        <v>27.272727272727273</v>
      </c>
      <c r="L35">
        <v>45.454545454545453</v>
      </c>
      <c r="M35">
        <v>9.0909090909090917</v>
      </c>
      <c r="N35">
        <v>18.181818181818183</v>
      </c>
    </row>
    <row r="36" spans="1:14" x14ac:dyDescent="0.3">
      <c r="A36" t="s">
        <v>304</v>
      </c>
      <c r="B36" t="str">
        <f>IFERROR(VLOOKUP($A36,classification!$A$3:$C$331,3,FALSE),VLOOKUP($A36,classification!$I$2:$K$27,3,FALSE))</f>
        <v>Predominantly Urban</v>
      </c>
      <c r="C36" t="str">
        <f>VLOOKUP($A36,class!$A$1:$B$455,2,FALSE)</f>
        <v>Metropolitan District</v>
      </c>
      <c r="D36">
        <v>6</v>
      </c>
      <c r="E36">
        <v>0</v>
      </c>
      <c r="F36">
        <v>6</v>
      </c>
      <c r="G36">
        <v>2</v>
      </c>
      <c r="H36">
        <v>4</v>
      </c>
      <c r="I36">
        <v>0</v>
      </c>
      <c r="J36">
        <v>0</v>
      </c>
      <c r="K36">
        <v>33.333333333333336</v>
      </c>
      <c r="L36">
        <v>66.666666666666671</v>
      </c>
      <c r="M36">
        <v>0</v>
      </c>
      <c r="N36">
        <v>0</v>
      </c>
    </row>
    <row r="37" spans="1:14" x14ac:dyDescent="0.3">
      <c r="A37" t="s">
        <v>305</v>
      </c>
      <c r="B37" t="str">
        <f>IFERROR(VLOOKUP($A37,classification!$A$3:$C$331,3,FALSE),VLOOKUP($A37,classification!$I$2:$K$27,3,FALSE))</f>
        <v>Predominantly Urban</v>
      </c>
      <c r="C37" t="str">
        <f>VLOOKUP($A37,class!$A$1:$B$455,2,FALSE)</f>
        <v>Metropolitan District</v>
      </c>
      <c r="D37">
        <v>11</v>
      </c>
      <c r="E37">
        <v>0</v>
      </c>
      <c r="F37">
        <v>11</v>
      </c>
      <c r="G37">
        <v>3</v>
      </c>
      <c r="H37">
        <v>7</v>
      </c>
      <c r="I37">
        <v>1</v>
      </c>
      <c r="J37">
        <v>0</v>
      </c>
      <c r="K37">
        <v>27.272727272727273</v>
      </c>
      <c r="L37">
        <v>63.636363636363633</v>
      </c>
      <c r="M37">
        <v>9.0909090909090917</v>
      </c>
      <c r="N37">
        <v>0</v>
      </c>
    </row>
    <row r="38" spans="1:14" x14ac:dyDescent="0.3">
      <c r="A38" t="s">
        <v>322</v>
      </c>
      <c r="B38" t="str">
        <f>IFERROR(VLOOKUP($A38,classification!$A$3:$C$331,3,FALSE),VLOOKUP($A38,classification!$I$2:$K$27,3,FALSE))</f>
        <v>Predominantly Urban</v>
      </c>
      <c r="C38" t="str">
        <f>VLOOKUP($A38,class!$A$1:$B$455,2,FALSE)</f>
        <v>Metropolitan District</v>
      </c>
      <c r="D38">
        <v>4</v>
      </c>
      <c r="E38">
        <v>0</v>
      </c>
      <c r="F38">
        <v>4</v>
      </c>
      <c r="G38">
        <v>2</v>
      </c>
      <c r="H38">
        <v>2</v>
      </c>
      <c r="I38">
        <v>0</v>
      </c>
      <c r="J38">
        <v>0</v>
      </c>
      <c r="K38">
        <v>50</v>
      </c>
      <c r="L38">
        <v>50</v>
      </c>
      <c r="M38">
        <v>0</v>
      </c>
      <c r="N38">
        <v>0</v>
      </c>
    </row>
    <row r="39" spans="1:14" x14ac:dyDescent="0.3">
      <c r="A39" t="s">
        <v>34</v>
      </c>
      <c r="B39" t="str">
        <f>IFERROR(VLOOKUP($A39,classification!$A$3:$C$331,3,FALSE),VLOOKUP($A39,classification!$I$2:$K$27,3,FALSE))</f>
        <v>Predominantly Urban</v>
      </c>
      <c r="C39" t="str">
        <f>VLOOKUP($A39,class!$A$1:$B$455,2,FALSE)</f>
        <v>Unitary Authority</v>
      </c>
      <c r="D39">
        <v>2</v>
      </c>
      <c r="E39">
        <v>0</v>
      </c>
      <c r="F39">
        <v>2</v>
      </c>
      <c r="G39">
        <v>0</v>
      </c>
      <c r="H39">
        <v>2</v>
      </c>
      <c r="I39">
        <v>0</v>
      </c>
      <c r="J39">
        <v>0</v>
      </c>
      <c r="K39">
        <v>0</v>
      </c>
      <c r="L39">
        <v>100</v>
      </c>
      <c r="M39">
        <v>0</v>
      </c>
      <c r="N39">
        <v>0</v>
      </c>
    </row>
    <row r="40" spans="1:14" x14ac:dyDescent="0.3">
      <c r="A40" t="s">
        <v>380</v>
      </c>
      <c r="D40">
        <v>172</v>
      </c>
      <c r="E40">
        <v>5</v>
      </c>
      <c r="F40">
        <v>167</v>
      </c>
      <c r="G40">
        <v>89</v>
      </c>
      <c r="H40">
        <v>68</v>
      </c>
      <c r="I40">
        <v>5</v>
      </c>
      <c r="J40">
        <v>5</v>
      </c>
      <c r="K40">
        <v>53.293413173652695</v>
      </c>
      <c r="L40">
        <v>40.718562874251496</v>
      </c>
      <c r="M40">
        <v>2.9940119760479043</v>
      </c>
      <c r="N40">
        <v>2.9940119760479043</v>
      </c>
    </row>
    <row r="41" spans="1:14" x14ac:dyDescent="0.3">
      <c r="A41" t="s">
        <v>22</v>
      </c>
      <c r="B41" t="str">
        <f>IFERROR(VLOOKUP($A41,classification!$A$3:$C$331,3,FALSE),VLOOKUP($A41,classification!$I$2:$K$27,3,FALSE))</f>
        <v>Predominantly Urban</v>
      </c>
      <c r="C41" t="str">
        <f>VLOOKUP($A41,class!$A$1:$B$455,2,FALSE)</f>
        <v>Unitary Authority</v>
      </c>
      <c r="D41">
        <v>3</v>
      </c>
      <c r="E41">
        <v>0</v>
      </c>
      <c r="F41">
        <v>3</v>
      </c>
      <c r="G41">
        <v>1</v>
      </c>
      <c r="H41">
        <v>1</v>
      </c>
      <c r="I41">
        <v>1</v>
      </c>
      <c r="J41">
        <v>0</v>
      </c>
      <c r="K41">
        <v>33.333333333333336</v>
      </c>
      <c r="L41">
        <v>33.333333333333336</v>
      </c>
      <c r="M41">
        <v>33.333333333333336</v>
      </c>
      <c r="N41">
        <v>0</v>
      </c>
    </row>
    <row r="42" spans="1:14" x14ac:dyDescent="0.3">
      <c r="A42" t="s">
        <v>24</v>
      </c>
      <c r="B42" t="str">
        <f>IFERROR(VLOOKUP($A42,classification!$A$3:$C$331,3,FALSE),VLOOKUP($A42,classification!$I$2:$K$27,3,FALSE))</f>
        <v>Predominantly Urban</v>
      </c>
      <c r="C42" t="str">
        <f>VLOOKUP($A42,class!$A$1:$B$455,2,FALSE)</f>
        <v>Unitary Authority</v>
      </c>
      <c r="D42">
        <v>4</v>
      </c>
      <c r="E42">
        <v>1</v>
      </c>
      <c r="F42">
        <v>3</v>
      </c>
      <c r="G42">
        <v>2</v>
      </c>
      <c r="H42">
        <v>1</v>
      </c>
      <c r="I42">
        <v>0</v>
      </c>
      <c r="J42">
        <v>0</v>
      </c>
      <c r="K42">
        <v>66.666666666666671</v>
      </c>
      <c r="L42">
        <v>33.333333333333336</v>
      </c>
      <c r="M42">
        <v>0</v>
      </c>
      <c r="N42">
        <v>0</v>
      </c>
    </row>
    <row r="43" spans="1:14" x14ac:dyDescent="0.3">
      <c r="A43" t="s">
        <v>287</v>
      </c>
      <c r="B43" t="str">
        <f>IFERROR(VLOOKUP($A43,classification!$A$3:$C$331,3,FALSE),VLOOKUP($A43,classification!$I$2:$K$27,3,FALSE))</f>
        <v>Predominantly Urban</v>
      </c>
      <c r="C43" t="str">
        <f>VLOOKUP($A43,class!$A$1:$B$455,2,FALSE)</f>
        <v>Metropolitan District</v>
      </c>
      <c r="D43">
        <v>7</v>
      </c>
      <c r="E43">
        <v>0</v>
      </c>
      <c r="F43">
        <v>7</v>
      </c>
      <c r="G43">
        <v>3</v>
      </c>
      <c r="H43">
        <v>4</v>
      </c>
      <c r="I43">
        <v>0</v>
      </c>
      <c r="J43">
        <v>0</v>
      </c>
      <c r="K43">
        <v>42.857142857142854</v>
      </c>
      <c r="L43">
        <v>57.142857142857146</v>
      </c>
      <c r="M43">
        <v>0</v>
      </c>
      <c r="N43">
        <v>0</v>
      </c>
    </row>
    <row r="44" spans="1:14" x14ac:dyDescent="0.3">
      <c r="A44" t="s">
        <v>288</v>
      </c>
      <c r="B44" t="str">
        <f>IFERROR(VLOOKUP($A44,classification!$A$3:$C$331,3,FALSE),VLOOKUP($A44,classification!$I$2:$K$27,3,FALSE))</f>
        <v>Predominantly Urban</v>
      </c>
      <c r="C44" t="str">
        <f>VLOOKUP($A44,class!$A$1:$B$455,2,FALSE)</f>
        <v>Metropolitan District</v>
      </c>
      <c r="D44">
        <v>3</v>
      </c>
      <c r="E44">
        <v>0</v>
      </c>
      <c r="F44">
        <v>3</v>
      </c>
      <c r="G44">
        <v>2</v>
      </c>
      <c r="H44">
        <v>1</v>
      </c>
      <c r="I44">
        <v>0</v>
      </c>
      <c r="J44">
        <v>0</v>
      </c>
      <c r="K44">
        <v>66.666666666666671</v>
      </c>
      <c r="L44">
        <v>33.333333333333336</v>
      </c>
      <c r="M44">
        <v>0</v>
      </c>
      <c r="N44">
        <v>0</v>
      </c>
    </row>
    <row r="45" spans="1:14" x14ac:dyDescent="0.3">
      <c r="A45" t="s">
        <v>81</v>
      </c>
      <c r="B45" t="str">
        <f>IFERROR(VLOOKUP($A45,classification!$A$3:$C$331,3,FALSE),VLOOKUP($A45,classification!$I$2:$K$27,3,FALSE))</f>
        <v>Urban with Significant Rural</v>
      </c>
      <c r="C45" t="str">
        <f>VLOOKUP($A45,class!$A$1:$B$455,2,FALSE)</f>
        <v>Unitary Authority</v>
      </c>
      <c r="D45">
        <v>7</v>
      </c>
      <c r="E45">
        <v>1</v>
      </c>
      <c r="F45">
        <v>6</v>
      </c>
      <c r="G45">
        <v>2</v>
      </c>
      <c r="H45">
        <v>2</v>
      </c>
      <c r="I45">
        <v>1</v>
      </c>
      <c r="J45">
        <v>1</v>
      </c>
      <c r="K45">
        <v>33.333333333333336</v>
      </c>
      <c r="L45">
        <v>33.333333333333336</v>
      </c>
      <c r="M45">
        <v>16.666666666666668</v>
      </c>
      <c r="N45">
        <v>16.666666666666668</v>
      </c>
    </row>
    <row r="46" spans="1:14" x14ac:dyDescent="0.3">
      <c r="A46" t="s">
        <v>82</v>
      </c>
      <c r="B46" t="str">
        <f>IFERROR(VLOOKUP($A46,classification!$A$3:$C$331,3,FALSE),VLOOKUP($A46,classification!$I$2:$K$27,3,FALSE))</f>
        <v>Urban with Significant Rural</v>
      </c>
      <c r="C46" t="str">
        <f>VLOOKUP($A46,class!$A$1:$B$455,2,FALSE)</f>
        <v>Unitary Authority</v>
      </c>
      <c r="D46">
        <v>10</v>
      </c>
      <c r="E46">
        <v>0</v>
      </c>
      <c r="F46">
        <v>10</v>
      </c>
      <c r="G46">
        <v>6</v>
      </c>
      <c r="H46">
        <v>4</v>
      </c>
      <c r="I46">
        <v>0</v>
      </c>
      <c r="J46">
        <v>0</v>
      </c>
      <c r="K46">
        <v>60</v>
      </c>
      <c r="L46">
        <v>40</v>
      </c>
      <c r="M46">
        <v>0</v>
      </c>
      <c r="N46">
        <v>0</v>
      </c>
    </row>
    <row r="47" spans="1:14" x14ac:dyDescent="0.3">
      <c r="A47" t="s">
        <v>11</v>
      </c>
      <c r="B47" t="str">
        <f>IFERROR(VLOOKUP($A47,classification!$A$3:$C$331,3,FALSE),VLOOKUP($A47,classification!$I$2:$K$27,3,FALSE))</f>
        <v>Predominantly Rural</v>
      </c>
      <c r="C47" t="str">
        <f>VLOOKUP($A47,class!$A$1:$B$455,2,FALSE)</f>
        <v>Shire County</v>
      </c>
      <c r="D47">
        <v>6</v>
      </c>
      <c r="E47">
        <v>1</v>
      </c>
      <c r="F47">
        <v>5</v>
      </c>
      <c r="G47">
        <v>2</v>
      </c>
      <c r="H47">
        <v>2</v>
      </c>
      <c r="I47">
        <v>1</v>
      </c>
      <c r="J47">
        <v>0</v>
      </c>
      <c r="K47">
        <v>40</v>
      </c>
      <c r="L47">
        <v>40</v>
      </c>
      <c r="M47">
        <v>20</v>
      </c>
      <c r="N47">
        <v>0</v>
      </c>
    </row>
    <row r="48" spans="1:14" x14ac:dyDescent="0.3">
      <c r="A48" t="s">
        <v>18</v>
      </c>
      <c r="B48" t="str">
        <f>IFERROR(VLOOKUP($A48,classification!$A$3:$C$331,3,FALSE),VLOOKUP($A48,classification!$I$2:$K$27,3,FALSE))</f>
        <v>Predominantly Urban</v>
      </c>
      <c r="C48" t="str">
        <f>VLOOKUP($A48,class!$A$1:$B$455,2,FALSE)</f>
        <v>Unitary Authority</v>
      </c>
      <c r="D48">
        <v>4</v>
      </c>
      <c r="E48">
        <v>0</v>
      </c>
      <c r="F48">
        <v>4</v>
      </c>
      <c r="G48">
        <v>3</v>
      </c>
      <c r="H48">
        <v>1</v>
      </c>
      <c r="I48">
        <v>0</v>
      </c>
      <c r="J48">
        <v>0</v>
      </c>
      <c r="K48">
        <v>75</v>
      </c>
      <c r="L48">
        <v>25</v>
      </c>
      <c r="M48">
        <v>0</v>
      </c>
      <c r="N48">
        <v>0</v>
      </c>
    </row>
    <row r="49" spans="1:14" x14ac:dyDescent="0.3">
      <c r="A49" t="s">
        <v>297</v>
      </c>
      <c r="B49" t="str">
        <f>IFERROR(VLOOKUP($A49,classification!$A$3:$C$331,3,FALSE),VLOOKUP($A49,classification!$I$2:$K$27,3,FALSE))</f>
        <v>Predominantly Urban</v>
      </c>
      <c r="C49" t="str">
        <f>VLOOKUP($A49,class!$A$1:$B$455,2,FALSE)</f>
        <v>Metropolitan District</v>
      </c>
      <c r="D49">
        <v>4</v>
      </c>
      <c r="E49">
        <v>0</v>
      </c>
      <c r="F49">
        <v>4</v>
      </c>
      <c r="G49">
        <v>2</v>
      </c>
      <c r="H49">
        <v>2</v>
      </c>
      <c r="I49">
        <v>0</v>
      </c>
      <c r="J49">
        <v>0</v>
      </c>
      <c r="K49">
        <v>50</v>
      </c>
      <c r="L49">
        <v>50</v>
      </c>
      <c r="M49">
        <v>0</v>
      </c>
      <c r="N49">
        <v>0</v>
      </c>
    </row>
    <row r="50" spans="1:14" x14ac:dyDescent="0.3">
      <c r="A50" t="s">
        <v>31</v>
      </c>
      <c r="B50" t="str">
        <f>IFERROR(VLOOKUP($A50,classification!$A$3:$C$331,3,FALSE),VLOOKUP($A50,classification!$I$2:$K$27,3,FALSE))</f>
        <v>Predominantly Urban</v>
      </c>
      <c r="C50" t="str">
        <f>VLOOKUP($A50,class!$A$1:$B$455,2,FALSE)</f>
        <v>Shire County</v>
      </c>
      <c r="D50">
        <v>30</v>
      </c>
      <c r="E50">
        <v>0</v>
      </c>
      <c r="F50">
        <v>30</v>
      </c>
      <c r="G50">
        <v>15</v>
      </c>
      <c r="H50">
        <v>14</v>
      </c>
      <c r="I50">
        <v>0</v>
      </c>
      <c r="J50">
        <v>1</v>
      </c>
      <c r="K50">
        <v>50</v>
      </c>
      <c r="L50">
        <v>46.666666666666664</v>
      </c>
      <c r="M50">
        <v>0</v>
      </c>
      <c r="N50">
        <v>3.3333333333333335</v>
      </c>
    </row>
    <row r="51" spans="1:14" x14ac:dyDescent="0.3">
      <c r="A51" t="s">
        <v>298</v>
      </c>
      <c r="B51" t="str">
        <f>IFERROR(VLOOKUP($A51,classification!$A$3:$C$331,3,FALSE),VLOOKUP($A51,classification!$I$2:$K$27,3,FALSE))</f>
        <v>Predominantly Urban</v>
      </c>
      <c r="C51" t="str">
        <f>VLOOKUP($A51,class!$A$1:$B$455,2,FALSE)</f>
        <v>Metropolitan District</v>
      </c>
      <c r="D51">
        <v>14</v>
      </c>
      <c r="E51">
        <v>0</v>
      </c>
      <c r="F51">
        <v>14</v>
      </c>
      <c r="G51">
        <v>10</v>
      </c>
      <c r="H51">
        <v>4</v>
      </c>
      <c r="I51">
        <v>0</v>
      </c>
      <c r="J51">
        <v>0</v>
      </c>
      <c r="K51">
        <v>71.428571428571431</v>
      </c>
      <c r="L51">
        <v>28.571428571428573</v>
      </c>
      <c r="M51">
        <v>0</v>
      </c>
      <c r="N51">
        <v>0</v>
      </c>
    </row>
    <row r="52" spans="1:14" x14ac:dyDescent="0.3">
      <c r="A52" t="s">
        <v>289</v>
      </c>
      <c r="B52" t="str">
        <f>IFERROR(VLOOKUP($A52,classification!$A$3:$C$331,3,FALSE),VLOOKUP($A52,classification!$I$2:$K$27,3,FALSE))</f>
        <v>Predominantly Urban</v>
      </c>
      <c r="C52" t="str">
        <f>VLOOKUP($A52,class!$A$1:$B$455,2,FALSE)</f>
        <v>Metropolitan District</v>
      </c>
      <c r="D52">
        <v>14</v>
      </c>
      <c r="E52">
        <v>1</v>
      </c>
      <c r="F52">
        <v>13</v>
      </c>
      <c r="G52">
        <v>8</v>
      </c>
      <c r="H52">
        <v>4</v>
      </c>
      <c r="I52">
        <v>0</v>
      </c>
      <c r="J52">
        <v>1</v>
      </c>
      <c r="K52">
        <v>61.53846153846154</v>
      </c>
      <c r="L52">
        <v>30.76923076923077</v>
      </c>
      <c r="M52">
        <v>0</v>
      </c>
      <c r="N52">
        <v>7.6923076923076925</v>
      </c>
    </row>
    <row r="53" spans="1:14" x14ac:dyDescent="0.3">
      <c r="A53" t="s">
        <v>290</v>
      </c>
      <c r="B53" t="str">
        <f>IFERROR(VLOOKUP($A53,classification!$A$3:$C$331,3,FALSE),VLOOKUP($A53,classification!$I$2:$K$27,3,FALSE))</f>
        <v>Predominantly Urban</v>
      </c>
      <c r="C53" t="str">
        <f>VLOOKUP($A53,class!$A$1:$B$455,2,FALSE)</f>
        <v>Metropolitan District</v>
      </c>
      <c r="D53">
        <v>5</v>
      </c>
      <c r="E53">
        <v>1</v>
      </c>
      <c r="F53">
        <v>4</v>
      </c>
      <c r="G53">
        <v>3</v>
      </c>
      <c r="H53">
        <v>0</v>
      </c>
      <c r="I53">
        <v>1</v>
      </c>
      <c r="J53">
        <v>0</v>
      </c>
      <c r="K53">
        <v>75</v>
      </c>
      <c r="L53">
        <v>0</v>
      </c>
      <c r="M53">
        <v>25</v>
      </c>
      <c r="N53">
        <v>0</v>
      </c>
    </row>
    <row r="54" spans="1:14" x14ac:dyDescent="0.3">
      <c r="A54" t="s">
        <v>291</v>
      </c>
      <c r="B54" t="str">
        <f>IFERROR(VLOOKUP($A54,classification!$A$3:$C$331,3,FALSE),VLOOKUP($A54,classification!$I$2:$K$27,3,FALSE))</f>
        <v>Predominantly Urban</v>
      </c>
      <c r="C54" t="str">
        <f>VLOOKUP($A54,class!$A$1:$B$455,2,FALSE)</f>
        <v>Metropolitan District</v>
      </c>
      <c r="D54">
        <v>4</v>
      </c>
      <c r="E54">
        <v>0</v>
      </c>
      <c r="F54">
        <v>4</v>
      </c>
      <c r="G54">
        <v>0</v>
      </c>
      <c r="H54">
        <v>4</v>
      </c>
      <c r="I54">
        <v>0</v>
      </c>
      <c r="J54">
        <v>0</v>
      </c>
      <c r="K54">
        <v>0</v>
      </c>
      <c r="L54">
        <v>100</v>
      </c>
      <c r="M54">
        <v>0</v>
      </c>
      <c r="N54">
        <v>0</v>
      </c>
    </row>
    <row r="55" spans="1:14" x14ac:dyDescent="0.3">
      <c r="A55" t="s">
        <v>292</v>
      </c>
      <c r="B55" t="str">
        <f>IFERROR(VLOOKUP($A55,classification!$A$3:$C$331,3,FALSE),VLOOKUP($A55,classification!$I$2:$K$27,3,FALSE))</f>
        <v>Predominantly Urban</v>
      </c>
      <c r="C55" t="str">
        <f>VLOOKUP($A55,class!$A$1:$B$455,2,FALSE)</f>
        <v>Metropolitan District</v>
      </c>
      <c r="D55">
        <v>4</v>
      </c>
      <c r="E55">
        <v>0</v>
      </c>
      <c r="F55">
        <v>4</v>
      </c>
      <c r="G55">
        <v>2</v>
      </c>
      <c r="H55">
        <v>1</v>
      </c>
      <c r="I55">
        <v>0</v>
      </c>
      <c r="J55">
        <v>1</v>
      </c>
      <c r="K55">
        <v>50</v>
      </c>
      <c r="L55">
        <v>25</v>
      </c>
      <c r="M55">
        <v>0</v>
      </c>
      <c r="N55">
        <v>25</v>
      </c>
    </row>
    <row r="56" spans="1:14" x14ac:dyDescent="0.3">
      <c r="A56" t="s">
        <v>300</v>
      </c>
      <c r="B56" t="str">
        <f>IFERROR(VLOOKUP($A56,classification!$A$3:$C$331,3,FALSE),VLOOKUP($A56,classification!$I$2:$K$27,3,FALSE))</f>
        <v>Predominantly Urban</v>
      </c>
      <c r="C56" t="str">
        <f>VLOOKUP($A56,class!$A$1:$B$455,2,FALSE)</f>
        <v>Metropolitan District</v>
      </c>
      <c r="D56">
        <v>6</v>
      </c>
      <c r="E56">
        <v>0</v>
      </c>
      <c r="F56">
        <v>6</v>
      </c>
      <c r="G56">
        <v>3</v>
      </c>
      <c r="H56">
        <v>3</v>
      </c>
      <c r="I56">
        <v>0</v>
      </c>
      <c r="J56">
        <v>0</v>
      </c>
      <c r="K56">
        <v>50</v>
      </c>
      <c r="L56">
        <v>50</v>
      </c>
      <c r="M56">
        <v>0</v>
      </c>
      <c r="N56">
        <v>0</v>
      </c>
    </row>
    <row r="57" spans="1:14" x14ac:dyDescent="0.3">
      <c r="A57" t="s">
        <v>299</v>
      </c>
      <c r="B57" t="str">
        <f>IFERROR(VLOOKUP($A57,classification!$A$3:$C$331,3,FALSE),VLOOKUP($A57,classification!$I$2:$K$27,3,FALSE))</f>
        <v>Predominantly Urban</v>
      </c>
      <c r="C57" t="str">
        <f>VLOOKUP($A57,class!$A$1:$B$455,2,FALSE)</f>
        <v>Metropolitan District</v>
      </c>
      <c r="D57">
        <v>4</v>
      </c>
      <c r="E57">
        <v>0</v>
      </c>
      <c r="F57">
        <v>4</v>
      </c>
      <c r="G57">
        <v>2</v>
      </c>
      <c r="H57">
        <v>2</v>
      </c>
      <c r="I57">
        <v>0</v>
      </c>
      <c r="J57">
        <v>0</v>
      </c>
      <c r="K57">
        <v>50</v>
      </c>
      <c r="L57">
        <v>50</v>
      </c>
      <c r="M57">
        <v>0</v>
      </c>
      <c r="N57">
        <v>0</v>
      </c>
    </row>
    <row r="58" spans="1:14" x14ac:dyDescent="0.3">
      <c r="A58" t="s">
        <v>293</v>
      </c>
      <c r="B58" t="str">
        <f>IFERROR(VLOOKUP($A58,classification!$A$3:$C$331,3,FALSE),VLOOKUP($A58,classification!$I$2:$K$27,3,FALSE))</f>
        <v>Predominantly Urban</v>
      </c>
      <c r="C58" t="str">
        <f>VLOOKUP($A58,class!$A$1:$B$455,2,FALSE)</f>
        <v>Metropolitan District</v>
      </c>
      <c r="D58">
        <v>8</v>
      </c>
      <c r="E58">
        <v>0</v>
      </c>
      <c r="F58">
        <v>8</v>
      </c>
      <c r="G58">
        <v>5</v>
      </c>
      <c r="H58">
        <v>3</v>
      </c>
      <c r="I58">
        <v>0</v>
      </c>
      <c r="J58">
        <v>0</v>
      </c>
      <c r="K58">
        <v>62.5</v>
      </c>
      <c r="L58">
        <v>37.5</v>
      </c>
      <c r="M58">
        <v>0</v>
      </c>
      <c r="N58">
        <v>0</v>
      </c>
    </row>
    <row r="59" spans="1:14" x14ac:dyDescent="0.3">
      <c r="A59" t="s">
        <v>294</v>
      </c>
      <c r="B59" t="str">
        <f>IFERROR(VLOOKUP($A59,classification!$A$3:$C$331,3,FALSE),VLOOKUP($A59,classification!$I$2:$K$27,3,FALSE))</f>
        <v>Predominantly Urban</v>
      </c>
      <c r="C59" t="str">
        <f>VLOOKUP($A59,class!$A$1:$B$455,2,FALSE)</f>
        <v>Metropolitan District</v>
      </c>
      <c r="D59">
        <v>5</v>
      </c>
      <c r="E59">
        <v>0</v>
      </c>
      <c r="F59">
        <v>5</v>
      </c>
      <c r="G59">
        <v>2</v>
      </c>
      <c r="H59">
        <v>2</v>
      </c>
      <c r="I59">
        <v>0</v>
      </c>
      <c r="J59">
        <v>1</v>
      </c>
      <c r="K59">
        <v>40</v>
      </c>
      <c r="L59">
        <v>40</v>
      </c>
      <c r="M59">
        <v>0</v>
      </c>
      <c r="N59">
        <v>20</v>
      </c>
    </row>
    <row r="60" spans="1:14" x14ac:dyDescent="0.3">
      <c r="A60" t="s">
        <v>295</v>
      </c>
      <c r="B60" t="str">
        <f>IFERROR(VLOOKUP($A60,classification!$A$3:$C$331,3,FALSE),VLOOKUP($A60,classification!$I$2:$K$27,3,FALSE))</f>
        <v>Predominantly Urban</v>
      </c>
      <c r="C60" t="str">
        <f>VLOOKUP($A60,class!$A$1:$B$455,2,FALSE)</f>
        <v>Metropolitan District</v>
      </c>
      <c r="D60">
        <v>8</v>
      </c>
      <c r="E60">
        <v>0</v>
      </c>
      <c r="F60">
        <v>8</v>
      </c>
      <c r="G60">
        <v>4</v>
      </c>
      <c r="H60">
        <v>4</v>
      </c>
      <c r="I60">
        <v>0</v>
      </c>
      <c r="J60">
        <v>0</v>
      </c>
      <c r="K60">
        <v>50</v>
      </c>
      <c r="L60">
        <v>50</v>
      </c>
      <c r="M60">
        <v>0</v>
      </c>
      <c r="N60">
        <v>0</v>
      </c>
    </row>
    <row r="61" spans="1:14" x14ac:dyDescent="0.3">
      <c r="A61" t="s">
        <v>20</v>
      </c>
      <c r="B61" t="str">
        <f>IFERROR(VLOOKUP($A61,classification!$A$3:$C$331,3,FALSE),VLOOKUP($A61,classification!$I$2:$K$27,3,FALSE))</f>
        <v>Predominantly Urban</v>
      </c>
      <c r="C61" t="str">
        <f>VLOOKUP($A61,class!$A$1:$B$455,2,FALSE)</f>
        <v>Unitary Authority</v>
      </c>
      <c r="D61">
        <v>4</v>
      </c>
      <c r="E61">
        <v>0</v>
      </c>
      <c r="F61">
        <v>4</v>
      </c>
      <c r="G61">
        <v>1</v>
      </c>
      <c r="H61">
        <v>3</v>
      </c>
      <c r="I61">
        <v>0</v>
      </c>
      <c r="J61">
        <v>0</v>
      </c>
      <c r="K61">
        <v>25</v>
      </c>
      <c r="L61">
        <v>75</v>
      </c>
      <c r="M61">
        <v>0</v>
      </c>
      <c r="N61">
        <v>0</v>
      </c>
    </row>
    <row r="62" spans="1:14" x14ac:dyDescent="0.3">
      <c r="A62" t="s">
        <v>296</v>
      </c>
      <c r="B62" t="str">
        <f>IFERROR(VLOOKUP($A62,classification!$A$3:$C$331,3,FALSE),VLOOKUP($A62,classification!$I$2:$K$27,3,FALSE))</f>
        <v>Predominantly Urban</v>
      </c>
      <c r="C62" t="str">
        <f>VLOOKUP($A62,class!$A$1:$B$455,2,FALSE)</f>
        <v>Metropolitan District</v>
      </c>
      <c r="D62">
        <v>6</v>
      </c>
      <c r="E62">
        <v>0</v>
      </c>
      <c r="F62">
        <v>6</v>
      </c>
      <c r="G62">
        <v>4</v>
      </c>
      <c r="H62">
        <v>2</v>
      </c>
      <c r="I62">
        <v>0</v>
      </c>
      <c r="J62">
        <v>0</v>
      </c>
      <c r="K62">
        <v>66.666666666666671</v>
      </c>
      <c r="L62">
        <v>33.333333333333336</v>
      </c>
      <c r="M62">
        <v>0</v>
      </c>
      <c r="N62">
        <v>0</v>
      </c>
    </row>
    <row r="63" spans="1:14" x14ac:dyDescent="0.3">
      <c r="A63" t="s">
        <v>301</v>
      </c>
      <c r="B63" t="str">
        <f>IFERROR(VLOOKUP($A63,classification!$A$3:$C$331,3,FALSE),VLOOKUP($A63,classification!$I$2:$K$27,3,FALSE))</f>
        <v>Predominantly Urban</v>
      </c>
      <c r="C63" t="str">
        <f>VLOOKUP($A63,class!$A$1:$B$455,2,FALSE)</f>
        <v>Metropolitan District</v>
      </c>
      <c r="D63">
        <v>12</v>
      </c>
      <c r="E63">
        <v>0</v>
      </c>
      <c r="F63">
        <v>12</v>
      </c>
      <c r="G63">
        <v>7</v>
      </c>
      <c r="H63">
        <v>4</v>
      </c>
      <c r="I63">
        <v>1</v>
      </c>
      <c r="J63">
        <v>0</v>
      </c>
      <c r="K63">
        <v>58.333333333333336</v>
      </c>
      <c r="L63">
        <v>33.333333333333336</v>
      </c>
      <c r="M63">
        <v>8.3333333333333339</v>
      </c>
      <c r="N63">
        <v>0</v>
      </c>
    </row>
    <row r="64" spans="1:14" x14ac:dyDescent="0.3">
      <c r="A64" t="s">
        <v>382</v>
      </c>
      <c r="D64">
        <v>86</v>
      </c>
      <c r="E64">
        <v>4</v>
      </c>
      <c r="F64">
        <v>82</v>
      </c>
      <c r="G64">
        <v>41</v>
      </c>
      <c r="H64">
        <v>37</v>
      </c>
      <c r="I64">
        <v>1</v>
      </c>
      <c r="J64">
        <v>3</v>
      </c>
      <c r="K64">
        <v>50</v>
      </c>
      <c r="L64">
        <v>45.121951219512198</v>
      </c>
      <c r="M64">
        <v>1.2195121951219512</v>
      </c>
      <c r="N64">
        <v>3.6585365853658538</v>
      </c>
    </row>
    <row r="65" spans="1:14" x14ac:dyDescent="0.3">
      <c r="A65" t="s">
        <v>36</v>
      </c>
      <c r="B65" t="str">
        <f>IFERROR(VLOOKUP($A65,classification!$A$3:$C$331,3,FALSE),VLOOKUP($A65,classification!$I$2:$K$27,3,FALSE))</f>
        <v>Predominantly Urban</v>
      </c>
      <c r="C65" t="str">
        <f>VLOOKUP($A65,class!$A$1:$B$455,2,FALSE)</f>
        <v>Unitary Authority</v>
      </c>
      <c r="D65">
        <v>7</v>
      </c>
      <c r="E65">
        <v>0</v>
      </c>
      <c r="F65">
        <v>7</v>
      </c>
      <c r="G65">
        <v>4</v>
      </c>
      <c r="H65">
        <v>3</v>
      </c>
      <c r="I65">
        <v>0</v>
      </c>
      <c r="J65">
        <v>0</v>
      </c>
      <c r="K65">
        <v>57.142857142857146</v>
      </c>
      <c r="L65">
        <v>42.857142857142854</v>
      </c>
      <c r="M65">
        <v>0</v>
      </c>
      <c r="N65">
        <v>0</v>
      </c>
    </row>
    <row r="66" spans="1:14" x14ac:dyDescent="0.3">
      <c r="A66" t="s">
        <v>13</v>
      </c>
      <c r="B66" t="str">
        <f>IFERROR(VLOOKUP($A66,classification!$A$3:$C$331,3,FALSE),VLOOKUP($A66,classification!$I$2:$K$27,3,FALSE))</f>
        <v>Urban with Significant Rural</v>
      </c>
      <c r="C66" t="str">
        <f>VLOOKUP($A66,class!$A$1:$B$455,2,FALSE)</f>
        <v>Shire County</v>
      </c>
      <c r="D66">
        <v>10</v>
      </c>
      <c r="E66">
        <v>0</v>
      </c>
      <c r="F66">
        <v>10</v>
      </c>
      <c r="G66">
        <v>4</v>
      </c>
      <c r="H66">
        <v>5</v>
      </c>
      <c r="I66">
        <v>1</v>
      </c>
      <c r="J66">
        <v>0</v>
      </c>
      <c r="K66">
        <v>40</v>
      </c>
      <c r="L66">
        <v>50</v>
      </c>
      <c r="M66">
        <v>10</v>
      </c>
      <c r="N66">
        <v>0</v>
      </c>
    </row>
    <row r="67" spans="1:14" x14ac:dyDescent="0.3">
      <c r="A67" t="s">
        <v>38</v>
      </c>
      <c r="B67" t="str">
        <f>IFERROR(VLOOKUP($A67,classification!$A$3:$C$331,3,FALSE),VLOOKUP($A67,classification!$I$2:$K$27,3,FALSE))</f>
        <v>Predominantly Urban</v>
      </c>
      <c r="C67" t="str">
        <f>VLOOKUP($A67,class!$A$1:$B$455,2,FALSE)</f>
        <v>Unitary Authority</v>
      </c>
      <c r="D67">
        <v>8</v>
      </c>
      <c r="E67">
        <v>0</v>
      </c>
      <c r="F67">
        <v>8</v>
      </c>
      <c r="G67">
        <v>4</v>
      </c>
      <c r="H67">
        <v>4</v>
      </c>
      <c r="I67">
        <v>0</v>
      </c>
      <c r="J67">
        <v>0</v>
      </c>
      <c r="K67">
        <v>50</v>
      </c>
      <c r="L67">
        <v>50</v>
      </c>
      <c r="M67">
        <v>0</v>
      </c>
      <c r="N67">
        <v>0</v>
      </c>
    </row>
    <row r="68" spans="1:14" x14ac:dyDescent="0.3">
      <c r="A68" t="s">
        <v>33</v>
      </c>
      <c r="B68" t="str">
        <f>IFERROR(VLOOKUP($A68,classification!$A$3:$C$331,3,FALSE),VLOOKUP($A68,classification!$I$2:$K$27,3,FALSE))</f>
        <v>Urban with Significant Rural</v>
      </c>
      <c r="C68" t="str">
        <f>VLOOKUP($A68,class!$A$1:$B$455,2,FALSE)</f>
        <v>Shire County</v>
      </c>
      <c r="D68">
        <v>8</v>
      </c>
      <c r="E68">
        <v>2</v>
      </c>
      <c r="F68">
        <v>6</v>
      </c>
      <c r="G68">
        <v>4</v>
      </c>
      <c r="H68">
        <v>2</v>
      </c>
      <c r="I68">
        <v>0</v>
      </c>
      <c r="J68">
        <v>0</v>
      </c>
      <c r="K68">
        <v>66.666666666666671</v>
      </c>
      <c r="L68">
        <v>33.333333333333336</v>
      </c>
      <c r="M68">
        <v>0</v>
      </c>
      <c r="N68">
        <v>0</v>
      </c>
    </row>
    <row r="69" spans="1:14" x14ac:dyDescent="0.3">
      <c r="A69" t="s">
        <v>35</v>
      </c>
      <c r="B69" t="str">
        <f>IFERROR(VLOOKUP($A69,classification!$A$3:$C$331,3,FALSE),VLOOKUP($A69,classification!$I$2:$K$27,3,FALSE))</f>
        <v>Predominantly Rural</v>
      </c>
      <c r="C69" t="str">
        <f>VLOOKUP($A69,class!$A$1:$B$455,2,FALSE)</f>
        <v>Shire County</v>
      </c>
      <c r="D69">
        <v>19</v>
      </c>
      <c r="E69">
        <v>0</v>
      </c>
      <c r="F69">
        <v>19</v>
      </c>
      <c r="G69">
        <v>9</v>
      </c>
      <c r="H69">
        <v>10</v>
      </c>
      <c r="I69">
        <v>0</v>
      </c>
      <c r="J69">
        <v>0</v>
      </c>
      <c r="K69">
        <v>47.368421052631582</v>
      </c>
      <c r="L69">
        <v>52.631578947368418</v>
      </c>
      <c r="M69">
        <v>0</v>
      </c>
      <c r="N69">
        <v>0</v>
      </c>
    </row>
    <row r="70" spans="1:14" x14ac:dyDescent="0.3">
      <c r="A70" t="s">
        <v>425</v>
      </c>
      <c r="B70" t="str">
        <f>IFERROR(VLOOKUP($A70,classification!$A$3:$C$331,3,FALSE),VLOOKUP($A70,classification!$I$2:$K$27,3,FALSE))</f>
        <v>Urban with Significant Rural</v>
      </c>
      <c r="C70" t="str">
        <f>VLOOKUP($A70,class!$A$1:$B$455,2,FALSE)</f>
        <v>Unitary Authority</v>
      </c>
      <c r="D70">
        <v>7</v>
      </c>
      <c r="E70">
        <v>1</v>
      </c>
      <c r="F70">
        <v>6</v>
      </c>
      <c r="G70">
        <v>5</v>
      </c>
      <c r="H70">
        <v>1</v>
      </c>
      <c r="I70">
        <v>0</v>
      </c>
      <c r="J70">
        <v>0</v>
      </c>
      <c r="K70">
        <v>83.333333333333329</v>
      </c>
      <c r="L70">
        <v>16.666666666666668</v>
      </c>
      <c r="M70">
        <v>0</v>
      </c>
      <c r="N70">
        <v>0</v>
      </c>
    </row>
    <row r="71" spans="1:14" x14ac:dyDescent="0.3">
      <c r="A71" t="s">
        <v>42</v>
      </c>
      <c r="B71" t="str">
        <f>IFERROR(VLOOKUP($A71,classification!$A$3:$C$331,3,FALSE),VLOOKUP($A71,classification!$I$2:$K$27,3,FALSE))</f>
        <v>Predominantly Urban</v>
      </c>
      <c r="C71" t="str">
        <f>VLOOKUP($A71,class!$A$1:$B$455,2,FALSE)</f>
        <v>Unitary Authority</v>
      </c>
      <c r="D71">
        <v>6</v>
      </c>
      <c r="E71">
        <v>0</v>
      </c>
      <c r="F71">
        <v>6</v>
      </c>
      <c r="G71">
        <v>3</v>
      </c>
      <c r="H71">
        <v>3</v>
      </c>
      <c r="I71">
        <v>0</v>
      </c>
      <c r="J71">
        <v>0</v>
      </c>
      <c r="K71">
        <v>50</v>
      </c>
      <c r="L71">
        <v>50</v>
      </c>
      <c r="M71">
        <v>0</v>
      </c>
      <c r="N71">
        <v>0</v>
      </c>
    </row>
    <row r="72" spans="1:14" x14ac:dyDescent="0.3">
      <c r="A72" t="s">
        <v>43</v>
      </c>
      <c r="B72" t="str">
        <f>IFERROR(VLOOKUP($A72,classification!$A$3:$C$331,3,FALSE),VLOOKUP($A72,classification!$I$2:$K$27,3,FALSE))</f>
        <v>Urban with Significant Rural</v>
      </c>
      <c r="C72" t="str">
        <f>VLOOKUP($A72,class!$A$1:$B$455,2,FALSE)</f>
        <v>Shire County</v>
      </c>
      <c r="D72">
        <v>12</v>
      </c>
      <c r="E72">
        <v>0</v>
      </c>
      <c r="F72">
        <v>12</v>
      </c>
      <c r="G72">
        <v>3</v>
      </c>
      <c r="H72">
        <v>7</v>
      </c>
      <c r="I72">
        <v>0</v>
      </c>
      <c r="J72">
        <v>2</v>
      </c>
      <c r="K72">
        <v>25</v>
      </c>
      <c r="L72">
        <v>58.333333333333336</v>
      </c>
      <c r="M72">
        <v>0</v>
      </c>
      <c r="N72">
        <v>16.666666666666668</v>
      </c>
    </row>
    <row r="73" spans="1:14" x14ac:dyDescent="0.3">
      <c r="A73" t="s">
        <v>40</v>
      </c>
      <c r="B73" t="str">
        <f>IFERROR(VLOOKUP($A73,classification!$A$3:$C$331,3,FALSE),VLOOKUP($A73,classification!$I$2:$K$27,3,FALSE))</f>
        <v>Predominantly Rural</v>
      </c>
      <c r="C73" t="str">
        <f>VLOOKUP($A73,class!$A$1:$B$455,2,FALSE)</f>
        <v>Unitary Authority</v>
      </c>
      <c r="D73">
        <v>1</v>
      </c>
      <c r="E73">
        <v>0</v>
      </c>
      <c r="F73">
        <v>1</v>
      </c>
      <c r="G73">
        <v>1</v>
      </c>
      <c r="H73">
        <v>0</v>
      </c>
      <c r="I73">
        <v>0</v>
      </c>
      <c r="J73">
        <v>0</v>
      </c>
      <c r="K73">
        <v>100</v>
      </c>
      <c r="L73">
        <v>0</v>
      </c>
      <c r="M73">
        <v>0</v>
      </c>
      <c r="N73">
        <v>0</v>
      </c>
    </row>
    <row r="74" spans="1:14" x14ac:dyDescent="0.3">
      <c r="A74" t="s">
        <v>420</v>
      </c>
      <c r="B74" t="str">
        <f>IFERROR(VLOOKUP($A74,classification!$A$3:$C$331,3,FALSE),VLOOKUP($A74,classification!$I$2:$K$27,3,FALSE))</f>
        <v>Urban with Significant Rural</v>
      </c>
      <c r="C74" t="str">
        <f>VLOOKUP($A74,class!$A$1:$B$455,2,FALSE)</f>
        <v>Unitary Authority</v>
      </c>
      <c r="D74">
        <v>8</v>
      </c>
      <c r="E74">
        <v>1</v>
      </c>
      <c r="F74">
        <v>7</v>
      </c>
      <c r="G74">
        <v>4</v>
      </c>
      <c r="H74">
        <v>2</v>
      </c>
      <c r="I74">
        <v>0</v>
      </c>
      <c r="J74">
        <v>1</v>
      </c>
      <c r="K74">
        <v>57.142857142857146</v>
      </c>
      <c r="L74">
        <v>28.571428571428573</v>
      </c>
      <c r="M74">
        <v>0</v>
      </c>
      <c r="N74">
        <v>14.285714285714286</v>
      </c>
    </row>
    <row r="75" spans="1:14" x14ac:dyDescent="0.3">
      <c r="A75" t="s">
        <v>360</v>
      </c>
      <c r="D75">
        <v>123</v>
      </c>
      <c r="E75">
        <v>1</v>
      </c>
      <c r="F75">
        <v>122</v>
      </c>
      <c r="G75">
        <v>30</v>
      </c>
      <c r="H75">
        <v>74</v>
      </c>
      <c r="I75">
        <v>9</v>
      </c>
      <c r="J75">
        <v>9</v>
      </c>
      <c r="K75">
        <v>24.590163934426229</v>
      </c>
      <c r="L75">
        <v>60.655737704918032</v>
      </c>
      <c r="M75">
        <v>7.3770491803278686</v>
      </c>
      <c r="N75">
        <v>7.3770491803278686</v>
      </c>
    </row>
    <row r="76" spans="1:14" x14ac:dyDescent="0.3">
      <c r="A76" t="s">
        <v>311</v>
      </c>
      <c r="B76" t="str">
        <f>IFERROR(VLOOKUP($A76,classification!$A$3:$C$331,3,FALSE),VLOOKUP($A76,classification!$I$2:$K$27,3,FALSE))</f>
        <v>Predominantly Urban</v>
      </c>
      <c r="C76" t="str">
        <f>VLOOKUP($A76,class!$A$1:$B$455,2,FALSE)</f>
        <v>Metropolitan District</v>
      </c>
      <c r="D76">
        <v>27</v>
      </c>
      <c r="E76">
        <v>0</v>
      </c>
      <c r="F76">
        <v>27</v>
      </c>
      <c r="G76">
        <v>8</v>
      </c>
      <c r="H76">
        <v>12</v>
      </c>
      <c r="I76">
        <v>3</v>
      </c>
      <c r="J76">
        <v>4</v>
      </c>
      <c r="K76">
        <v>29.62962962962963</v>
      </c>
      <c r="L76">
        <v>44.444444444444443</v>
      </c>
      <c r="M76">
        <v>11.111111111111111</v>
      </c>
      <c r="N76">
        <v>14.814814814814815</v>
      </c>
    </row>
    <row r="77" spans="1:14" x14ac:dyDescent="0.3">
      <c r="A77" t="s">
        <v>312</v>
      </c>
      <c r="B77" t="str">
        <f>IFERROR(VLOOKUP($A77,classification!$A$3:$C$331,3,FALSE),VLOOKUP($A77,classification!$I$2:$K$27,3,FALSE))</f>
        <v>Predominantly Urban</v>
      </c>
      <c r="C77" t="str">
        <f>VLOOKUP($A77,class!$A$1:$B$455,2,FALSE)</f>
        <v>Metropolitan District</v>
      </c>
      <c r="D77">
        <v>8</v>
      </c>
      <c r="E77">
        <v>0</v>
      </c>
      <c r="F77">
        <v>8</v>
      </c>
      <c r="G77">
        <v>3</v>
      </c>
      <c r="H77">
        <v>4</v>
      </c>
      <c r="I77">
        <v>0</v>
      </c>
      <c r="J77">
        <v>1</v>
      </c>
      <c r="K77">
        <v>37.5</v>
      </c>
      <c r="L77">
        <v>50</v>
      </c>
      <c r="M77">
        <v>0</v>
      </c>
      <c r="N77">
        <v>12.5</v>
      </c>
    </row>
    <row r="78" spans="1:14" x14ac:dyDescent="0.3">
      <c r="A78" t="s">
        <v>313</v>
      </c>
      <c r="B78" t="str">
        <f>IFERROR(VLOOKUP($A78,classification!$A$3:$C$331,3,FALSE),VLOOKUP($A78,classification!$I$2:$K$27,3,FALSE))</f>
        <v>Predominantly Urban</v>
      </c>
      <c r="C78" t="str">
        <f>VLOOKUP($A78,class!$A$1:$B$455,2,FALSE)</f>
        <v>Metropolitan District</v>
      </c>
      <c r="D78">
        <v>7</v>
      </c>
      <c r="E78">
        <v>0</v>
      </c>
      <c r="F78">
        <v>7</v>
      </c>
      <c r="G78">
        <v>2</v>
      </c>
      <c r="H78">
        <v>5</v>
      </c>
      <c r="I78">
        <v>0</v>
      </c>
      <c r="J78">
        <v>0</v>
      </c>
      <c r="K78">
        <v>28.571428571428573</v>
      </c>
      <c r="L78">
        <v>71.428571428571431</v>
      </c>
      <c r="M78">
        <v>0</v>
      </c>
      <c r="N78">
        <v>0</v>
      </c>
    </row>
    <row r="79" spans="1:14" x14ac:dyDescent="0.3">
      <c r="A79" t="s">
        <v>44</v>
      </c>
      <c r="B79" t="str">
        <f>IFERROR(VLOOKUP($A79,classification!$A$3:$C$331,3,FALSE),VLOOKUP($A79,classification!$I$2:$K$27,3,FALSE))</f>
        <v>Predominantly Rural</v>
      </c>
      <c r="C79" t="str">
        <f>VLOOKUP($A79,class!$A$1:$B$455,2,FALSE)</f>
        <v>Unitary Authority</v>
      </c>
      <c r="D79">
        <v>4</v>
      </c>
      <c r="E79">
        <v>0</v>
      </c>
      <c r="F79">
        <v>4</v>
      </c>
      <c r="G79">
        <v>1</v>
      </c>
      <c r="H79">
        <v>2</v>
      </c>
      <c r="I79">
        <v>0</v>
      </c>
      <c r="J79">
        <v>1</v>
      </c>
      <c r="K79">
        <v>25</v>
      </c>
      <c r="L79">
        <v>50</v>
      </c>
      <c r="M79">
        <v>0</v>
      </c>
      <c r="N79">
        <v>25</v>
      </c>
    </row>
    <row r="80" spans="1:14" x14ac:dyDescent="0.3">
      <c r="A80" t="s">
        <v>314</v>
      </c>
      <c r="B80" t="str">
        <f>IFERROR(VLOOKUP($A80,classification!$A$3:$C$331,3,FALSE),VLOOKUP($A80,classification!$I$2:$K$27,3,FALSE))</f>
        <v>Predominantly Urban</v>
      </c>
      <c r="C80" t="str">
        <f>VLOOKUP($A80,class!$A$1:$B$455,2,FALSE)</f>
        <v>Metropolitan District</v>
      </c>
      <c r="D80">
        <v>4</v>
      </c>
      <c r="E80">
        <v>0</v>
      </c>
      <c r="F80">
        <v>4</v>
      </c>
      <c r="G80">
        <v>2</v>
      </c>
      <c r="H80">
        <v>2</v>
      </c>
      <c r="I80">
        <v>0</v>
      </c>
      <c r="J80">
        <v>0</v>
      </c>
      <c r="K80">
        <v>50</v>
      </c>
      <c r="L80">
        <v>50</v>
      </c>
      <c r="M80">
        <v>0</v>
      </c>
      <c r="N80">
        <v>0</v>
      </c>
    </row>
    <row r="81" spans="1:14" x14ac:dyDescent="0.3">
      <c r="A81" t="s">
        <v>83</v>
      </c>
      <c r="B81" t="str">
        <f>IFERROR(VLOOKUP($A81,classification!$A$3:$C$331,3,FALSE),VLOOKUP($A81,classification!$I$2:$K$27,3,FALSE))</f>
        <v>Predominantly Rural</v>
      </c>
      <c r="C81" t="str">
        <f>VLOOKUP($A81,class!$A$1:$B$455,2,FALSE)</f>
        <v>Unitary Authority</v>
      </c>
      <c r="D81">
        <v>2</v>
      </c>
      <c r="E81">
        <v>0</v>
      </c>
      <c r="F81">
        <v>2</v>
      </c>
      <c r="G81">
        <v>0</v>
      </c>
      <c r="H81">
        <v>1</v>
      </c>
      <c r="I81">
        <v>0</v>
      </c>
      <c r="J81">
        <v>1</v>
      </c>
      <c r="K81">
        <v>0</v>
      </c>
      <c r="L81">
        <v>50</v>
      </c>
      <c r="M81">
        <v>0</v>
      </c>
      <c r="N81">
        <v>50</v>
      </c>
    </row>
    <row r="82" spans="1:14" x14ac:dyDescent="0.3">
      <c r="A82" t="s">
        <v>315</v>
      </c>
      <c r="B82" t="str">
        <f>IFERROR(VLOOKUP($A82,classification!$A$3:$C$331,3,FALSE),VLOOKUP($A82,classification!$I$2:$K$27,3,FALSE))</f>
        <v>Predominantly Urban</v>
      </c>
      <c r="C82" t="str">
        <f>VLOOKUP($A82,class!$A$1:$B$455,2,FALSE)</f>
        <v>Metropolitan District</v>
      </c>
      <c r="D82">
        <v>5</v>
      </c>
      <c r="E82">
        <v>0</v>
      </c>
      <c r="F82">
        <v>5</v>
      </c>
      <c r="G82">
        <v>3</v>
      </c>
      <c r="H82">
        <v>1</v>
      </c>
      <c r="I82">
        <v>1</v>
      </c>
      <c r="J82">
        <v>0</v>
      </c>
      <c r="K82">
        <v>60</v>
      </c>
      <c r="L82">
        <v>20</v>
      </c>
      <c r="M82">
        <v>20</v>
      </c>
      <c r="N82">
        <v>0</v>
      </c>
    </row>
    <row r="83" spans="1:14" x14ac:dyDescent="0.3">
      <c r="A83" t="s">
        <v>49</v>
      </c>
      <c r="B83" t="str">
        <f>IFERROR(VLOOKUP($A83,classification!$A$3:$C$331,3,FALSE),VLOOKUP($A83,classification!$I$2:$K$27,3,FALSE))</f>
        <v>Urban with Significant Rural</v>
      </c>
      <c r="C83" t="str">
        <f>VLOOKUP($A83,class!$A$1:$B$455,2,FALSE)</f>
        <v>Shire County</v>
      </c>
      <c r="D83">
        <v>23</v>
      </c>
      <c r="E83">
        <v>0</v>
      </c>
      <c r="F83">
        <v>23</v>
      </c>
      <c r="G83">
        <v>6</v>
      </c>
      <c r="H83">
        <v>17</v>
      </c>
      <c r="I83">
        <v>0</v>
      </c>
      <c r="J83">
        <v>0</v>
      </c>
      <c r="K83">
        <v>26.086956521739129</v>
      </c>
      <c r="L83">
        <v>73.913043478260875</v>
      </c>
      <c r="M83">
        <v>0</v>
      </c>
      <c r="N83">
        <v>0</v>
      </c>
    </row>
    <row r="84" spans="1:14" x14ac:dyDescent="0.3">
      <c r="A84" t="s">
        <v>48</v>
      </c>
      <c r="B84" t="str">
        <f>IFERROR(VLOOKUP($A84,classification!$A$3:$C$331,3,FALSE),VLOOKUP($A84,classification!$I$2:$K$27,3,FALSE))</f>
        <v>Predominantly Urban</v>
      </c>
      <c r="C84" t="str">
        <f>VLOOKUP($A84,class!$A$1:$B$455,2,FALSE)</f>
        <v>Unitary Authority</v>
      </c>
      <c r="D84">
        <v>4</v>
      </c>
      <c r="E84">
        <v>0</v>
      </c>
      <c r="F84">
        <v>4</v>
      </c>
      <c r="G84">
        <v>0</v>
      </c>
      <c r="H84">
        <v>4</v>
      </c>
      <c r="I84">
        <v>0</v>
      </c>
      <c r="J84">
        <v>0</v>
      </c>
      <c r="K84">
        <v>0</v>
      </c>
      <c r="L84">
        <v>100</v>
      </c>
      <c r="M84">
        <v>0</v>
      </c>
      <c r="N84">
        <v>0</v>
      </c>
    </row>
    <row r="85" spans="1:14" x14ac:dyDescent="0.3">
      <c r="A85" t="s">
        <v>46</v>
      </c>
      <c r="B85" t="str">
        <f>IFERROR(VLOOKUP($A85,classification!$A$3:$C$331,3,FALSE),VLOOKUP($A85,classification!$I$2:$K$27,3,FALSE))</f>
        <v>Predominantly Urban</v>
      </c>
      <c r="C85" t="str">
        <f>VLOOKUP($A85,class!$A$1:$B$455,2,FALSE)</f>
        <v>Unitary Authority</v>
      </c>
      <c r="D85">
        <v>4</v>
      </c>
      <c r="E85">
        <v>0</v>
      </c>
      <c r="F85">
        <v>4</v>
      </c>
      <c r="G85">
        <v>1</v>
      </c>
      <c r="H85">
        <v>2</v>
      </c>
      <c r="I85">
        <v>1</v>
      </c>
      <c r="J85">
        <v>0</v>
      </c>
      <c r="K85">
        <v>25</v>
      </c>
      <c r="L85">
        <v>50</v>
      </c>
      <c r="M85">
        <v>25</v>
      </c>
      <c r="N85">
        <v>0</v>
      </c>
    </row>
    <row r="86" spans="1:14" x14ac:dyDescent="0.3">
      <c r="A86" t="s">
        <v>316</v>
      </c>
      <c r="B86" t="str">
        <f>IFERROR(VLOOKUP($A86,classification!$A$3:$C$331,3,FALSE),VLOOKUP($A86,classification!$I$2:$K$27,3,FALSE))</f>
        <v>Predominantly Urban</v>
      </c>
      <c r="C86" t="str">
        <f>VLOOKUP($A86,class!$A$1:$B$455,2,FALSE)</f>
        <v>Metropolitan District</v>
      </c>
      <c r="D86">
        <v>7</v>
      </c>
      <c r="E86">
        <v>0</v>
      </c>
      <c r="F86">
        <v>7</v>
      </c>
      <c r="G86">
        <v>2</v>
      </c>
      <c r="H86">
        <v>3</v>
      </c>
      <c r="I86">
        <v>2</v>
      </c>
      <c r="J86">
        <v>0</v>
      </c>
      <c r="K86">
        <v>28.571428571428573</v>
      </c>
      <c r="L86">
        <v>42.857142857142854</v>
      </c>
      <c r="M86">
        <v>28.571428571428573</v>
      </c>
      <c r="N86">
        <v>0</v>
      </c>
    </row>
    <row r="87" spans="1:14" x14ac:dyDescent="0.3">
      <c r="A87" t="s">
        <v>55</v>
      </c>
      <c r="B87" t="str">
        <f>IFERROR(VLOOKUP($A87,classification!$A$3:$C$331,3,FALSE),VLOOKUP($A87,classification!$I$2:$K$27,3,FALSE))</f>
        <v>Urban with Significant Rural</v>
      </c>
      <c r="C87" t="str">
        <f>VLOOKUP($A87,class!$A$1:$B$455,2,FALSE)</f>
        <v>Shire County</v>
      </c>
      <c r="D87">
        <v>10</v>
      </c>
      <c r="E87">
        <v>1</v>
      </c>
      <c r="F87">
        <v>9</v>
      </c>
      <c r="G87">
        <v>0</v>
      </c>
      <c r="H87">
        <v>8</v>
      </c>
      <c r="I87">
        <v>0</v>
      </c>
      <c r="J87">
        <v>1</v>
      </c>
      <c r="K87">
        <v>0</v>
      </c>
      <c r="L87">
        <v>88.888888888888886</v>
      </c>
      <c r="M87">
        <v>0</v>
      </c>
      <c r="N87">
        <v>11.111111111111111</v>
      </c>
    </row>
    <row r="88" spans="1:14" x14ac:dyDescent="0.3">
      <c r="A88" t="s">
        <v>317</v>
      </c>
      <c r="B88" t="str">
        <f>IFERROR(VLOOKUP($A88,classification!$A$3:$C$331,3,FALSE),VLOOKUP($A88,classification!$I$2:$K$27,3,FALSE))</f>
        <v>Predominantly Urban</v>
      </c>
      <c r="C88" t="str">
        <f>VLOOKUP($A88,class!$A$1:$B$455,2,FALSE)</f>
        <v>Metropolitan District</v>
      </c>
      <c r="D88">
        <v>8</v>
      </c>
      <c r="E88">
        <v>0</v>
      </c>
      <c r="F88">
        <v>8</v>
      </c>
      <c r="G88">
        <v>1</v>
      </c>
      <c r="H88">
        <v>5</v>
      </c>
      <c r="I88">
        <v>2</v>
      </c>
      <c r="J88">
        <v>0</v>
      </c>
      <c r="K88">
        <v>12.5</v>
      </c>
      <c r="L88">
        <v>62.5</v>
      </c>
      <c r="M88">
        <v>25</v>
      </c>
      <c r="N88">
        <v>0</v>
      </c>
    </row>
    <row r="89" spans="1:14" x14ac:dyDescent="0.3">
      <c r="A89" t="s">
        <v>59</v>
      </c>
      <c r="B89" t="str">
        <f>IFERROR(VLOOKUP($A89,classification!$A$3:$C$331,3,FALSE),VLOOKUP($A89,classification!$I$2:$K$27,3,FALSE))</f>
        <v>Urban with Significant Rural</v>
      </c>
      <c r="C89" t="str">
        <f>VLOOKUP($A89,class!$A$1:$B$455,2,FALSE)</f>
        <v>Shire County</v>
      </c>
      <c r="D89">
        <v>10</v>
      </c>
      <c r="E89">
        <v>0</v>
      </c>
      <c r="F89">
        <v>10</v>
      </c>
      <c r="G89">
        <v>1</v>
      </c>
      <c r="H89">
        <v>8</v>
      </c>
      <c r="I89">
        <v>0</v>
      </c>
      <c r="J89">
        <v>1</v>
      </c>
      <c r="K89">
        <v>10</v>
      </c>
      <c r="L89">
        <v>80</v>
      </c>
      <c r="M89">
        <v>0</v>
      </c>
      <c r="N89">
        <v>10</v>
      </c>
    </row>
    <row r="90" spans="1:14" x14ac:dyDescent="0.3">
      <c r="A90" t="s">
        <v>383</v>
      </c>
      <c r="D90">
        <v>103</v>
      </c>
      <c r="E90">
        <v>4</v>
      </c>
      <c r="F90">
        <v>99</v>
      </c>
      <c r="G90">
        <v>35</v>
      </c>
      <c r="H90">
        <v>49</v>
      </c>
      <c r="I90">
        <v>7</v>
      </c>
      <c r="J90">
        <v>8</v>
      </c>
      <c r="K90">
        <v>35.353535353535356</v>
      </c>
      <c r="L90">
        <v>49.494949494949495</v>
      </c>
      <c r="M90">
        <v>7.0707070707070709</v>
      </c>
      <c r="N90">
        <v>8.0808080808080813</v>
      </c>
    </row>
    <row r="91" spans="1:14" x14ac:dyDescent="0.3">
      <c r="A91" t="s">
        <v>87</v>
      </c>
      <c r="B91" t="str">
        <f>IFERROR(VLOOKUP($A91,classification!$A$3:$C$331,3,FALSE),VLOOKUP($A91,classification!$I$2:$K$27,3,FALSE))</f>
        <v>Urban with Significant Rural</v>
      </c>
      <c r="C91" t="str">
        <f>VLOOKUP($A91,class!$A$1:$B$455,2,FALSE)</f>
        <v>Unitary Authority</v>
      </c>
      <c r="D91">
        <v>3</v>
      </c>
      <c r="E91">
        <v>0</v>
      </c>
      <c r="F91">
        <v>3</v>
      </c>
      <c r="G91">
        <v>1</v>
      </c>
      <c r="H91">
        <v>2</v>
      </c>
      <c r="I91">
        <v>0</v>
      </c>
      <c r="J91">
        <v>0</v>
      </c>
      <c r="K91">
        <v>33.333333333333336</v>
      </c>
      <c r="L91">
        <v>66.666666666666671</v>
      </c>
      <c r="M91">
        <v>0</v>
      </c>
      <c r="N91">
        <v>0</v>
      </c>
    </row>
    <row r="92" spans="1:14" x14ac:dyDescent="0.3">
      <c r="A92" t="s">
        <v>8</v>
      </c>
      <c r="B92" t="str">
        <f>IFERROR(VLOOKUP($A92,classification!$A$3:$C$331,3,FALSE),VLOOKUP($A92,classification!$I$2:$K$27,3,FALSE))</f>
        <v>Predominantly Rural</v>
      </c>
      <c r="C92" t="str">
        <f>VLOOKUP($A92,class!$A$1:$B$455,2,FALSE)</f>
        <v>Shire County</v>
      </c>
      <c r="D92">
        <v>11</v>
      </c>
      <c r="E92">
        <v>2</v>
      </c>
      <c r="F92">
        <v>9</v>
      </c>
      <c r="G92">
        <v>3</v>
      </c>
      <c r="H92">
        <v>5</v>
      </c>
      <c r="I92">
        <v>0</v>
      </c>
      <c r="J92">
        <v>1</v>
      </c>
      <c r="K92">
        <v>33.333333333333336</v>
      </c>
      <c r="L92">
        <v>55.555555555555557</v>
      </c>
      <c r="M92">
        <v>0</v>
      </c>
      <c r="N92">
        <v>11.111111111111111</v>
      </c>
    </row>
    <row r="93" spans="1:14" x14ac:dyDescent="0.3">
      <c r="A93" t="s">
        <v>88</v>
      </c>
      <c r="B93" t="str">
        <f>IFERROR(VLOOKUP($A93,classification!$A$3:$C$331,3,FALSE),VLOOKUP($A93,classification!$I$2:$K$27,3,FALSE))</f>
        <v>Predominantly Rural</v>
      </c>
      <c r="C93" t="str">
        <f>VLOOKUP($A93,class!$A$1:$B$455,2,FALSE)</f>
        <v>Unitary Authority</v>
      </c>
      <c r="D93">
        <v>4</v>
      </c>
      <c r="E93">
        <v>0</v>
      </c>
      <c r="F93">
        <v>4</v>
      </c>
      <c r="G93">
        <v>1</v>
      </c>
      <c r="H93">
        <v>3</v>
      </c>
      <c r="I93">
        <v>0</v>
      </c>
      <c r="J93">
        <v>0</v>
      </c>
      <c r="K93">
        <v>25</v>
      </c>
      <c r="L93">
        <v>75</v>
      </c>
      <c r="M93">
        <v>0</v>
      </c>
      <c r="N93">
        <v>0</v>
      </c>
    </row>
    <row r="94" spans="1:14" x14ac:dyDescent="0.3">
      <c r="A94" t="s">
        <v>21</v>
      </c>
      <c r="B94" t="str">
        <f>IFERROR(VLOOKUP($A94,classification!$A$3:$C$331,3,FALSE),VLOOKUP($A94,classification!$I$2:$K$27,3,FALSE))</f>
        <v>Urban with Significant Rural</v>
      </c>
      <c r="C94" t="str">
        <f>VLOOKUP($A94,class!$A$1:$B$455,2,FALSE)</f>
        <v>Shire County</v>
      </c>
      <c r="D94">
        <v>20</v>
      </c>
      <c r="E94">
        <v>0</v>
      </c>
      <c r="F94">
        <v>20</v>
      </c>
      <c r="G94">
        <v>6</v>
      </c>
      <c r="H94">
        <v>11</v>
      </c>
      <c r="I94">
        <v>2</v>
      </c>
      <c r="J94">
        <v>1</v>
      </c>
      <c r="K94">
        <v>30</v>
      </c>
      <c r="L94">
        <v>55</v>
      </c>
      <c r="M94">
        <v>10</v>
      </c>
      <c r="N94">
        <v>5</v>
      </c>
    </row>
    <row r="95" spans="1:14" x14ac:dyDescent="0.3">
      <c r="A95" t="s">
        <v>27</v>
      </c>
      <c r="B95" t="str">
        <f>IFERROR(VLOOKUP($A95,classification!$A$3:$C$331,3,FALSE),VLOOKUP($A95,classification!$I$2:$K$27,3,FALSE))</f>
        <v>Predominantly Urban</v>
      </c>
      <c r="C95" t="str">
        <f>VLOOKUP($A95,class!$A$1:$B$455,2,FALSE)</f>
        <v>Shire County</v>
      </c>
      <c r="D95">
        <v>26</v>
      </c>
      <c r="E95">
        <v>0</v>
      </c>
      <c r="F95">
        <v>26</v>
      </c>
      <c r="G95">
        <v>8</v>
      </c>
      <c r="H95">
        <v>13</v>
      </c>
      <c r="I95">
        <v>4</v>
      </c>
      <c r="J95">
        <v>1</v>
      </c>
      <c r="K95">
        <v>30.76923076923077</v>
      </c>
      <c r="L95">
        <v>50</v>
      </c>
      <c r="M95">
        <v>15.384615384615385</v>
      </c>
      <c r="N95">
        <v>3.8461538461538463</v>
      </c>
    </row>
    <row r="96" spans="1:14" x14ac:dyDescent="0.3">
      <c r="A96" t="s">
        <v>64</v>
      </c>
      <c r="B96" t="str">
        <f>IFERROR(VLOOKUP($A96,classification!$A$3:$C$331,3,FALSE),VLOOKUP($A96,classification!$I$2:$K$27,3,FALSE))</f>
        <v>Predominantly Urban</v>
      </c>
      <c r="C96" t="str">
        <f>VLOOKUP($A96,class!$A$1:$B$455,2,FALSE)</f>
        <v>Unitary Authority</v>
      </c>
      <c r="D96">
        <v>3</v>
      </c>
      <c r="E96">
        <v>0</v>
      </c>
      <c r="F96">
        <v>3</v>
      </c>
      <c r="G96">
        <v>2</v>
      </c>
      <c r="H96">
        <v>1</v>
      </c>
      <c r="I96">
        <v>0</v>
      </c>
      <c r="J96">
        <v>0</v>
      </c>
      <c r="K96">
        <v>66.666666666666671</v>
      </c>
      <c r="L96">
        <v>33.333333333333336</v>
      </c>
      <c r="M96">
        <v>0</v>
      </c>
      <c r="N96">
        <v>0</v>
      </c>
    </row>
    <row r="97" spans="1:14" x14ac:dyDescent="0.3">
      <c r="A97" t="s">
        <v>37</v>
      </c>
      <c r="B97" t="str">
        <f>IFERROR(VLOOKUP($A97,classification!$A$3:$C$331,3,FALSE),VLOOKUP($A97,classification!$I$2:$K$27,3,FALSE))</f>
        <v>Predominantly Rural</v>
      </c>
      <c r="C97" t="str">
        <f>VLOOKUP($A97,class!$A$1:$B$455,2,FALSE)</f>
        <v>Shire County</v>
      </c>
      <c r="D97">
        <v>13</v>
      </c>
      <c r="E97">
        <v>1</v>
      </c>
      <c r="F97">
        <v>12</v>
      </c>
      <c r="G97">
        <v>6</v>
      </c>
      <c r="H97">
        <v>5</v>
      </c>
      <c r="I97">
        <v>0</v>
      </c>
      <c r="J97">
        <v>1</v>
      </c>
      <c r="K97">
        <v>50</v>
      </c>
      <c r="L97">
        <v>41.666666666666664</v>
      </c>
      <c r="M97">
        <v>0</v>
      </c>
      <c r="N97">
        <v>8.3333333333333339</v>
      </c>
    </row>
    <row r="98" spans="1:14" x14ac:dyDescent="0.3">
      <c r="A98" t="s">
        <v>63</v>
      </c>
      <c r="B98" t="str">
        <f>IFERROR(VLOOKUP($A98,classification!$A$3:$C$331,3,FALSE),VLOOKUP($A98,classification!$I$2:$K$27,3,FALSE))</f>
        <v>Predominantly Urban</v>
      </c>
      <c r="C98" t="str">
        <f>VLOOKUP($A98,class!$A$1:$B$455,2,FALSE)</f>
        <v>Unitary Authority</v>
      </c>
      <c r="D98">
        <v>5</v>
      </c>
      <c r="E98">
        <v>0</v>
      </c>
      <c r="F98">
        <v>5</v>
      </c>
      <c r="G98">
        <v>0</v>
      </c>
      <c r="H98">
        <v>4</v>
      </c>
      <c r="I98">
        <v>0</v>
      </c>
      <c r="J98">
        <v>1</v>
      </c>
      <c r="K98">
        <v>0</v>
      </c>
      <c r="L98">
        <v>80</v>
      </c>
      <c r="M98">
        <v>0</v>
      </c>
      <c r="N98">
        <v>20</v>
      </c>
    </row>
    <row r="99" spans="1:14" x14ac:dyDescent="0.3">
      <c r="A99" t="s">
        <v>65</v>
      </c>
      <c r="B99" t="str">
        <f>IFERROR(VLOOKUP($A99,classification!$A$3:$C$331,3,FALSE),VLOOKUP($A99,classification!$I$2:$K$27,3,FALSE))</f>
        <v>Predominantly Urban</v>
      </c>
      <c r="C99" t="str">
        <f>VLOOKUP($A99,class!$A$1:$B$455,2,FALSE)</f>
        <v>Unitary Authority</v>
      </c>
      <c r="D99">
        <v>5</v>
      </c>
      <c r="E99">
        <v>0</v>
      </c>
      <c r="F99">
        <v>5</v>
      </c>
      <c r="G99">
        <v>1</v>
      </c>
      <c r="H99">
        <v>3</v>
      </c>
      <c r="I99">
        <v>1</v>
      </c>
      <c r="J99">
        <v>0</v>
      </c>
      <c r="K99">
        <v>20</v>
      </c>
      <c r="L99">
        <v>60</v>
      </c>
      <c r="M99">
        <v>20</v>
      </c>
      <c r="N99">
        <v>0</v>
      </c>
    </row>
    <row r="100" spans="1:14" x14ac:dyDescent="0.3">
      <c r="A100" t="s">
        <v>51</v>
      </c>
      <c r="B100" t="str">
        <f>IFERROR(VLOOKUP($A100,classification!$A$3:$C$331,3,FALSE),VLOOKUP($A100,classification!$I$2:$K$27,3,FALSE))</f>
        <v>Predominantly Rural</v>
      </c>
      <c r="C100" t="str">
        <f>VLOOKUP($A100,class!$A$1:$B$455,2,FALSE)</f>
        <v>Shire County</v>
      </c>
      <c r="D100">
        <v>11</v>
      </c>
      <c r="E100">
        <v>1</v>
      </c>
      <c r="F100">
        <v>10</v>
      </c>
      <c r="G100">
        <v>5</v>
      </c>
      <c r="H100">
        <v>2</v>
      </c>
      <c r="I100">
        <v>0</v>
      </c>
      <c r="J100">
        <v>3</v>
      </c>
      <c r="K100">
        <v>50</v>
      </c>
      <c r="L100">
        <v>20</v>
      </c>
      <c r="M100">
        <v>0</v>
      </c>
      <c r="N100">
        <v>30</v>
      </c>
    </row>
    <row r="101" spans="1:14" x14ac:dyDescent="0.3">
      <c r="A101" t="s">
        <v>66</v>
      </c>
      <c r="B101" t="str">
        <f>IFERROR(VLOOKUP($A101,classification!$A$3:$C$331,3,FALSE),VLOOKUP($A101,classification!$I$2:$K$27,3,FALSE))</f>
        <v>Predominantly Urban</v>
      </c>
      <c r="C101" t="str">
        <f>VLOOKUP($A101,class!$A$1:$B$455,2,FALSE)</f>
        <v>Unitary Authority</v>
      </c>
      <c r="D101">
        <v>2</v>
      </c>
      <c r="E101">
        <v>0</v>
      </c>
      <c r="F101">
        <v>2</v>
      </c>
      <c r="G101">
        <v>2</v>
      </c>
      <c r="H101">
        <v>0</v>
      </c>
      <c r="I101">
        <v>0</v>
      </c>
      <c r="J101">
        <v>0</v>
      </c>
      <c r="K101">
        <v>100</v>
      </c>
      <c r="L101">
        <v>0</v>
      </c>
      <c r="M101">
        <v>0</v>
      </c>
      <c r="N101">
        <v>0</v>
      </c>
    </row>
    <row r="102" spans="1:14" x14ac:dyDescent="0.3">
      <c r="A102" t="s">
        <v>384</v>
      </c>
      <c r="D102">
        <v>157</v>
      </c>
      <c r="E102">
        <v>11</v>
      </c>
      <c r="F102">
        <v>146</v>
      </c>
      <c r="G102">
        <v>69</v>
      </c>
      <c r="H102">
        <v>71</v>
      </c>
      <c r="I102">
        <v>3</v>
      </c>
      <c r="J102">
        <v>3</v>
      </c>
      <c r="K102">
        <v>47.260273972602739</v>
      </c>
      <c r="L102">
        <v>48.630136986301373</v>
      </c>
      <c r="M102">
        <v>2.0547945205479454</v>
      </c>
      <c r="N102">
        <v>2.0547945205479454</v>
      </c>
    </row>
    <row r="103" spans="1:14" x14ac:dyDescent="0.3">
      <c r="A103" t="s">
        <v>324</v>
      </c>
      <c r="B103" t="str">
        <f>IFERROR(VLOOKUP($A103,classification!$A$3:$C$331,3,FALSE),VLOOKUP($A103,classification!$I$2:$K$27,3,FALSE))</f>
        <v>Predominantly Urban</v>
      </c>
      <c r="C103" t="str">
        <f>VLOOKUP($A103,class!$A$1:$B$455,2,FALSE)</f>
        <v>London Borough</v>
      </c>
      <c r="D103">
        <v>3</v>
      </c>
      <c r="E103">
        <v>1</v>
      </c>
      <c r="F103">
        <v>2</v>
      </c>
      <c r="G103">
        <v>1</v>
      </c>
      <c r="H103">
        <v>1</v>
      </c>
      <c r="I103">
        <v>0</v>
      </c>
      <c r="J103">
        <v>0</v>
      </c>
      <c r="K103">
        <v>50</v>
      </c>
      <c r="L103">
        <v>50</v>
      </c>
      <c r="M103">
        <v>0</v>
      </c>
      <c r="N103">
        <v>0</v>
      </c>
    </row>
    <row r="104" spans="1:14" x14ac:dyDescent="0.3">
      <c r="A104" t="s">
        <v>325</v>
      </c>
      <c r="B104" t="str">
        <f>IFERROR(VLOOKUP($A104,classification!$A$3:$C$331,3,FALSE),VLOOKUP($A104,classification!$I$2:$K$27,3,FALSE))</f>
        <v>Predominantly Urban</v>
      </c>
      <c r="C104" t="str">
        <f>VLOOKUP($A104,class!$A$1:$B$455,2,FALSE)</f>
        <v>London Borough</v>
      </c>
      <c r="D104">
        <v>6</v>
      </c>
      <c r="E104">
        <v>1</v>
      </c>
      <c r="F104">
        <v>5</v>
      </c>
      <c r="G104">
        <v>3</v>
      </c>
      <c r="H104">
        <v>2</v>
      </c>
      <c r="I104">
        <v>0</v>
      </c>
      <c r="J104">
        <v>0</v>
      </c>
      <c r="K104">
        <v>60</v>
      </c>
      <c r="L104">
        <v>40</v>
      </c>
      <c r="M104">
        <v>0</v>
      </c>
      <c r="N104">
        <v>0</v>
      </c>
    </row>
    <row r="105" spans="1:14" x14ac:dyDescent="0.3">
      <c r="A105" t="s">
        <v>326</v>
      </c>
      <c r="B105" t="str">
        <f>IFERROR(VLOOKUP($A105,classification!$A$3:$C$331,3,FALSE),VLOOKUP($A105,classification!$I$2:$K$27,3,FALSE))</f>
        <v>Predominantly Urban</v>
      </c>
      <c r="C105" t="str">
        <f>VLOOKUP($A105,class!$A$1:$B$455,2,FALSE)</f>
        <v>London Borough</v>
      </c>
      <c r="D105">
        <v>6</v>
      </c>
      <c r="E105">
        <v>1</v>
      </c>
      <c r="F105">
        <v>5</v>
      </c>
      <c r="G105">
        <v>1</v>
      </c>
      <c r="H105">
        <v>4</v>
      </c>
      <c r="I105">
        <v>0</v>
      </c>
      <c r="J105">
        <v>0</v>
      </c>
      <c r="K105">
        <v>20</v>
      </c>
      <c r="L105">
        <v>80</v>
      </c>
      <c r="M105">
        <v>0</v>
      </c>
      <c r="N105">
        <v>0</v>
      </c>
    </row>
    <row r="106" spans="1:14" x14ac:dyDescent="0.3">
      <c r="A106" t="s">
        <v>327</v>
      </c>
      <c r="B106" t="str">
        <f>IFERROR(VLOOKUP($A106,classification!$A$3:$C$331,3,FALSE),VLOOKUP($A106,classification!$I$2:$K$27,3,FALSE))</f>
        <v>Predominantly Urban</v>
      </c>
      <c r="C106" t="str">
        <f>VLOOKUP($A106,class!$A$1:$B$455,2,FALSE)</f>
        <v>London Borough</v>
      </c>
      <c r="D106">
        <v>5</v>
      </c>
      <c r="E106">
        <v>1</v>
      </c>
      <c r="F106">
        <v>4</v>
      </c>
      <c r="G106">
        <v>3</v>
      </c>
      <c r="H106">
        <v>1</v>
      </c>
      <c r="I106">
        <v>0</v>
      </c>
      <c r="J106">
        <v>0</v>
      </c>
      <c r="K106">
        <v>75</v>
      </c>
      <c r="L106">
        <v>25</v>
      </c>
      <c r="M106">
        <v>0</v>
      </c>
      <c r="N106">
        <v>0</v>
      </c>
    </row>
    <row r="107" spans="1:14" x14ac:dyDescent="0.3">
      <c r="A107" t="s">
        <v>328</v>
      </c>
      <c r="B107" t="str">
        <f>IFERROR(VLOOKUP($A107,classification!$A$3:$C$331,3,FALSE),VLOOKUP($A107,classification!$I$2:$K$27,3,FALSE))</f>
        <v>Predominantly Urban</v>
      </c>
      <c r="C107" t="str">
        <f>VLOOKUP($A107,class!$A$1:$B$455,2,FALSE)</f>
        <v>London Borough</v>
      </c>
      <c r="D107">
        <v>4</v>
      </c>
      <c r="E107">
        <v>0</v>
      </c>
      <c r="F107">
        <v>4</v>
      </c>
      <c r="G107">
        <v>3</v>
      </c>
      <c r="H107">
        <v>1</v>
      </c>
      <c r="I107">
        <v>0</v>
      </c>
      <c r="J107">
        <v>0</v>
      </c>
      <c r="K107">
        <v>75</v>
      </c>
      <c r="L107">
        <v>25</v>
      </c>
      <c r="M107">
        <v>0</v>
      </c>
      <c r="N107">
        <v>0</v>
      </c>
    </row>
    <row r="108" spans="1:14" x14ac:dyDescent="0.3">
      <c r="A108" t="s">
        <v>329</v>
      </c>
      <c r="B108" t="str">
        <f>IFERROR(VLOOKUP($A108,classification!$A$3:$C$331,3,FALSE),VLOOKUP($A108,classification!$I$2:$K$27,3,FALSE))</f>
        <v>Predominantly Urban</v>
      </c>
      <c r="C108" t="str">
        <f>VLOOKUP($A108,class!$A$1:$B$455,2,FALSE)</f>
        <v>London Borough</v>
      </c>
      <c r="D108">
        <v>5</v>
      </c>
      <c r="E108">
        <v>0</v>
      </c>
      <c r="F108">
        <v>5</v>
      </c>
      <c r="G108">
        <v>4</v>
      </c>
      <c r="H108">
        <v>1</v>
      </c>
      <c r="I108">
        <v>0</v>
      </c>
      <c r="J108">
        <v>0</v>
      </c>
      <c r="K108">
        <v>80</v>
      </c>
      <c r="L108">
        <v>20</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0</v>
      </c>
      <c r="E109">
        <v>0</v>
      </c>
      <c r="F109">
        <v>0</v>
      </c>
      <c r="G109">
        <v>0</v>
      </c>
      <c r="H109">
        <v>0</v>
      </c>
      <c r="I109">
        <v>0</v>
      </c>
      <c r="J109">
        <v>0</v>
      </c>
      <c r="K109">
        <v>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7</v>
      </c>
      <c r="E110">
        <v>1</v>
      </c>
      <c r="F110">
        <v>6</v>
      </c>
      <c r="G110">
        <v>1</v>
      </c>
      <c r="H110">
        <v>5</v>
      </c>
      <c r="I110">
        <v>0</v>
      </c>
      <c r="J110">
        <v>0</v>
      </c>
      <c r="K110">
        <v>16.666666666666668</v>
      </c>
      <c r="L110">
        <v>83.333333333333329</v>
      </c>
      <c r="M110">
        <v>0</v>
      </c>
      <c r="N110">
        <v>0</v>
      </c>
    </row>
    <row r="111" spans="1:14" x14ac:dyDescent="0.3">
      <c r="A111" t="s">
        <v>331</v>
      </c>
      <c r="B111" t="str">
        <f>IFERROR(VLOOKUP($A111,classification!$A$3:$C$331,3,FALSE),VLOOKUP($A111,classification!$I$2:$K$27,3,FALSE))</f>
        <v>Predominantly Urban</v>
      </c>
      <c r="C111" t="str">
        <f>VLOOKUP($A111,class!$A$1:$B$455,2,FALSE)</f>
        <v>London Borough</v>
      </c>
      <c r="D111">
        <v>6</v>
      </c>
      <c r="E111">
        <v>0</v>
      </c>
      <c r="F111">
        <v>6</v>
      </c>
      <c r="G111">
        <v>3</v>
      </c>
      <c r="H111">
        <v>3</v>
      </c>
      <c r="I111">
        <v>0</v>
      </c>
      <c r="J111">
        <v>0</v>
      </c>
      <c r="K111">
        <v>50</v>
      </c>
      <c r="L111">
        <v>50</v>
      </c>
      <c r="M111">
        <v>0</v>
      </c>
      <c r="N111">
        <v>0</v>
      </c>
    </row>
    <row r="112" spans="1:14" x14ac:dyDescent="0.3">
      <c r="A112" t="s">
        <v>332</v>
      </c>
      <c r="B112" t="str">
        <f>IFERROR(VLOOKUP($A112,classification!$A$3:$C$331,3,FALSE),VLOOKUP($A112,classification!$I$2:$K$27,3,FALSE))</f>
        <v>Predominantly Urban</v>
      </c>
      <c r="C112" t="str">
        <f>VLOOKUP($A112,class!$A$1:$B$455,2,FALSE)</f>
        <v>London Borough</v>
      </c>
      <c r="D112">
        <v>6</v>
      </c>
      <c r="E112">
        <v>0</v>
      </c>
      <c r="F112">
        <v>6</v>
      </c>
      <c r="G112">
        <v>3</v>
      </c>
      <c r="H112">
        <v>2</v>
      </c>
      <c r="I112">
        <v>0</v>
      </c>
      <c r="J112">
        <v>1</v>
      </c>
      <c r="K112">
        <v>50</v>
      </c>
      <c r="L112">
        <v>33.333333333333336</v>
      </c>
      <c r="M112">
        <v>0</v>
      </c>
      <c r="N112">
        <v>16.666666666666668</v>
      </c>
    </row>
    <row r="113" spans="1:14" x14ac:dyDescent="0.3">
      <c r="A113" t="s">
        <v>333</v>
      </c>
      <c r="B113" t="str">
        <f>IFERROR(VLOOKUP($A113,classification!$A$3:$C$331,3,FALSE),VLOOKUP($A113,classification!$I$2:$K$27,3,FALSE))</f>
        <v>Predominantly Urban</v>
      </c>
      <c r="C113" t="str">
        <f>VLOOKUP($A113,class!$A$1:$B$455,2,FALSE)</f>
        <v>London Borough</v>
      </c>
      <c r="D113">
        <v>4</v>
      </c>
      <c r="E113">
        <v>0</v>
      </c>
      <c r="F113">
        <v>4</v>
      </c>
      <c r="G113">
        <v>0</v>
      </c>
      <c r="H113">
        <v>4</v>
      </c>
      <c r="I113">
        <v>0</v>
      </c>
      <c r="J113">
        <v>0</v>
      </c>
      <c r="K113">
        <v>0</v>
      </c>
      <c r="L113">
        <v>100</v>
      </c>
      <c r="M113">
        <v>0</v>
      </c>
      <c r="N113">
        <v>0</v>
      </c>
    </row>
    <row r="114" spans="1:14" x14ac:dyDescent="0.3">
      <c r="A114" t="s">
        <v>334</v>
      </c>
      <c r="B114" t="str">
        <f>IFERROR(VLOOKUP($A114,classification!$A$3:$C$331,3,FALSE),VLOOKUP($A114,classification!$I$2:$K$27,3,FALSE))</f>
        <v>Predominantly Urban</v>
      </c>
      <c r="C114" t="str">
        <f>VLOOKUP($A114,class!$A$1:$B$455,2,FALSE)</f>
        <v>London Borough</v>
      </c>
      <c r="D114">
        <v>3</v>
      </c>
      <c r="E114">
        <v>0</v>
      </c>
      <c r="F114">
        <v>3</v>
      </c>
      <c r="G114">
        <v>2</v>
      </c>
      <c r="H114">
        <v>1</v>
      </c>
      <c r="I114">
        <v>0</v>
      </c>
      <c r="J114">
        <v>0</v>
      </c>
      <c r="K114">
        <v>66.666666666666671</v>
      </c>
      <c r="L114">
        <v>33.333333333333336</v>
      </c>
      <c r="M114">
        <v>0</v>
      </c>
      <c r="N114">
        <v>0</v>
      </c>
    </row>
    <row r="115" spans="1:14" x14ac:dyDescent="0.3">
      <c r="A115" t="s">
        <v>335</v>
      </c>
      <c r="B115" t="str">
        <f>IFERROR(VLOOKUP($A115,classification!$A$3:$C$331,3,FALSE),VLOOKUP($A115,classification!$I$2:$K$27,3,FALSE))</f>
        <v>Predominantly Urban</v>
      </c>
      <c r="C115" t="str">
        <f>VLOOKUP($A115,class!$A$1:$B$455,2,FALSE)</f>
        <v>London Borough</v>
      </c>
      <c r="D115">
        <v>5</v>
      </c>
      <c r="E115">
        <v>0</v>
      </c>
      <c r="F115">
        <v>5</v>
      </c>
      <c r="G115">
        <v>3</v>
      </c>
      <c r="H115">
        <v>2</v>
      </c>
      <c r="I115">
        <v>0</v>
      </c>
      <c r="J115">
        <v>0</v>
      </c>
      <c r="K115">
        <v>60</v>
      </c>
      <c r="L115">
        <v>40</v>
      </c>
      <c r="M115">
        <v>0</v>
      </c>
      <c r="N115">
        <v>0</v>
      </c>
    </row>
    <row r="116" spans="1:14" x14ac:dyDescent="0.3">
      <c r="A116" t="s">
        <v>336</v>
      </c>
      <c r="B116" t="str">
        <f>IFERROR(VLOOKUP($A116,classification!$A$3:$C$331,3,FALSE),VLOOKUP($A116,classification!$I$2:$K$27,3,FALSE))</f>
        <v>Predominantly Urban</v>
      </c>
      <c r="C116" t="str">
        <f>VLOOKUP($A116,class!$A$1:$B$455,2,FALSE)</f>
        <v>London Borough</v>
      </c>
      <c r="D116">
        <v>6</v>
      </c>
      <c r="E116">
        <v>1</v>
      </c>
      <c r="F116">
        <v>5</v>
      </c>
      <c r="G116">
        <v>1</v>
      </c>
      <c r="H116">
        <v>3</v>
      </c>
      <c r="I116">
        <v>1</v>
      </c>
      <c r="J116">
        <v>0</v>
      </c>
      <c r="K116">
        <v>20</v>
      </c>
      <c r="L116">
        <v>60</v>
      </c>
      <c r="M116">
        <v>20</v>
      </c>
      <c r="N116">
        <v>0</v>
      </c>
    </row>
    <row r="117" spans="1:14" x14ac:dyDescent="0.3">
      <c r="A117" t="s">
        <v>337</v>
      </c>
      <c r="B117" t="str">
        <f>IFERROR(VLOOKUP($A117,classification!$A$3:$C$331,3,FALSE),VLOOKUP($A117,classification!$I$2:$K$27,3,FALSE))</f>
        <v>Predominantly Urban</v>
      </c>
      <c r="C117" t="str">
        <f>VLOOKUP($A117,class!$A$1:$B$455,2,FALSE)</f>
        <v>London Borough</v>
      </c>
      <c r="D117">
        <v>4</v>
      </c>
      <c r="E117">
        <v>0</v>
      </c>
      <c r="F117">
        <v>4</v>
      </c>
      <c r="G117">
        <v>4</v>
      </c>
      <c r="H117">
        <v>0</v>
      </c>
      <c r="I117">
        <v>0</v>
      </c>
      <c r="J117">
        <v>0</v>
      </c>
      <c r="K117">
        <v>100</v>
      </c>
      <c r="L117">
        <v>0</v>
      </c>
      <c r="M117">
        <v>0</v>
      </c>
      <c r="N117">
        <v>0</v>
      </c>
    </row>
    <row r="118" spans="1:14" x14ac:dyDescent="0.3">
      <c r="A118" t="s">
        <v>338</v>
      </c>
      <c r="B118" t="str">
        <f>IFERROR(VLOOKUP($A118,classification!$A$3:$C$331,3,FALSE),VLOOKUP($A118,classification!$I$2:$K$27,3,FALSE))</f>
        <v>Predominantly Urban</v>
      </c>
      <c r="C118" t="str">
        <f>VLOOKUP($A118,class!$A$1:$B$455,2,FALSE)</f>
        <v>London Borough</v>
      </c>
      <c r="D118">
        <v>3</v>
      </c>
      <c r="E118">
        <v>0</v>
      </c>
      <c r="F118">
        <v>3</v>
      </c>
      <c r="G118">
        <v>0</v>
      </c>
      <c r="H118">
        <v>3</v>
      </c>
      <c r="I118">
        <v>0</v>
      </c>
      <c r="J118">
        <v>0</v>
      </c>
      <c r="K118">
        <v>0</v>
      </c>
      <c r="L118">
        <v>100</v>
      </c>
      <c r="M118">
        <v>0</v>
      </c>
      <c r="N118">
        <v>0</v>
      </c>
    </row>
    <row r="119" spans="1:14" x14ac:dyDescent="0.3">
      <c r="A119" t="s">
        <v>339</v>
      </c>
      <c r="B119" t="str">
        <f>IFERROR(VLOOKUP($A119,classification!$A$3:$C$331,3,FALSE),VLOOKUP($A119,classification!$I$2:$K$27,3,FALSE))</f>
        <v>Predominantly Urban</v>
      </c>
      <c r="C119" t="str">
        <f>VLOOKUP($A119,class!$A$1:$B$455,2,FALSE)</f>
        <v>London Borough</v>
      </c>
      <c r="D119">
        <v>9</v>
      </c>
      <c r="E119">
        <v>0</v>
      </c>
      <c r="F119">
        <v>9</v>
      </c>
      <c r="G119">
        <v>2</v>
      </c>
      <c r="H119">
        <v>6</v>
      </c>
      <c r="I119">
        <v>1</v>
      </c>
      <c r="J119">
        <v>0</v>
      </c>
      <c r="K119">
        <v>22.222222222222221</v>
      </c>
      <c r="L119">
        <v>66.666666666666671</v>
      </c>
      <c r="M119">
        <v>11.111111111111111</v>
      </c>
      <c r="N119">
        <v>0</v>
      </c>
    </row>
    <row r="120" spans="1:14" x14ac:dyDescent="0.3">
      <c r="A120" t="s">
        <v>340</v>
      </c>
      <c r="B120" t="str">
        <f>IFERROR(VLOOKUP($A120,classification!$A$3:$C$331,3,FALSE),VLOOKUP($A120,classification!$I$2:$K$27,3,FALSE))</f>
        <v>Predominantly Urban</v>
      </c>
      <c r="C120" t="str">
        <f>VLOOKUP($A120,class!$A$1:$B$455,2,FALSE)</f>
        <v>London Borough</v>
      </c>
      <c r="D120">
        <v>5</v>
      </c>
      <c r="E120">
        <v>0</v>
      </c>
      <c r="F120">
        <v>5</v>
      </c>
      <c r="G120">
        <v>2</v>
      </c>
      <c r="H120">
        <v>3</v>
      </c>
      <c r="I120">
        <v>0</v>
      </c>
      <c r="J120">
        <v>0</v>
      </c>
      <c r="K120">
        <v>40</v>
      </c>
      <c r="L120">
        <v>60</v>
      </c>
      <c r="M120">
        <v>0</v>
      </c>
      <c r="N120">
        <v>0</v>
      </c>
    </row>
    <row r="121" spans="1:14" x14ac:dyDescent="0.3">
      <c r="A121" t="s">
        <v>341</v>
      </c>
      <c r="B121" t="str">
        <f>IFERROR(VLOOKUP($A121,classification!$A$3:$C$331,3,FALSE),VLOOKUP($A121,classification!$I$2:$K$27,3,FALSE))</f>
        <v>Predominantly Urban</v>
      </c>
      <c r="C121" t="str">
        <f>VLOOKUP($A121,class!$A$1:$B$455,2,FALSE)</f>
        <v>London Borough</v>
      </c>
      <c r="D121">
        <v>6</v>
      </c>
      <c r="E121">
        <v>1</v>
      </c>
      <c r="F121">
        <v>5</v>
      </c>
      <c r="G121">
        <v>4</v>
      </c>
      <c r="H121">
        <v>1</v>
      </c>
      <c r="I121">
        <v>0</v>
      </c>
      <c r="J121">
        <v>0</v>
      </c>
      <c r="K121">
        <v>80</v>
      </c>
      <c r="L121">
        <v>20</v>
      </c>
      <c r="M121">
        <v>0</v>
      </c>
      <c r="N121">
        <v>0</v>
      </c>
    </row>
    <row r="122" spans="1:14" x14ac:dyDescent="0.3">
      <c r="A122" t="s">
        <v>342</v>
      </c>
      <c r="B122" t="str">
        <f>IFERROR(VLOOKUP($A122,classification!$A$3:$C$331,3,FALSE),VLOOKUP($A122,classification!$I$2:$K$27,3,FALSE))</f>
        <v>Predominantly Urban</v>
      </c>
      <c r="C122" t="str">
        <f>VLOOKUP($A122,class!$A$1:$B$455,2,FALSE)</f>
        <v>London Borough</v>
      </c>
      <c r="D122">
        <v>2</v>
      </c>
      <c r="E122">
        <v>0</v>
      </c>
      <c r="F122">
        <v>2</v>
      </c>
      <c r="G122">
        <v>1</v>
      </c>
      <c r="H122">
        <v>1</v>
      </c>
      <c r="I122">
        <v>0</v>
      </c>
      <c r="J122">
        <v>0</v>
      </c>
      <c r="K122">
        <v>50</v>
      </c>
      <c r="L122">
        <v>50</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3</v>
      </c>
      <c r="E123">
        <v>0</v>
      </c>
      <c r="F123">
        <v>3</v>
      </c>
      <c r="G123">
        <v>2</v>
      </c>
      <c r="H123">
        <v>1</v>
      </c>
      <c r="I123">
        <v>0</v>
      </c>
      <c r="J123">
        <v>0</v>
      </c>
      <c r="K123">
        <v>66.666666666666671</v>
      </c>
      <c r="L123">
        <v>33.333333333333336</v>
      </c>
      <c r="M123">
        <v>0</v>
      </c>
      <c r="N123">
        <v>0</v>
      </c>
    </row>
    <row r="124" spans="1:14" x14ac:dyDescent="0.3">
      <c r="A124" t="s">
        <v>344</v>
      </c>
      <c r="B124" t="str">
        <f>IFERROR(VLOOKUP($A124,classification!$A$3:$C$331,3,FALSE),VLOOKUP($A124,classification!$I$2:$K$27,3,FALSE))</f>
        <v>Predominantly Urban</v>
      </c>
      <c r="C124" t="str">
        <f>VLOOKUP($A124,class!$A$1:$B$455,2,FALSE)</f>
        <v>London Borough</v>
      </c>
      <c r="D124">
        <v>6</v>
      </c>
      <c r="E124">
        <v>1</v>
      </c>
      <c r="F124">
        <v>5</v>
      </c>
      <c r="G124">
        <v>2</v>
      </c>
      <c r="H124">
        <v>3</v>
      </c>
      <c r="I124">
        <v>0</v>
      </c>
      <c r="J124">
        <v>0</v>
      </c>
      <c r="K124">
        <v>40</v>
      </c>
      <c r="L124">
        <v>60</v>
      </c>
      <c r="M124">
        <v>0</v>
      </c>
      <c r="N124">
        <v>0</v>
      </c>
    </row>
    <row r="125" spans="1:14" x14ac:dyDescent="0.3">
      <c r="A125" t="s">
        <v>345</v>
      </c>
      <c r="B125" t="str">
        <f>IFERROR(VLOOKUP($A125,classification!$A$3:$C$331,3,FALSE),VLOOKUP($A125,classification!$I$2:$K$27,3,FALSE))</f>
        <v>Predominantly Urban</v>
      </c>
      <c r="C125" t="str">
        <f>VLOOKUP($A125,class!$A$1:$B$455,2,FALSE)</f>
        <v>London Borough</v>
      </c>
      <c r="D125">
        <v>5</v>
      </c>
      <c r="E125">
        <v>0</v>
      </c>
      <c r="F125">
        <v>5</v>
      </c>
      <c r="G125">
        <v>2</v>
      </c>
      <c r="H125">
        <v>3</v>
      </c>
      <c r="I125">
        <v>0</v>
      </c>
      <c r="J125">
        <v>0</v>
      </c>
      <c r="K125">
        <v>40</v>
      </c>
      <c r="L125">
        <v>60</v>
      </c>
      <c r="M125">
        <v>0</v>
      </c>
      <c r="N125">
        <v>0</v>
      </c>
    </row>
    <row r="126" spans="1:14" x14ac:dyDescent="0.3">
      <c r="A126" t="s">
        <v>346</v>
      </c>
      <c r="B126" t="str">
        <f>IFERROR(VLOOKUP($A126,classification!$A$3:$C$331,3,FALSE),VLOOKUP($A126,classification!$I$2:$K$27,3,FALSE))</f>
        <v>Predominantly Urban</v>
      </c>
      <c r="C126" t="str">
        <f>VLOOKUP($A126,class!$A$1:$B$455,2,FALSE)</f>
        <v>London Borough</v>
      </c>
      <c r="D126">
        <v>3</v>
      </c>
      <c r="E126">
        <v>0</v>
      </c>
      <c r="F126">
        <v>3</v>
      </c>
      <c r="G126">
        <v>2</v>
      </c>
      <c r="H126">
        <v>1</v>
      </c>
      <c r="I126">
        <v>0</v>
      </c>
      <c r="J126">
        <v>0</v>
      </c>
      <c r="K126">
        <v>66.666666666666671</v>
      </c>
      <c r="L126">
        <v>33.333333333333336</v>
      </c>
      <c r="M126">
        <v>0</v>
      </c>
      <c r="N126">
        <v>0</v>
      </c>
    </row>
    <row r="127" spans="1:14" x14ac:dyDescent="0.3">
      <c r="A127" t="s">
        <v>347</v>
      </c>
      <c r="B127" t="str">
        <f>IFERROR(VLOOKUP($A127,classification!$A$3:$C$331,3,FALSE),VLOOKUP($A127,classification!$I$2:$K$27,3,FALSE))</f>
        <v>Predominantly Urban</v>
      </c>
      <c r="C127" t="str">
        <f>VLOOKUP($A127,class!$A$1:$B$455,2,FALSE)</f>
        <v>London Borough</v>
      </c>
      <c r="D127">
        <v>2</v>
      </c>
      <c r="E127">
        <v>0</v>
      </c>
      <c r="F127">
        <v>2</v>
      </c>
      <c r="G127">
        <v>1</v>
      </c>
      <c r="H127">
        <v>1</v>
      </c>
      <c r="I127">
        <v>0</v>
      </c>
      <c r="J127">
        <v>0</v>
      </c>
      <c r="K127">
        <v>50</v>
      </c>
      <c r="L127">
        <v>50</v>
      </c>
      <c r="M127">
        <v>0</v>
      </c>
      <c r="N127">
        <v>0</v>
      </c>
    </row>
    <row r="128" spans="1:14" x14ac:dyDescent="0.3">
      <c r="A128" t="s">
        <v>348</v>
      </c>
      <c r="B128" t="str">
        <f>IFERROR(VLOOKUP($A128,classification!$A$3:$C$331,3,FALSE),VLOOKUP($A128,classification!$I$2:$K$27,3,FALSE))</f>
        <v>Predominantly Urban</v>
      </c>
      <c r="C128" t="str">
        <f>VLOOKUP($A128,class!$A$1:$B$455,2,FALSE)</f>
        <v>London Borough</v>
      </c>
      <c r="D128">
        <v>5</v>
      </c>
      <c r="E128">
        <v>1</v>
      </c>
      <c r="F128">
        <v>4</v>
      </c>
      <c r="G128">
        <v>3</v>
      </c>
      <c r="H128">
        <v>1</v>
      </c>
      <c r="I128">
        <v>0</v>
      </c>
      <c r="J128">
        <v>0</v>
      </c>
      <c r="K128">
        <v>75</v>
      </c>
      <c r="L128">
        <v>25</v>
      </c>
      <c r="M128">
        <v>0</v>
      </c>
      <c r="N128">
        <v>0</v>
      </c>
    </row>
    <row r="129" spans="1:14" x14ac:dyDescent="0.3">
      <c r="A129" t="s">
        <v>349</v>
      </c>
      <c r="B129" t="str">
        <f>IFERROR(VLOOKUP($A129,classification!$A$3:$C$331,3,FALSE),VLOOKUP($A129,classification!$I$2:$K$27,3,FALSE))</f>
        <v>Predominantly Urban</v>
      </c>
      <c r="C129" t="str">
        <f>VLOOKUP($A129,class!$A$1:$B$455,2,FALSE)</f>
        <v>London Borough</v>
      </c>
      <c r="D129">
        <v>3</v>
      </c>
      <c r="E129">
        <v>1</v>
      </c>
      <c r="F129">
        <v>2</v>
      </c>
      <c r="G129">
        <v>1</v>
      </c>
      <c r="H129">
        <v>1</v>
      </c>
      <c r="I129">
        <v>0</v>
      </c>
      <c r="J129">
        <v>0</v>
      </c>
      <c r="K129">
        <v>50</v>
      </c>
      <c r="L129">
        <v>50</v>
      </c>
      <c r="M129">
        <v>0</v>
      </c>
      <c r="N129">
        <v>0</v>
      </c>
    </row>
    <row r="130" spans="1:14" x14ac:dyDescent="0.3">
      <c r="A130" t="s">
        <v>350</v>
      </c>
      <c r="B130" t="str">
        <f>IFERROR(VLOOKUP($A130,classification!$A$3:$C$331,3,FALSE),VLOOKUP($A130,classification!$I$2:$K$27,3,FALSE))</f>
        <v>Predominantly Urban</v>
      </c>
      <c r="C130" t="str">
        <f>VLOOKUP($A130,class!$A$1:$B$455,2,FALSE)</f>
        <v>London Borough</v>
      </c>
      <c r="D130">
        <v>10</v>
      </c>
      <c r="E130">
        <v>1</v>
      </c>
      <c r="F130">
        <v>9</v>
      </c>
      <c r="G130">
        <v>5</v>
      </c>
      <c r="H130">
        <v>4</v>
      </c>
      <c r="I130">
        <v>0</v>
      </c>
      <c r="J130">
        <v>0</v>
      </c>
      <c r="K130">
        <v>55.555555555555557</v>
      </c>
      <c r="L130">
        <v>44.444444444444443</v>
      </c>
      <c r="M130">
        <v>0</v>
      </c>
      <c r="N130">
        <v>0</v>
      </c>
    </row>
    <row r="131" spans="1:14" x14ac:dyDescent="0.3">
      <c r="A131" t="s">
        <v>351</v>
      </c>
      <c r="B131" t="str">
        <f>IFERROR(VLOOKUP($A131,classification!$A$3:$C$331,3,FALSE),VLOOKUP($A131,classification!$I$2:$K$27,3,FALSE))</f>
        <v>Predominantly Urban</v>
      </c>
      <c r="C131" t="str">
        <f>VLOOKUP($A131,class!$A$1:$B$455,2,FALSE)</f>
        <v>London Borough</v>
      </c>
      <c r="D131">
        <v>5</v>
      </c>
      <c r="E131">
        <v>0</v>
      </c>
      <c r="F131">
        <v>5</v>
      </c>
      <c r="G131">
        <v>2</v>
      </c>
      <c r="H131">
        <v>2</v>
      </c>
      <c r="I131">
        <v>0</v>
      </c>
      <c r="J131">
        <v>1</v>
      </c>
      <c r="K131">
        <v>40</v>
      </c>
      <c r="L131">
        <v>40</v>
      </c>
      <c r="M131">
        <v>0</v>
      </c>
      <c r="N131">
        <v>20</v>
      </c>
    </row>
    <row r="132" spans="1:14" x14ac:dyDescent="0.3">
      <c r="A132" t="s">
        <v>352</v>
      </c>
      <c r="B132" t="str">
        <f>IFERROR(VLOOKUP($A132,classification!$A$3:$C$331,3,FALSE),VLOOKUP($A132,classification!$I$2:$K$27,3,FALSE))</f>
        <v>Predominantly Urban</v>
      </c>
      <c r="C132" t="str">
        <f>VLOOKUP($A132,class!$A$1:$B$455,2,FALSE)</f>
        <v>London Borough</v>
      </c>
      <c r="D132">
        <v>6</v>
      </c>
      <c r="E132">
        <v>0</v>
      </c>
      <c r="F132">
        <v>6</v>
      </c>
      <c r="G132">
        <v>4</v>
      </c>
      <c r="H132">
        <v>1</v>
      </c>
      <c r="I132">
        <v>0</v>
      </c>
      <c r="J132">
        <v>1</v>
      </c>
      <c r="K132">
        <v>66.666666666666671</v>
      </c>
      <c r="L132">
        <v>16.666666666666668</v>
      </c>
      <c r="M132">
        <v>0</v>
      </c>
      <c r="N132">
        <v>16.666666666666668</v>
      </c>
    </row>
    <row r="133" spans="1:14" x14ac:dyDescent="0.3">
      <c r="A133" t="s">
        <v>353</v>
      </c>
      <c r="B133" t="str">
        <f>IFERROR(VLOOKUP($A133,classification!$A$3:$C$331,3,FALSE),VLOOKUP($A133,classification!$I$2:$K$27,3,FALSE))</f>
        <v>Predominantly Urban</v>
      </c>
      <c r="C133" t="str">
        <f>VLOOKUP($A133,class!$A$1:$B$455,2,FALSE)</f>
        <v>London Borough</v>
      </c>
      <c r="D133">
        <v>4</v>
      </c>
      <c r="E133">
        <v>0</v>
      </c>
      <c r="F133">
        <v>4</v>
      </c>
      <c r="G133">
        <v>1</v>
      </c>
      <c r="H133">
        <v>3</v>
      </c>
      <c r="I133">
        <v>0</v>
      </c>
      <c r="J133">
        <v>0</v>
      </c>
      <c r="K133">
        <v>25</v>
      </c>
      <c r="L133">
        <v>75</v>
      </c>
      <c r="M133">
        <v>0</v>
      </c>
      <c r="N133">
        <v>0</v>
      </c>
    </row>
    <row r="134" spans="1:14" x14ac:dyDescent="0.3">
      <c r="A134" t="s">
        <v>354</v>
      </c>
      <c r="B134" t="str">
        <f>IFERROR(VLOOKUP($A134,classification!$A$3:$C$331,3,FALSE),VLOOKUP($A134,classification!$I$2:$K$27,3,FALSE))</f>
        <v>Predominantly Urban</v>
      </c>
      <c r="C134" t="str">
        <f>VLOOKUP($A134,class!$A$1:$B$455,2,FALSE)</f>
        <v>London Borough</v>
      </c>
      <c r="D134">
        <v>7</v>
      </c>
      <c r="E134">
        <v>0</v>
      </c>
      <c r="F134">
        <v>7</v>
      </c>
      <c r="G134">
        <v>3</v>
      </c>
      <c r="H134">
        <v>3</v>
      </c>
      <c r="I134">
        <v>1</v>
      </c>
      <c r="J134">
        <v>0</v>
      </c>
      <c r="K134">
        <v>42.857142857142854</v>
      </c>
      <c r="L134">
        <v>42.857142857142854</v>
      </c>
      <c r="M134">
        <v>14.285714285714286</v>
      </c>
      <c r="N134">
        <v>0</v>
      </c>
    </row>
    <row r="135" spans="1:14" x14ac:dyDescent="0.3">
      <c r="A135" t="s">
        <v>355</v>
      </c>
      <c r="B135" t="str">
        <f>IFERROR(VLOOKUP($A135,classification!$A$3:$C$331,3,FALSE),VLOOKUP($A135,classification!$I$2:$K$27,3,FALSE))</f>
        <v>Predominantly Urban</v>
      </c>
      <c r="C135" t="str">
        <f>VLOOKUP($A135,class!$A$1:$B$455,2,FALSE)</f>
        <v>London Borough</v>
      </c>
      <c r="D135">
        <v>3</v>
      </c>
      <c r="E135">
        <v>0</v>
      </c>
      <c r="F135">
        <v>3</v>
      </c>
      <c r="G135">
        <v>0</v>
      </c>
      <c r="H135">
        <v>3</v>
      </c>
      <c r="I135">
        <v>0</v>
      </c>
      <c r="J135">
        <v>0</v>
      </c>
      <c r="K135">
        <v>0</v>
      </c>
      <c r="L135">
        <v>100</v>
      </c>
      <c r="M135">
        <v>0</v>
      </c>
      <c r="N135">
        <v>0</v>
      </c>
    </row>
    <row r="136" spans="1:14" x14ac:dyDescent="0.3">
      <c r="A136" t="s">
        <v>385</v>
      </c>
      <c r="D136">
        <v>181</v>
      </c>
      <c r="E136">
        <v>4</v>
      </c>
      <c r="F136">
        <v>177</v>
      </c>
      <c r="G136">
        <v>64</v>
      </c>
      <c r="H136">
        <v>95</v>
      </c>
      <c r="I136">
        <v>8</v>
      </c>
      <c r="J136">
        <v>10</v>
      </c>
      <c r="K136">
        <v>36.158192090395481</v>
      </c>
      <c r="L136">
        <v>53.672316384180789</v>
      </c>
      <c r="M136">
        <v>4.5197740112994351</v>
      </c>
      <c r="N136">
        <v>5.6497175141242941</v>
      </c>
    </row>
    <row r="137" spans="1:14" x14ac:dyDescent="0.3">
      <c r="A137" t="s">
        <v>68</v>
      </c>
      <c r="B137" t="str">
        <f>IFERROR(VLOOKUP($A137,classification!$A$3:$C$331,3,FALSE),VLOOKUP($A137,classification!$I$2:$K$27,3,FALSE))</f>
        <v>Predominantly Urban</v>
      </c>
      <c r="C137" t="str">
        <f>VLOOKUP($A137,class!$A$1:$B$455,2,FALSE)</f>
        <v>Unitary Authority</v>
      </c>
      <c r="D137">
        <v>1</v>
      </c>
      <c r="E137">
        <v>0</v>
      </c>
      <c r="F137">
        <v>1</v>
      </c>
      <c r="G137">
        <v>0</v>
      </c>
      <c r="H137">
        <v>1</v>
      </c>
      <c r="I137">
        <v>0</v>
      </c>
      <c r="J137">
        <v>0</v>
      </c>
      <c r="K137">
        <v>0</v>
      </c>
      <c r="L137">
        <v>100</v>
      </c>
      <c r="M137">
        <v>0</v>
      </c>
      <c r="N137">
        <v>0</v>
      </c>
    </row>
    <row r="138" spans="1:14" x14ac:dyDescent="0.3">
      <c r="A138" t="s">
        <v>75</v>
      </c>
      <c r="B138" t="str">
        <f>IFERROR(VLOOKUP($A138,classification!$A$3:$C$331,3,FALSE),VLOOKUP($A138,classification!$I$2:$K$27,3,FALSE))</f>
        <v>Predominantly Urban</v>
      </c>
      <c r="C138" t="str">
        <f>VLOOKUP($A138,class!$A$1:$B$455,2,FALSE)</f>
        <v>Unitary Authority</v>
      </c>
      <c r="D138">
        <v>4</v>
      </c>
      <c r="E138">
        <v>0</v>
      </c>
      <c r="F138">
        <v>4</v>
      </c>
      <c r="G138">
        <v>2</v>
      </c>
      <c r="H138">
        <v>1</v>
      </c>
      <c r="I138">
        <v>1</v>
      </c>
      <c r="J138">
        <v>0</v>
      </c>
      <c r="K138">
        <v>50</v>
      </c>
      <c r="L138">
        <v>25</v>
      </c>
      <c r="M138">
        <v>25</v>
      </c>
      <c r="N138">
        <v>0</v>
      </c>
    </row>
    <row r="139" spans="1:14" x14ac:dyDescent="0.3">
      <c r="A139" t="s">
        <v>423</v>
      </c>
      <c r="B139" t="str">
        <f>IFERROR(VLOOKUP($A139,classification!$A$3:$C$331,3,FALSE),VLOOKUP($A139,classification!$I$2:$K$27,3,FALSE))</f>
        <v>Urban with Significant Rural</v>
      </c>
      <c r="C139" t="str">
        <f>VLOOKUP($A139,class!$A$1:$B$455,2,FALSE)</f>
        <v>Unitary Authority</v>
      </c>
      <c r="D139">
        <v>10</v>
      </c>
      <c r="E139">
        <v>0</v>
      </c>
      <c r="F139">
        <v>10</v>
      </c>
      <c r="G139">
        <v>3</v>
      </c>
      <c r="H139">
        <v>6</v>
      </c>
      <c r="I139">
        <v>1</v>
      </c>
      <c r="J139">
        <v>0</v>
      </c>
      <c r="K139">
        <v>30</v>
      </c>
      <c r="L139">
        <v>60</v>
      </c>
      <c r="M139">
        <v>10</v>
      </c>
      <c r="N139">
        <v>0</v>
      </c>
    </row>
    <row r="140" spans="1:14" x14ac:dyDescent="0.3">
      <c r="A140" t="s">
        <v>19</v>
      </c>
      <c r="B140" t="str">
        <f>IFERROR(VLOOKUP($A140,classification!$A$3:$C$331,3,FALSE),VLOOKUP($A140,classification!$I$2:$K$27,3,FALSE))</f>
        <v>Urban with Significant Rural</v>
      </c>
      <c r="C140" t="str">
        <f>VLOOKUP($A140,class!$A$1:$B$455,2,FALSE)</f>
        <v>Shire County</v>
      </c>
      <c r="D140">
        <v>14</v>
      </c>
      <c r="E140">
        <v>1</v>
      </c>
      <c r="F140">
        <v>13</v>
      </c>
      <c r="G140">
        <v>7</v>
      </c>
      <c r="H140">
        <v>5</v>
      </c>
      <c r="I140">
        <v>0</v>
      </c>
      <c r="J140">
        <v>1</v>
      </c>
      <c r="K140">
        <v>53.846153846153847</v>
      </c>
      <c r="L140">
        <v>38.46153846153846</v>
      </c>
      <c r="M140">
        <v>0</v>
      </c>
      <c r="N140">
        <v>7.6923076923076925</v>
      </c>
    </row>
    <row r="141" spans="1:14" x14ac:dyDescent="0.3">
      <c r="A141" t="s">
        <v>25</v>
      </c>
      <c r="B141" t="str">
        <f>IFERROR(VLOOKUP($A141,classification!$A$3:$C$331,3,FALSE),VLOOKUP($A141,classification!$I$2:$K$27,3,FALSE))</f>
        <v>Urban with Significant Rural</v>
      </c>
      <c r="C141" t="str">
        <f>VLOOKUP($A141,class!$A$1:$B$455,2,FALSE)</f>
        <v>Shire County</v>
      </c>
      <c r="D141">
        <v>28</v>
      </c>
      <c r="E141">
        <v>1</v>
      </c>
      <c r="F141">
        <v>27</v>
      </c>
      <c r="G141">
        <v>9</v>
      </c>
      <c r="H141">
        <v>16</v>
      </c>
      <c r="I141">
        <v>2</v>
      </c>
      <c r="J141">
        <v>0</v>
      </c>
      <c r="K141">
        <v>33.333333333333336</v>
      </c>
      <c r="L141">
        <v>59.25925925925926</v>
      </c>
      <c r="M141">
        <v>7.4074074074074074</v>
      </c>
      <c r="N141">
        <v>0</v>
      </c>
    </row>
    <row r="142" spans="1:14" x14ac:dyDescent="0.3">
      <c r="A142" t="s">
        <v>78</v>
      </c>
      <c r="B142" t="str">
        <f>IFERROR(VLOOKUP($A142,classification!$A$3:$C$331,3,FALSE),VLOOKUP($A142,classification!$I$2:$K$27,3,FALSE))</f>
        <v>Predominantly Rural</v>
      </c>
      <c r="C142" t="str">
        <f>VLOOKUP($A142,class!$A$1:$B$455,2,FALSE)</f>
        <v>Unitary Authority</v>
      </c>
      <c r="D142">
        <v>3</v>
      </c>
      <c r="E142">
        <v>0</v>
      </c>
      <c r="F142">
        <v>3</v>
      </c>
      <c r="G142">
        <v>0</v>
      </c>
      <c r="H142">
        <v>3</v>
      </c>
      <c r="I142">
        <v>0</v>
      </c>
      <c r="J142">
        <v>0</v>
      </c>
      <c r="K142">
        <v>0</v>
      </c>
      <c r="L142">
        <v>100</v>
      </c>
      <c r="M142">
        <v>0</v>
      </c>
      <c r="N142">
        <v>0</v>
      </c>
    </row>
    <row r="143" spans="1:14" x14ac:dyDescent="0.3">
      <c r="A143" t="s">
        <v>29</v>
      </c>
      <c r="B143" t="str">
        <f>IFERROR(VLOOKUP($A143,classification!$A$3:$C$331,3,FALSE),VLOOKUP($A143,classification!$I$2:$K$27,3,FALSE))</f>
        <v>Urban with Significant Rural</v>
      </c>
      <c r="C143" t="str">
        <f>VLOOKUP($A143,class!$A$1:$B$455,2,FALSE)</f>
        <v>Shire County</v>
      </c>
      <c r="D143">
        <v>26</v>
      </c>
      <c r="E143">
        <v>2</v>
      </c>
      <c r="F143">
        <v>24</v>
      </c>
      <c r="G143">
        <v>7</v>
      </c>
      <c r="H143">
        <v>16</v>
      </c>
      <c r="I143">
        <v>1</v>
      </c>
      <c r="J143">
        <v>0</v>
      </c>
      <c r="K143">
        <v>29.166666666666668</v>
      </c>
      <c r="L143">
        <v>66.666666666666671</v>
      </c>
      <c r="M143">
        <v>4.166666666666667</v>
      </c>
      <c r="N143">
        <v>0</v>
      </c>
    </row>
    <row r="144" spans="1:14" x14ac:dyDescent="0.3">
      <c r="A144" t="s">
        <v>67</v>
      </c>
      <c r="B144" t="str">
        <f>IFERROR(VLOOKUP($A144,classification!$A$3:$C$331,3,FALSE),VLOOKUP($A144,classification!$I$2:$K$27,3,FALSE))</f>
        <v>Predominantly Urban</v>
      </c>
      <c r="C144" t="str">
        <f>VLOOKUP($A144,class!$A$1:$B$455,2,FALSE)</f>
        <v>Unitary Authority</v>
      </c>
      <c r="D144">
        <v>5</v>
      </c>
      <c r="E144">
        <v>0</v>
      </c>
      <c r="F144">
        <v>5</v>
      </c>
      <c r="G144">
        <v>2</v>
      </c>
      <c r="H144">
        <v>3</v>
      </c>
      <c r="I144">
        <v>0</v>
      </c>
      <c r="J144">
        <v>0</v>
      </c>
      <c r="K144">
        <v>40</v>
      </c>
      <c r="L144">
        <v>60</v>
      </c>
      <c r="M144">
        <v>0</v>
      </c>
      <c r="N144">
        <v>0</v>
      </c>
    </row>
    <row r="145" spans="1:14" x14ac:dyDescent="0.3">
      <c r="A145" t="s">
        <v>74</v>
      </c>
      <c r="B145" t="str">
        <f>IFERROR(VLOOKUP($A145,classification!$A$3:$C$331,3,FALSE),VLOOKUP($A145,classification!$I$2:$K$27,3,FALSE))</f>
        <v>Predominantly Urban</v>
      </c>
      <c r="C145" t="str">
        <f>VLOOKUP($A145,class!$A$1:$B$455,2,FALSE)</f>
        <v>Unitary Authority</v>
      </c>
      <c r="D145">
        <v>6</v>
      </c>
      <c r="E145">
        <v>0</v>
      </c>
      <c r="F145">
        <v>6</v>
      </c>
      <c r="G145">
        <v>2</v>
      </c>
      <c r="H145">
        <v>4</v>
      </c>
      <c r="I145">
        <v>0</v>
      </c>
      <c r="J145">
        <v>0</v>
      </c>
      <c r="K145">
        <v>33.333333333333336</v>
      </c>
      <c r="L145">
        <v>66.666666666666671</v>
      </c>
      <c r="M145">
        <v>0</v>
      </c>
      <c r="N145">
        <v>0</v>
      </c>
    </row>
    <row r="146" spans="1:14" x14ac:dyDescent="0.3">
      <c r="A146" t="s">
        <v>45</v>
      </c>
      <c r="B146" t="str">
        <f>IFERROR(VLOOKUP($A146,classification!$A$3:$C$331,3,FALSE),VLOOKUP($A146,classification!$I$2:$K$27,3,FALSE))</f>
        <v>Predominantly Rural</v>
      </c>
      <c r="C146" t="str">
        <f>VLOOKUP($A146,class!$A$1:$B$455,2,FALSE)</f>
        <v>Shire County</v>
      </c>
      <c r="D146">
        <v>16</v>
      </c>
      <c r="E146">
        <v>0</v>
      </c>
      <c r="F146">
        <v>16</v>
      </c>
      <c r="G146">
        <v>6</v>
      </c>
      <c r="H146">
        <v>8</v>
      </c>
      <c r="I146">
        <v>0</v>
      </c>
      <c r="J146">
        <v>2</v>
      </c>
      <c r="K146">
        <v>37.5</v>
      </c>
      <c r="L146">
        <v>50</v>
      </c>
      <c r="M146">
        <v>0</v>
      </c>
      <c r="N146">
        <v>12.5</v>
      </c>
    </row>
    <row r="147" spans="1:14" x14ac:dyDescent="0.3">
      <c r="A147" t="s">
        <v>76</v>
      </c>
      <c r="B147" t="str">
        <f>IFERROR(VLOOKUP($A147,classification!$A$3:$C$331,3,FALSE),VLOOKUP($A147,classification!$I$2:$K$27,3,FALSE))</f>
        <v>Predominantly Urban</v>
      </c>
      <c r="C147" t="str">
        <f>VLOOKUP($A147,class!$A$1:$B$455,2,FALSE)</f>
        <v>Unitary Authority</v>
      </c>
      <c r="D147">
        <v>4</v>
      </c>
      <c r="E147">
        <v>0</v>
      </c>
      <c r="F147">
        <v>4</v>
      </c>
      <c r="G147">
        <v>3</v>
      </c>
      <c r="H147">
        <v>1</v>
      </c>
      <c r="I147">
        <v>0</v>
      </c>
      <c r="J147">
        <v>0</v>
      </c>
      <c r="K147">
        <v>75</v>
      </c>
      <c r="L147">
        <v>25</v>
      </c>
      <c r="M147">
        <v>0</v>
      </c>
      <c r="N147">
        <v>0</v>
      </c>
    </row>
    <row r="148" spans="1:14" x14ac:dyDescent="0.3">
      <c r="A148" t="s">
        <v>70</v>
      </c>
      <c r="B148" t="str">
        <f>IFERROR(VLOOKUP($A148,classification!$A$3:$C$331,3,FALSE),VLOOKUP($A148,classification!$I$2:$K$27,3,FALSE))</f>
        <v>Predominantly Urban</v>
      </c>
      <c r="C148" t="str">
        <f>VLOOKUP($A148,class!$A$1:$B$455,2,FALSE)</f>
        <v>Unitary Authority</v>
      </c>
      <c r="D148">
        <v>4</v>
      </c>
      <c r="E148">
        <v>0</v>
      </c>
      <c r="F148">
        <v>4</v>
      </c>
      <c r="G148">
        <v>1</v>
      </c>
      <c r="H148">
        <v>2</v>
      </c>
      <c r="I148">
        <v>0</v>
      </c>
      <c r="J148">
        <v>1</v>
      </c>
      <c r="K148">
        <v>25</v>
      </c>
      <c r="L148">
        <v>50</v>
      </c>
      <c r="M148">
        <v>0</v>
      </c>
      <c r="N148">
        <v>25</v>
      </c>
    </row>
    <row r="149" spans="1:14" x14ac:dyDescent="0.3">
      <c r="A149" t="s">
        <v>71</v>
      </c>
      <c r="B149" t="str">
        <f>IFERROR(VLOOKUP($A149,classification!$A$3:$C$331,3,FALSE),VLOOKUP($A149,classification!$I$2:$K$27,3,FALSE))</f>
        <v>Predominantly Urban</v>
      </c>
      <c r="C149" t="str">
        <f>VLOOKUP($A149,class!$A$1:$B$455,2,FALSE)</f>
        <v>Unitary Authority</v>
      </c>
      <c r="D149">
        <v>2</v>
      </c>
      <c r="E149">
        <v>0</v>
      </c>
      <c r="F149">
        <v>2</v>
      </c>
      <c r="G149">
        <v>0</v>
      </c>
      <c r="H149">
        <v>1</v>
      </c>
      <c r="I149">
        <v>0</v>
      </c>
      <c r="J149">
        <v>1</v>
      </c>
      <c r="K149">
        <v>0</v>
      </c>
      <c r="L149">
        <v>50</v>
      </c>
      <c r="M149">
        <v>0</v>
      </c>
      <c r="N149">
        <v>50</v>
      </c>
    </row>
    <row r="150" spans="1:14" x14ac:dyDescent="0.3">
      <c r="A150" t="s">
        <v>77</v>
      </c>
      <c r="B150" t="str">
        <f>IFERROR(VLOOKUP($A150,classification!$A$3:$C$331,3,FALSE),VLOOKUP($A150,classification!$I$2:$K$27,3,FALSE))</f>
        <v>Predominantly Urban</v>
      </c>
      <c r="C150" t="str">
        <f>VLOOKUP($A150,class!$A$1:$B$455,2,FALSE)</f>
        <v>Unitary Authority</v>
      </c>
      <c r="D150">
        <v>6</v>
      </c>
      <c r="E150">
        <v>0</v>
      </c>
      <c r="F150">
        <v>6</v>
      </c>
      <c r="G150">
        <v>2</v>
      </c>
      <c r="H150">
        <v>4</v>
      </c>
      <c r="I150">
        <v>0</v>
      </c>
      <c r="J150">
        <v>0</v>
      </c>
      <c r="K150">
        <v>33.333333333333336</v>
      </c>
      <c r="L150">
        <v>66.666666666666671</v>
      </c>
      <c r="M150">
        <v>0</v>
      </c>
      <c r="N150">
        <v>0</v>
      </c>
    </row>
    <row r="151" spans="1:14" x14ac:dyDescent="0.3">
      <c r="A151" t="s">
        <v>53</v>
      </c>
      <c r="B151" t="str">
        <f>IFERROR(VLOOKUP($A151,classification!$A$3:$C$331,3,FALSE),VLOOKUP($A151,classification!$I$2:$K$27,3,FALSE))</f>
        <v>Predominantly Urban</v>
      </c>
      <c r="C151" t="str">
        <f>VLOOKUP($A151,class!$A$1:$B$455,2,FALSE)</f>
        <v>Shire County</v>
      </c>
      <c r="D151">
        <v>29</v>
      </c>
      <c r="E151">
        <v>0</v>
      </c>
      <c r="F151">
        <v>29</v>
      </c>
      <c r="G151">
        <v>14</v>
      </c>
      <c r="H151">
        <v>10</v>
      </c>
      <c r="I151">
        <v>2</v>
      </c>
      <c r="J151">
        <v>3</v>
      </c>
      <c r="K151">
        <v>48.275862068965516</v>
      </c>
      <c r="L151">
        <v>34.482758620689658</v>
      </c>
      <c r="M151">
        <v>6.8965517241379306</v>
      </c>
      <c r="N151">
        <v>10.344827586206897</v>
      </c>
    </row>
    <row r="152" spans="1:14" x14ac:dyDescent="0.3">
      <c r="A152" t="s">
        <v>69</v>
      </c>
      <c r="B152" t="str">
        <f>IFERROR(VLOOKUP($A152,classification!$A$3:$C$331,3,FALSE),VLOOKUP($A152,classification!$I$2:$K$27,3,FALSE))</f>
        <v>Urban with Significant Rural</v>
      </c>
      <c r="C152" t="str">
        <f>VLOOKUP($A152,class!$A$1:$B$455,2,FALSE)</f>
        <v>Unitary Authority</v>
      </c>
      <c r="D152">
        <v>3</v>
      </c>
      <c r="E152">
        <v>0</v>
      </c>
      <c r="F152">
        <v>3</v>
      </c>
      <c r="G152">
        <v>2</v>
      </c>
      <c r="H152">
        <v>1</v>
      </c>
      <c r="I152">
        <v>0</v>
      </c>
      <c r="J152">
        <v>0</v>
      </c>
      <c r="K152">
        <v>66.666666666666671</v>
      </c>
      <c r="L152">
        <v>33.333333333333336</v>
      </c>
      <c r="M152">
        <v>0</v>
      </c>
      <c r="N152">
        <v>0</v>
      </c>
    </row>
    <row r="153" spans="1:14" x14ac:dyDescent="0.3">
      <c r="A153" t="s">
        <v>57</v>
      </c>
      <c r="B153" t="str">
        <f>IFERROR(VLOOKUP($A153,classification!$A$3:$C$331,3,FALSE),VLOOKUP($A153,classification!$I$2:$K$27,3,FALSE))</f>
        <v>Predominantly Urban</v>
      </c>
      <c r="C153" t="str">
        <f>VLOOKUP($A153,class!$A$1:$B$455,2,FALSE)</f>
        <v>Shire County</v>
      </c>
      <c r="D153">
        <v>14</v>
      </c>
      <c r="E153">
        <v>0</v>
      </c>
      <c r="F153">
        <v>14</v>
      </c>
      <c r="G153">
        <v>3</v>
      </c>
      <c r="H153">
        <v>9</v>
      </c>
      <c r="I153">
        <v>1</v>
      </c>
      <c r="J153">
        <v>1</v>
      </c>
      <c r="K153">
        <v>21.428571428571427</v>
      </c>
      <c r="L153">
        <v>64.285714285714292</v>
      </c>
      <c r="M153">
        <v>7.1428571428571432</v>
      </c>
      <c r="N153">
        <v>7.1428571428571432</v>
      </c>
    </row>
    <row r="154" spans="1:14" x14ac:dyDescent="0.3">
      <c r="A154" t="s">
        <v>72</v>
      </c>
      <c r="B154" t="str">
        <f>IFERROR(VLOOKUP($A154,classification!$A$3:$C$331,3,FALSE),VLOOKUP($A154,classification!$I$2:$K$27,3,FALSE))</f>
        <v>Predominantly Urban</v>
      </c>
      <c r="C154" t="str">
        <f>VLOOKUP($A154,class!$A$1:$B$455,2,FALSE)</f>
        <v>Unitary Authority</v>
      </c>
      <c r="D154">
        <v>3</v>
      </c>
      <c r="E154">
        <v>0</v>
      </c>
      <c r="F154">
        <v>3</v>
      </c>
      <c r="G154">
        <v>0</v>
      </c>
      <c r="H154">
        <v>3</v>
      </c>
      <c r="I154">
        <v>0</v>
      </c>
      <c r="J154">
        <v>0</v>
      </c>
      <c r="K154">
        <v>0</v>
      </c>
      <c r="L154">
        <v>100</v>
      </c>
      <c r="M154">
        <v>0</v>
      </c>
      <c r="N154">
        <v>0</v>
      </c>
    </row>
    <row r="155" spans="1:14" x14ac:dyDescent="0.3">
      <c r="A155" t="s">
        <v>73</v>
      </c>
      <c r="B155" t="str">
        <f>IFERROR(VLOOKUP($A155,classification!$A$3:$C$331,3,FALSE),VLOOKUP($A155,classification!$I$2:$K$27,3,FALSE))</f>
        <v>Predominantly Urban</v>
      </c>
      <c r="C155" t="str">
        <f>VLOOKUP($A155,class!$A$1:$B$455,2,FALSE)</f>
        <v>Unitary Authority</v>
      </c>
      <c r="D155">
        <v>3</v>
      </c>
      <c r="E155">
        <v>0</v>
      </c>
      <c r="F155">
        <v>3</v>
      </c>
      <c r="G155">
        <v>1</v>
      </c>
      <c r="H155">
        <v>1</v>
      </c>
      <c r="I155">
        <v>0</v>
      </c>
      <c r="J155">
        <v>1</v>
      </c>
      <c r="K155">
        <v>33.333333333333336</v>
      </c>
      <c r="L155">
        <v>33.333333333333336</v>
      </c>
      <c r="M155">
        <v>0</v>
      </c>
      <c r="N155">
        <v>33.333333333333336</v>
      </c>
    </row>
    <row r="156" spans="1:14" x14ac:dyDescent="0.3">
      <c r="A156" t="s">
        <v>386</v>
      </c>
      <c r="D156">
        <v>93</v>
      </c>
      <c r="E156">
        <v>7</v>
      </c>
      <c r="F156">
        <v>86</v>
      </c>
      <c r="G156">
        <v>17</v>
      </c>
      <c r="H156">
        <v>60</v>
      </c>
      <c r="I156">
        <v>4</v>
      </c>
      <c r="J156">
        <v>5</v>
      </c>
      <c r="K156">
        <v>19.767441860465116</v>
      </c>
      <c r="L156">
        <v>69.767441860465112</v>
      </c>
      <c r="M156">
        <v>4.6511627906976747</v>
      </c>
      <c r="N156">
        <v>5.8139534883720927</v>
      </c>
    </row>
    <row r="157" spans="1:14" x14ac:dyDescent="0.3">
      <c r="A157" t="s">
        <v>50</v>
      </c>
      <c r="B157" t="str">
        <f>IFERROR(VLOOKUP($A157,classification!$A$3:$C$331,3,FALSE),VLOOKUP($A157,classification!$I$2:$K$27,3,FALSE))</f>
        <v>Urban with Significant Rural</v>
      </c>
      <c r="C157" t="str">
        <f>VLOOKUP($A157,class!$A$1:$B$455,2,FALSE)</f>
        <v>Unitary Authority</v>
      </c>
      <c r="D157">
        <v>3</v>
      </c>
      <c r="E157">
        <v>0</v>
      </c>
      <c r="F157">
        <v>3</v>
      </c>
      <c r="G157">
        <v>2</v>
      </c>
      <c r="H157">
        <v>1</v>
      </c>
      <c r="I157">
        <v>0</v>
      </c>
      <c r="J157">
        <v>0</v>
      </c>
      <c r="K157">
        <v>66.666666666666671</v>
      </c>
      <c r="L157">
        <v>33.333333333333336</v>
      </c>
      <c r="M157">
        <v>0</v>
      </c>
      <c r="N157">
        <v>0</v>
      </c>
    </row>
    <row r="158" spans="1:14" x14ac:dyDescent="0.3">
      <c r="A158" t="s">
        <v>410</v>
      </c>
      <c r="B158" t="str">
        <f>IFERROR(VLOOKUP($A158,classification!$A$3:$C$331,3,FALSE),VLOOKUP($A158,classification!$I$2:$K$27,3,FALSE))</f>
        <v>Predominantly Urban</v>
      </c>
      <c r="C158" t="str">
        <f>VLOOKUP($A158,class!$A$1:$B$455,2,FALSE)</f>
        <v>Unitary Authority</v>
      </c>
      <c r="D158">
        <v>8</v>
      </c>
      <c r="E158">
        <v>0</v>
      </c>
      <c r="F158">
        <v>8</v>
      </c>
      <c r="G158">
        <v>3</v>
      </c>
      <c r="H158">
        <v>5</v>
      </c>
      <c r="I158">
        <v>0</v>
      </c>
      <c r="J158">
        <v>0</v>
      </c>
      <c r="K158">
        <v>37.5</v>
      </c>
      <c r="L158">
        <v>62.5</v>
      </c>
      <c r="M158">
        <v>0</v>
      </c>
      <c r="N158">
        <v>0</v>
      </c>
    </row>
    <row r="159" spans="1:14" x14ac:dyDescent="0.3">
      <c r="A159" t="s">
        <v>52</v>
      </c>
      <c r="B159" t="str">
        <f>IFERROR(VLOOKUP($A159,classification!$A$3:$C$331,3,FALSE),VLOOKUP($A159,classification!$I$2:$K$27,3,FALSE))</f>
        <v>Predominantly Urban</v>
      </c>
      <c r="C159" t="str">
        <f>VLOOKUP($A159,class!$A$1:$B$455,2,FALSE)</f>
        <v>Unitary Authority</v>
      </c>
      <c r="D159">
        <v>11</v>
      </c>
      <c r="E159">
        <v>1</v>
      </c>
      <c r="F159">
        <v>10</v>
      </c>
      <c r="G159">
        <v>0</v>
      </c>
      <c r="H159">
        <v>10</v>
      </c>
      <c r="I159">
        <v>0</v>
      </c>
      <c r="J159">
        <v>0</v>
      </c>
      <c r="K159">
        <v>0</v>
      </c>
      <c r="L159">
        <v>100</v>
      </c>
      <c r="M159">
        <v>0</v>
      </c>
      <c r="N159">
        <v>0</v>
      </c>
    </row>
    <row r="160" spans="1:14" x14ac:dyDescent="0.3">
      <c r="A160" t="s">
        <v>84</v>
      </c>
      <c r="B160" t="str">
        <f>IFERROR(VLOOKUP($A160,classification!$A$3:$C$331,3,FALSE),VLOOKUP($A160,classification!$I$2:$K$27,3,FALSE))</f>
        <v>Predominantly Rural</v>
      </c>
      <c r="C160" t="str">
        <f>VLOOKUP($A160,class!$A$1:$B$455,2,FALSE)</f>
        <v>Unitary Authority</v>
      </c>
      <c r="D160">
        <v>4</v>
      </c>
      <c r="E160">
        <v>0</v>
      </c>
      <c r="F160">
        <v>4</v>
      </c>
      <c r="G160">
        <v>1</v>
      </c>
      <c r="H160">
        <v>3</v>
      </c>
      <c r="I160">
        <v>0</v>
      </c>
      <c r="J160">
        <v>0</v>
      </c>
      <c r="K160">
        <v>25</v>
      </c>
      <c r="L160">
        <v>75</v>
      </c>
      <c r="M160">
        <v>0</v>
      </c>
      <c r="N160">
        <v>0</v>
      </c>
    </row>
    <row r="161" spans="1:14" x14ac:dyDescent="0.3">
      <c r="A161" t="s">
        <v>15</v>
      </c>
      <c r="B161" t="str">
        <f>IFERROR(VLOOKUP($A161,classification!$A$3:$C$331,3,FALSE),VLOOKUP($A161,classification!$I$2:$K$27,3,FALSE))</f>
        <v>Predominantly Rural</v>
      </c>
      <c r="C161" t="str">
        <f>VLOOKUP($A161,class!$A$1:$B$455,2,FALSE)</f>
        <v>Shire County</v>
      </c>
      <c r="D161">
        <v>13</v>
      </c>
      <c r="E161">
        <v>2</v>
      </c>
      <c r="F161">
        <v>11</v>
      </c>
      <c r="G161">
        <v>1</v>
      </c>
      <c r="H161">
        <v>7</v>
      </c>
      <c r="I161">
        <v>1</v>
      </c>
      <c r="J161">
        <v>2</v>
      </c>
      <c r="K161">
        <v>9.0909090909090917</v>
      </c>
      <c r="L161">
        <v>63.636363636363633</v>
      </c>
      <c r="M161">
        <v>9.0909090909090917</v>
      </c>
      <c r="N161">
        <v>18.181818181818183</v>
      </c>
    </row>
    <row r="162" spans="1:14" x14ac:dyDescent="0.3">
      <c r="A162" t="s">
        <v>424</v>
      </c>
      <c r="B162" t="str">
        <f>IFERROR(VLOOKUP($A162,classification!$A$3:$C$331,3,FALSE),VLOOKUP($A162,classification!$I$2:$K$27,3,FALSE))</f>
        <v>Predominantly Rural</v>
      </c>
      <c r="C162" t="str">
        <f>VLOOKUP($A162,class!$A$1:$B$455,2,FALSE)</f>
        <v>Unitary Authority</v>
      </c>
      <c r="D162">
        <v>6</v>
      </c>
      <c r="E162">
        <v>1</v>
      </c>
      <c r="F162">
        <v>5</v>
      </c>
      <c r="G162">
        <v>3</v>
      </c>
      <c r="H162">
        <v>2</v>
      </c>
      <c r="I162">
        <v>0</v>
      </c>
      <c r="J162">
        <v>0</v>
      </c>
      <c r="K162">
        <v>60</v>
      </c>
      <c r="L162">
        <v>40</v>
      </c>
      <c r="M162">
        <v>0</v>
      </c>
      <c r="N162">
        <v>0</v>
      </c>
    </row>
    <row r="163" spans="1:14" x14ac:dyDescent="0.3">
      <c r="A163" t="s">
        <v>23</v>
      </c>
      <c r="B163" t="str">
        <f>IFERROR(VLOOKUP($A163,classification!$A$3:$C$331,3,FALSE),VLOOKUP($A163,classification!$I$2:$K$27,3,FALSE))</f>
        <v>Urban with Significant Rural</v>
      </c>
      <c r="C163" t="str">
        <f>VLOOKUP($A163,class!$A$1:$B$455,2,FALSE)</f>
        <v>Shire County</v>
      </c>
      <c r="D163">
        <v>11</v>
      </c>
      <c r="E163">
        <v>0</v>
      </c>
      <c r="F163">
        <v>11</v>
      </c>
      <c r="G163">
        <v>3</v>
      </c>
      <c r="H163">
        <v>6</v>
      </c>
      <c r="I163">
        <v>0</v>
      </c>
      <c r="J163">
        <v>2</v>
      </c>
      <c r="K163">
        <v>27.272727272727273</v>
      </c>
      <c r="L163">
        <v>54.545454545454547</v>
      </c>
      <c r="M163">
        <v>0</v>
      </c>
      <c r="N163">
        <v>18.181818181818183</v>
      </c>
    </row>
    <row r="164" spans="1:14" x14ac:dyDescent="0.3">
      <c r="A164" t="s">
        <v>387</v>
      </c>
      <c r="B164" t="str">
        <f>IFERROR(VLOOKUP($A164,classification!$A$3:$C$331,3,FALSE),VLOOKUP($A164,classification!$I$2:$K$27,3,FALSE))</f>
        <v>Predominantly Rural</v>
      </c>
      <c r="C164" t="str">
        <f>VLOOKUP($A164,class!$A$1:$B$455,2,FALSE)</f>
        <v>Unitary Authority</v>
      </c>
      <c r="D164">
        <v>0</v>
      </c>
      <c r="E164">
        <v>0</v>
      </c>
      <c r="F164">
        <v>0</v>
      </c>
      <c r="G164">
        <v>0</v>
      </c>
      <c r="H164">
        <v>0</v>
      </c>
      <c r="I164">
        <v>0</v>
      </c>
      <c r="J164">
        <v>0</v>
      </c>
      <c r="K164">
        <v>0</v>
      </c>
      <c r="L164">
        <v>0</v>
      </c>
      <c r="M164">
        <v>0</v>
      </c>
      <c r="N164">
        <v>0</v>
      </c>
    </row>
    <row r="165" spans="1:14" x14ac:dyDescent="0.3">
      <c r="A165" t="s">
        <v>54</v>
      </c>
      <c r="B165" t="str">
        <f>IFERROR(VLOOKUP($A165,classification!$A$3:$C$331,3,FALSE),VLOOKUP($A165,classification!$I$2:$K$27,3,FALSE))</f>
        <v>Urban with Significant Rural</v>
      </c>
      <c r="C165" t="str">
        <f>VLOOKUP($A165,class!$A$1:$B$455,2,FALSE)</f>
        <v>Unitary Authority</v>
      </c>
      <c r="D165">
        <v>3</v>
      </c>
      <c r="E165">
        <v>0</v>
      </c>
      <c r="F165">
        <v>3</v>
      </c>
      <c r="G165">
        <v>0</v>
      </c>
      <c r="H165">
        <v>3</v>
      </c>
      <c r="I165">
        <v>0</v>
      </c>
      <c r="J165">
        <v>0</v>
      </c>
      <c r="K165">
        <v>0</v>
      </c>
      <c r="L165">
        <v>100</v>
      </c>
      <c r="M165">
        <v>0</v>
      </c>
      <c r="N165">
        <v>0</v>
      </c>
    </row>
    <row r="166" spans="1:14" x14ac:dyDescent="0.3">
      <c r="A166" t="s">
        <v>58</v>
      </c>
      <c r="B166" t="str">
        <f>IFERROR(VLOOKUP($A166,classification!$A$3:$C$331,3,FALSE),VLOOKUP($A166,classification!$I$2:$K$27,3,FALSE))</f>
        <v>Predominantly Urban</v>
      </c>
      <c r="C166" t="str">
        <f>VLOOKUP($A166,class!$A$1:$B$455,2,FALSE)</f>
        <v>Unitary Authority</v>
      </c>
      <c r="D166">
        <v>7</v>
      </c>
      <c r="E166">
        <v>0</v>
      </c>
      <c r="F166">
        <v>7</v>
      </c>
      <c r="G166">
        <v>1</v>
      </c>
      <c r="H166">
        <v>6</v>
      </c>
      <c r="I166">
        <v>0</v>
      </c>
      <c r="J166">
        <v>0</v>
      </c>
      <c r="K166">
        <v>14.285714285714286</v>
      </c>
      <c r="L166">
        <v>85.714285714285708</v>
      </c>
      <c r="M166">
        <v>0</v>
      </c>
      <c r="N166">
        <v>0</v>
      </c>
    </row>
    <row r="167" spans="1:14" x14ac:dyDescent="0.3">
      <c r="A167" t="s">
        <v>47</v>
      </c>
      <c r="B167" t="str">
        <f>IFERROR(VLOOKUP($A167,classification!$A$3:$C$331,3,FALSE),VLOOKUP($A167,classification!$I$2:$K$27,3,FALSE))</f>
        <v>Predominantly Rural</v>
      </c>
      <c r="C167" t="str">
        <f>VLOOKUP($A167,class!$A$1:$B$455,2,FALSE)</f>
        <v>Shire County</v>
      </c>
      <c r="D167">
        <v>8</v>
      </c>
      <c r="E167">
        <v>0</v>
      </c>
      <c r="F167">
        <v>8</v>
      </c>
      <c r="G167">
        <v>1</v>
      </c>
      <c r="H167">
        <v>7</v>
      </c>
      <c r="I167">
        <v>0</v>
      </c>
      <c r="J167">
        <v>0</v>
      </c>
      <c r="K167">
        <v>12.5</v>
      </c>
      <c r="L167">
        <v>87.5</v>
      </c>
      <c r="M167">
        <v>0</v>
      </c>
      <c r="N167">
        <v>0</v>
      </c>
    </row>
    <row r="168" spans="1:14" x14ac:dyDescent="0.3">
      <c r="A168" t="s">
        <v>56</v>
      </c>
      <c r="B168" t="str">
        <f>IFERROR(VLOOKUP($A168,classification!$A$3:$C$331,3,FALSE),VLOOKUP($A168,classification!$I$2:$K$27,3,FALSE))</f>
        <v>Predominantly Urban</v>
      </c>
      <c r="C168" t="str">
        <f>VLOOKUP($A168,class!$A$1:$B$455,2,FALSE)</f>
        <v>Unitary Authority</v>
      </c>
      <c r="D168">
        <v>5</v>
      </c>
      <c r="E168">
        <v>1</v>
      </c>
      <c r="F168">
        <v>4</v>
      </c>
      <c r="G168">
        <v>1</v>
      </c>
      <c r="H168">
        <v>3</v>
      </c>
      <c r="I168">
        <v>0</v>
      </c>
      <c r="J168">
        <v>0</v>
      </c>
      <c r="K168">
        <v>25</v>
      </c>
      <c r="L168">
        <v>75</v>
      </c>
      <c r="M168">
        <v>0</v>
      </c>
      <c r="N168">
        <v>0</v>
      </c>
    </row>
    <row r="169" spans="1:14" x14ac:dyDescent="0.3">
      <c r="A169" t="s">
        <v>62</v>
      </c>
      <c r="B169" t="str">
        <f>IFERROR(VLOOKUP($A169,classification!$A$3:$C$331,3,FALSE),VLOOKUP($A169,classification!$I$2:$K$27,3,FALSE))</f>
        <v>Predominantly Urban</v>
      </c>
      <c r="C169" t="str">
        <f>VLOOKUP($A169,class!$A$1:$B$455,2,FALSE)</f>
        <v>Unitary Authority</v>
      </c>
      <c r="D169">
        <v>7</v>
      </c>
      <c r="E169">
        <v>1</v>
      </c>
      <c r="F169">
        <v>6</v>
      </c>
      <c r="G169">
        <v>1</v>
      </c>
      <c r="H169">
        <v>3</v>
      </c>
      <c r="I169">
        <v>1</v>
      </c>
      <c r="J169">
        <v>1</v>
      </c>
      <c r="K169">
        <v>16.666666666666668</v>
      </c>
      <c r="L169">
        <v>50</v>
      </c>
      <c r="M169">
        <v>16.666666666666668</v>
      </c>
      <c r="N169">
        <v>16.666666666666668</v>
      </c>
    </row>
    <row r="170" spans="1:14" x14ac:dyDescent="0.3">
      <c r="A170" t="s">
        <v>60</v>
      </c>
      <c r="B170" t="str">
        <f>IFERROR(VLOOKUP($A170,classification!$A$3:$C$331,3,FALSE),VLOOKUP($A170,classification!$I$2:$K$27,3,FALSE))</f>
        <v>Predominantly Urban</v>
      </c>
      <c r="C170" t="str">
        <f>VLOOKUP($A170,class!$A$1:$B$455,2,FALSE)</f>
        <v>Unitary Authority</v>
      </c>
      <c r="D170">
        <v>3</v>
      </c>
      <c r="E170">
        <v>0</v>
      </c>
      <c r="F170">
        <v>3</v>
      </c>
      <c r="G170">
        <v>0</v>
      </c>
      <c r="H170">
        <v>2</v>
      </c>
      <c r="I170">
        <v>1</v>
      </c>
      <c r="J170">
        <v>0</v>
      </c>
      <c r="K170">
        <v>0</v>
      </c>
      <c r="L170">
        <v>66.666666666666671</v>
      </c>
      <c r="M170">
        <v>33.333333333333336</v>
      </c>
      <c r="N170">
        <v>0</v>
      </c>
    </row>
    <row r="171" spans="1:14" x14ac:dyDescent="0.3">
      <c r="A171" t="s">
        <v>86</v>
      </c>
      <c r="B171" t="str">
        <f>IFERROR(VLOOKUP($A171,classification!$A$3:$C$331,3,FALSE),VLOOKUP($A171,classification!$I$2:$K$27,3,FALSE))</f>
        <v>Predominantly Rural</v>
      </c>
      <c r="C171" t="str">
        <f>VLOOKUP($A171,class!$A$1:$B$455,2,FALSE)</f>
        <v>Unitary Authority</v>
      </c>
      <c r="D171">
        <v>4</v>
      </c>
      <c r="E171">
        <v>1</v>
      </c>
      <c r="F171">
        <v>3</v>
      </c>
      <c r="G171">
        <v>0</v>
      </c>
      <c r="H171">
        <v>2</v>
      </c>
      <c r="I171">
        <v>1</v>
      </c>
      <c r="J171">
        <v>0</v>
      </c>
      <c r="K171">
        <v>0</v>
      </c>
      <c r="L171">
        <v>66.666666666666671</v>
      </c>
      <c r="M171">
        <v>33.333333333333336</v>
      </c>
      <c r="N171">
        <v>0</v>
      </c>
    </row>
    <row r="181" spans="1:18" x14ac:dyDescent="0.3">
      <c r="Q181" t="s">
        <v>388</v>
      </c>
    </row>
    <row r="182" spans="1:18" x14ac:dyDescent="0.3">
      <c r="A182" t="s">
        <v>389</v>
      </c>
      <c r="D182" t="s">
        <v>369</v>
      </c>
      <c r="E182" t="s">
        <v>427</v>
      </c>
      <c r="F182" t="s">
        <v>428</v>
      </c>
      <c r="G182" t="s">
        <v>374</v>
      </c>
      <c r="H182" t="s">
        <v>375</v>
      </c>
      <c r="I182" t="s">
        <v>376</v>
      </c>
      <c r="J182" t="s">
        <v>377</v>
      </c>
      <c r="K182" t="s">
        <v>429</v>
      </c>
      <c r="L182" t="s">
        <v>430</v>
      </c>
      <c r="M182" t="s">
        <v>431</v>
      </c>
      <c r="N182" t="s">
        <v>432</v>
      </c>
    </row>
    <row r="183" spans="1:18" x14ac:dyDescent="0.3">
      <c r="A183" t="s">
        <v>7</v>
      </c>
      <c r="B183" t="s">
        <v>7</v>
      </c>
      <c r="D183" s="1">
        <f>SUMIF($B$12:$B$179,$B183,D$12:D$179)</f>
        <v>674</v>
      </c>
      <c r="E183" s="1">
        <f>SUMIF($B$12:$B$179,$B183,E$12:E$179)</f>
        <v>22</v>
      </c>
      <c r="F183" s="1">
        <f t="shared" ref="F183:J183" si="0">SUMIF($B$12:$B$179,$B183,F$12:F$179)</f>
        <v>652</v>
      </c>
      <c r="G183" s="1">
        <f t="shared" si="0"/>
        <v>264</v>
      </c>
      <c r="H183" s="1">
        <f t="shared" si="0"/>
        <v>331</v>
      </c>
      <c r="I183" s="1">
        <f t="shared" si="0"/>
        <v>34</v>
      </c>
      <c r="J183" s="1">
        <f t="shared" si="0"/>
        <v>23</v>
      </c>
      <c r="K183" s="65">
        <f>100*G183/$F183</f>
        <v>40.490797546012267</v>
      </c>
      <c r="L183" s="65">
        <f>100*H183/$F183</f>
        <v>50.766871165644169</v>
      </c>
      <c r="M183" s="65">
        <f>100*I183/$F183</f>
        <v>5.2147239263803682</v>
      </c>
      <c r="N183" s="65">
        <f>100*J183/$F183</f>
        <v>3.5276073619631902</v>
      </c>
      <c r="O183" s="66"/>
      <c r="P183" s="66"/>
      <c r="Q183" s="2"/>
      <c r="R183" s="2"/>
    </row>
    <row r="184" spans="1:18" x14ac:dyDescent="0.3">
      <c r="A184" t="s">
        <v>5</v>
      </c>
      <c r="B184" t="s">
        <v>5</v>
      </c>
      <c r="D184" s="1">
        <f t="shared" ref="D184:J185" si="1">SUMIF($B$12:$B$179,$B184,D$12:D$179)</f>
        <v>231</v>
      </c>
      <c r="E184" s="1">
        <f t="shared" si="1"/>
        <v>10</v>
      </c>
      <c r="F184" s="1">
        <f t="shared" si="1"/>
        <v>221</v>
      </c>
      <c r="G184" s="1">
        <f t="shared" si="1"/>
        <v>77</v>
      </c>
      <c r="H184" s="1">
        <f t="shared" si="1"/>
        <v>125</v>
      </c>
      <c r="I184" s="1">
        <f t="shared" si="1"/>
        <v>8</v>
      </c>
      <c r="J184" s="1">
        <f t="shared" si="1"/>
        <v>11</v>
      </c>
      <c r="K184" s="65">
        <f>100*G184/$F184</f>
        <v>34.841628959276015</v>
      </c>
      <c r="L184" s="65">
        <f>100*H184/$F184</f>
        <v>56.561085972850677</v>
      </c>
      <c r="M184" s="65">
        <f>100*I184/$F184</f>
        <v>3.6199095022624435</v>
      </c>
      <c r="N184" s="65">
        <f>100*J184/$F184</f>
        <v>4.9773755656108598</v>
      </c>
      <c r="O184" s="66"/>
      <c r="P184" s="66"/>
      <c r="Q184" s="2"/>
      <c r="R184" s="2"/>
    </row>
    <row r="185" spans="1:18" x14ac:dyDescent="0.3">
      <c r="A185" t="s">
        <v>9</v>
      </c>
      <c r="B185" t="s">
        <v>9</v>
      </c>
      <c r="D185" s="1">
        <f t="shared" si="1"/>
        <v>158</v>
      </c>
      <c r="E185" s="1">
        <f t="shared" si="1"/>
        <v>10</v>
      </c>
      <c r="F185" s="1">
        <f t="shared" si="1"/>
        <v>148</v>
      </c>
      <c r="G185" s="1">
        <f t="shared" si="1"/>
        <v>49</v>
      </c>
      <c r="H185" s="1">
        <f t="shared" si="1"/>
        <v>77</v>
      </c>
      <c r="I185" s="1">
        <f t="shared" si="1"/>
        <v>9</v>
      </c>
      <c r="J185" s="1">
        <f t="shared" si="1"/>
        <v>13</v>
      </c>
      <c r="K185" s="65">
        <f>100*G185/$F185</f>
        <v>33.108108108108105</v>
      </c>
      <c r="L185" s="65">
        <f>100*H185/$F185</f>
        <v>52.027027027027025</v>
      </c>
      <c r="M185" s="65">
        <f>100*I185/$F185</f>
        <v>6.0810810810810807</v>
      </c>
      <c r="N185" s="65">
        <f>100*J185/$F185</f>
        <v>8.7837837837837842</v>
      </c>
      <c r="O185" s="66"/>
      <c r="P185" s="66"/>
      <c r="Q185" s="2"/>
      <c r="R185" s="2"/>
    </row>
    <row r="186" spans="1:18" x14ac:dyDescent="0.3">
      <c r="A186" t="s">
        <v>404</v>
      </c>
      <c r="C186" t="s">
        <v>404</v>
      </c>
      <c r="D186" s="1">
        <f>SUMIF($C$12:$C$179,$C186,D$12:D$179)</f>
        <v>157</v>
      </c>
      <c r="E186" s="1">
        <f t="shared" ref="E186:J186" si="2">SUMIF($C$12:$C$179,$C186,E$12:E$179)</f>
        <v>11</v>
      </c>
      <c r="F186" s="1">
        <f t="shared" si="2"/>
        <v>146</v>
      </c>
      <c r="G186" s="1">
        <f t="shared" si="2"/>
        <v>69</v>
      </c>
      <c r="H186" s="1">
        <f t="shared" si="2"/>
        <v>71</v>
      </c>
      <c r="I186" s="1">
        <f t="shared" si="2"/>
        <v>3</v>
      </c>
      <c r="J186" s="1">
        <f t="shared" si="2"/>
        <v>3</v>
      </c>
      <c r="K186" s="65">
        <f>100*G186/$F186</f>
        <v>47.260273972602739</v>
      </c>
      <c r="L186" s="65">
        <f>100*H186/$F186</f>
        <v>48.630136986301373</v>
      </c>
      <c r="M186" s="65">
        <f>100*I186/$F186</f>
        <v>2.0547945205479454</v>
      </c>
      <c r="N186" s="65">
        <f>100*J186/$F186</f>
        <v>2.0547945205479454</v>
      </c>
      <c r="O186" s="67"/>
      <c r="P186" s="67"/>
      <c r="Q186" s="3"/>
      <c r="R186" s="3"/>
    </row>
    <row r="187" spans="1:18" x14ac:dyDescent="0.3">
      <c r="A187" t="s">
        <v>403</v>
      </c>
      <c r="C187" t="s">
        <v>403</v>
      </c>
      <c r="D187" s="1">
        <f t="shared" ref="D187:J189" si="3">SUMIF($C$12:$C$179,$C187,D$12:D$179)</f>
        <v>257</v>
      </c>
      <c r="E187" s="1">
        <f t="shared" si="3"/>
        <v>6</v>
      </c>
      <c r="F187" s="1">
        <f t="shared" si="3"/>
        <v>251</v>
      </c>
      <c r="G187" s="1">
        <f t="shared" si="3"/>
        <v>106</v>
      </c>
      <c r="H187" s="1">
        <f t="shared" si="3"/>
        <v>121</v>
      </c>
      <c r="I187" s="1">
        <f t="shared" si="3"/>
        <v>15</v>
      </c>
      <c r="J187" s="1">
        <f t="shared" si="3"/>
        <v>9</v>
      </c>
      <c r="K187" s="65">
        <f>100*G187/$F187</f>
        <v>42.231075697211153</v>
      </c>
      <c r="L187" s="65">
        <f>100*H187/$F187</f>
        <v>48.207171314741039</v>
      </c>
      <c r="M187" s="65">
        <f>100*I187/$F187</f>
        <v>5.9760956175298805</v>
      </c>
      <c r="N187" s="65">
        <f>100*J187/$F187</f>
        <v>3.5856573705179282</v>
      </c>
      <c r="O187" s="67"/>
      <c r="P187" s="67"/>
      <c r="Q187" s="3"/>
      <c r="R187" s="3"/>
    </row>
    <row r="188" spans="1:18" x14ac:dyDescent="0.3">
      <c r="A188" t="s">
        <v>401</v>
      </c>
      <c r="C188" t="s">
        <v>401</v>
      </c>
      <c r="D188" s="1">
        <f t="shared" si="3"/>
        <v>379</v>
      </c>
      <c r="E188" s="1">
        <f t="shared" si="3"/>
        <v>14</v>
      </c>
      <c r="F188" s="1">
        <f t="shared" si="3"/>
        <v>365</v>
      </c>
      <c r="G188" s="1">
        <f t="shared" si="3"/>
        <v>126</v>
      </c>
      <c r="H188" s="1">
        <f t="shared" si="3"/>
        <v>198</v>
      </c>
      <c r="I188" s="1">
        <f t="shared" si="3"/>
        <v>16</v>
      </c>
      <c r="J188" s="1">
        <f t="shared" si="3"/>
        <v>25</v>
      </c>
      <c r="K188" s="65">
        <f>100*G188/$F188</f>
        <v>34.520547945205479</v>
      </c>
      <c r="L188" s="65">
        <f>100*H188/$F188</f>
        <v>54.246575342465754</v>
      </c>
      <c r="M188" s="65">
        <f>100*I188/$F188</f>
        <v>4.3835616438356162</v>
      </c>
      <c r="N188" s="65">
        <f>100*J188/$F188</f>
        <v>6.8493150684931505</v>
      </c>
      <c r="O188" s="67"/>
      <c r="P188" s="67"/>
      <c r="Q188" s="3"/>
      <c r="R188" s="3"/>
    </row>
    <row r="189" spans="1:18" x14ac:dyDescent="0.3">
      <c r="A189" t="s">
        <v>400</v>
      </c>
      <c r="C189" t="s">
        <v>400</v>
      </c>
      <c r="D189" s="1">
        <f t="shared" si="3"/>
        <v>270</v>
      </c>
      <c r="E189" s="1">
        <f t="shared" si="3"/>
        <v>11</v>
      </c>
      <c r="F189" s="1">
        <f t="shared" si="3"/>
        <v>259</v>
      </c>
      <c r="G189" s="1">
        <f t="shared" si="3"/>
        <v>89</v>
      </c>
      <c r="H189" s="1">
        <f t="shared" si="3"/>
        <v>143</v>
      </c>
      <c r="I189" s="1">
        <f t="shared" si="3"/>
        <v>17</v>
      </c>
      <c r="J189" s="1">
        <f t="shared" si="3"/>
        <v>10</v>
      </c>
      <c r="K189" s="65">
        <f>100*G189/$F189</f>
        <v>34.362934362934361</v>
      </c>
      <c r="L189" s="65">
        <f>100*H189/$F189</f>
        <v>55.212355212355213</v>
      </c>
      <c r="M189" s="65">
        <f>100*I189/$F189</f>
        <v>6.5637065637065639</v>
      </c>
      <c r="N189" s="65">
        <f>100*J189/$F189</f>
        <v>3.8610038610038608</v>
      </c>
      <c r="O189" s="67"/>
      <c r="P189" s="67"/>
      <c r="Q189" s="3"/>
      <c r="R189" s="3"/>
    </row>
    <row r="190" spans="1:18" x14ac:dyDescent="0.3">
      <c r="D190" s="3"/>
      <c r="E190" s="3"/>
      <c r="F190" s="3"/>
      <c r="G190" s="3"/>
      <c r="H190" s="3"/>
      <c r="I190" s="4"/>
      <c r="J190" s="3"/>
      <c r="K190" s="67"/>
      <c r="L190" s="67"/>
      <c r="M190" s="67"/>
      <c r="N190" s="67"/>
      <c r="O190" s="67"/>
      <c r="P190" s="67"/>
      <c r="Q190" s="3"/>
      <c r="R190" s="3"/>
    </row>
    <row r="191" spans="1:18" x14ac:dyDescent="0.3">
      <c r="D191" s="3"/>
      <c r="E191" s="3"/>
      <c r="F191" s="3"/>
      <c r="G191" s="3"/>
      <c r="H191" s="3"/>
      <c r="I191" s="4"/>
      <c r="J191" s="3"/>
      <c r="K191" s="67"/>
      <c r="L191" s="67"/>
      <c r="M191" s="67"/>
      <c r="N191" s="67"/>
      <c r="O191" s="67"/>
      <c r="P191" s="67"/>
      <c r="Q191" s="3"/>
      <c r="R191" s="3"/>
    </row>
    <row r="192" spans="1:18" x14ac:dyDescent="0.3">
      <c r="A192" t="s">
        <v>438</v>
      </c>
      <c r="B192" t="s">
        <v>7</v>
      </c>
      <c r="C192" t="s">
        <v>401</v>
      </c>
      <c r="D192" s="3">
        <f>SUMIFS(D$9:D$171,$B$9:$B$171,$B192,$C$9:$C$171,$C192)</f>
        <v>99</v>
      </c>
      <c r="E192" s="3">
        <f t="shared" ref="E192:J192" si="4">SUMIFS(E$9:E$171,$B$9:$B$171,$B192,$C$9:$C$171,$C192)</f>
        <v>0</v>
      </c>
      <c r="F192" s="3">
        <f t="shared" si="4"/>
        <v>99</v>
      </c>
      <c r="G192" s="3">
        <f t="shared" si="4"/>
        <v>40</v>
      </c>
      <c r="H192" s="3">
        <f t="shared" si="4"/>
        <v>46</v>
      </c>
      <c r="I192" s="3">
        <f t="shared" si="4"/>
        <v>7</v>
      </c>
      <c r="J192" s="3">
        <f t="shared" si="4"/>
        <v>6</v>
      </c>
      <c r="K192" s="65">
        <f>100*G192/$F192</f>
        <v>40.404040404040401</v>
      </c>
      <c r="L192" s="65">
        <f>100*H192/$F192</f>
        <v>46.464646464646464</v>
      </c>
      <c r="M192" s="65">
        <f>100*I192/$F192</f>
        <v>7.0707070707070709</v>
      </c>
      <c r="N192" s="65">
        <f>100*J192/$F192</f>
        <v>6.0606060606060606</v>
      </c>
      <c r="O192" s="67"/>
      <c r="P192" s="67"/>
      <c r="Q192" s="3"/>
      <c r="R192" s="3"/>
    </row>
    <row r="193" spans="1:18" x14ac:dyDescent="0.3">
      <c r="A193" t="s">
        <v>439</v>
      </c>
      <c r="B193" t="s">
        <v>7</v>
      </c>
      <c r="C193" t="s">
        <v>400</v>
      </c>
      <c r="D193" s="3">
        <f t="shared" ref="D193:J205" si="5">SUMIFS(D$9:D$171,$B$9:$B$171,$B193,$C$9:$C$171,$C193)</f>
        <v>161</v>
      </c>
      <c r="E193" s="3">
        <f t="shared" si="5"/>
        <v>5</v>
      </c>
      <c r="F193" s="3">
        <f t="shared" si="5"/>
        <v>156</v>
      </c>
      <c r="G193" s="3">
        <f t="shared" si="5"/>
        <v>49</v>
      </c>
      <c r="H193" s="3">
        <f t="shared" si="5"/>
        <v>93</v>
      </c>
      <c r="I193" s="3">
        <f t="shared" si="5"/>
        <v>9</v>
      </c>
      <c r="J193" s="3">
        <f t="shared" si="5"/>
        <v>5</v>
      </c>
      <c r="K193" s="65">
        <f>100*G193/$F193</f>
        <v>31.410256410256409</v>
      </c>
      <c r="L193" s="65">
        <f>100*H193/$F193</f>
        <v>59.615384615384613</v>
      </c>
      <c r="M193" s="65">
        <f>100*I193/$F193</f>
        <v>5.7692307692307692</v>
      </c>
      <c r="N193" s="65">
        <f>100*J193/$F193</f>
        <v>3.2051282051282053</v>
      </c>
      <c r="O193" s="67"/>
      <c r="P193" s="67"/>
      <c r="Q193" s="3"/>
      <c r="R193" s="3"/>
    </row>
    <row r="194" spans="1:18" x14ac:dyDescent="0.3">
      <c r="A194" t="s">
        <v>440</v>
      </c>
      <c r="B194" t="s">
        <v>7</v>
      </c>
      <c r="C194" t="s">
        <v>404</v>
      </c>
      <c r="D194" s="3">
        <f t="shared" si="5"/>
        <v>157</v>
      </c>
      <c r="E194" s="3">
        <f t="shared" si="5"/>
        <v>11</v>
      </c>
      <c r="F194" s="3">
        <f t="shared" si="5"/>
        <v>146</v>
      </c>
      <c r="G194" s="3">
        <f t="shared" si="5"/>
        <v>69</v>
      </c>
      <c r="H194" s="3">
        <f t="shared" si="5"/>
        <v>71</v>
      </c>
      <c r="I194" s="3">
        <f t="shared" si="5"/>
        <v>3</v>
      </c>
      <c r="J194" s="3">
        <f t="shared" si="5"/>
        <v>3</v>
      </c>
      <c r="K194" s="65">
        <f>100*G194/$F194</f>
        <v>47.260273972602739</v>
      </c>
      <c r="L194" s="65">
        <f>100*H194/$F194</f>
        <v>48.630136986301373</v>
      </c>
      <c r="M194" s="65">
        <f>100*I194/$F194</f>
        <v>2.0547945205479454</v>
      </c>
      <c r="N194" s="65">
        <f>100*J194/$F194</f>
        <v>2.0547945205479454</v>
      </c>
      <c r="O194" s="67"/>
      <c r="P194" s="67"/>
      <c r="Q194" s="3"/>
      <c r="R194" s="3"/>
    </row>
    <row r="195" spans="1:18" x14ac:dyDescent="0.3">
      <c r="A195" t="s">
        <v>441</v>
      </c>
      <c r="B195" t="s">
        <v>7</v>
      </c>
      <c r="C195" t="s">
        <v>403</v>
      </c>
      <c r="D195" s="3">
        <f t="shared" si="5"/>
        <v>257</v>
      </c>
      <c r="E195" s="3">
        <f t="shared" si="5"/>
        <v>6</v>
      </c>
      <c r="F195" s="3">
        <f t="shared" si="5"/>
        <v>251</v>
      </c>
      <c r="G195" s="3">
        <f t="shared" si="5"/>
        <v>106</v>
      </c>
      <c r="H195" s="3">
        <f t="shared" si="5"/>
        <v>121</v>
      </c>
      <c r="I195" s="3">
        <f t="shared" si="5"/>
        <v>15</v>
      </c>
      <c r="J195" s="3">
        <f t="shared" si="5"/>
        <v>9</v>
      </c>
      <c r="K195" s="65">
        <f>100*G195/$F195</f>
        <v>42.231075697211153</v>
      </c>
      <c r="L195" s="65">
        <f>100*H195/$F195</f>
        <v>48.207171314741039</v>
      </c>
      <c r="M195" s="65">
        <f>100*I195/$F195</f>
        <v>5.9760956175298805</v>
      </c>
      <c r="N195" s="65">
        <f>100*J195/$F195</f>
        <v>3.5856573705179282</v>
      </c>
      <c r="O195" s="67"/>
      <c r="P195" s="67"/>
      <c r="Q195" s="3"/>
      <c r="R195" s="3"/>
    </row>
    <row r="196" spans="1:18" x14ac:dyDescent="0.3">
      <c r="D196" s="3"/>
      <c r="E196" s="3"/>
      <c r="F196" s="3"/>
      <c r="G196" s="3"/>
      <c r="H196" s="3"/>
      <c r="I196" s="4"/>
      <c r="J196" s="3"/>
      <c r="K196" s="67"/>
      <c r="L196" s="67"/>
      <c r="M196" s="67"/>
      <c r="N196" s="67"/>
      <c r="O196" s="67"/>
      <c r="P196" s="67"/>
      <c r="Q196" s="3"/>
      <c r="R196" s="3"/>
    </row>
    <row r="197" spans="1:18" x14ac:dyDescent="0.3">
      <c r="A197" t="s">
        <v>442</v>
      </c>
      <c r="B197" t="s">
        <v>9</v>
      </c>
      <c r="C197" t="s">
        <v>401</v>
      </c>
      <c r="D197" s="3">
        <f t="shared" si="5"/>
        <v>108</v>
      </c>
      <c r="E197" s="3">
        <f t="shared" si="5"/>
        <v>7</v>
      </c>
      <c r="F197" s="3">
        <f t="shared" si="5"/>
        <v>101</v>
      </c>
      <c r="G197" s="3">
        <f t="shared" si="5"/>
        <v>36</v>
      </c>
      <c r="H197" s="3">
        <f t="shared" si="5"/>
        <v>51</v>
      </c>
      <c r="I197" s="3">
        <f t="shared" si="5"/>
        <v>3</v>
      </c>
      <c r="J197" s="3">
        <f t="shared" si="5"/>
        <v>11</v>
      </c>
      <c r="K197" s="65">
        <f>100*G197/$F197</f>
        <v>35.643564356435647</v>
      </c>
      <c r="L197" s="65">
        <f>100*H197/$F197</f>
        <v>50.495049504950494</v>
      </c>
      <c r="M197" s="65">
        <f>100*I197/$F197</f>
        <v>2.9702970297029703</v>
      </c>
      <c r="N197" s="65">
        <f>100*J197/$F197</f>
        <v>10.891089108910892</v>
      </c>
      <c r="O197" s="67"/>
      <c r="P197" s="67"/>
      <c r="Q197" s="3"/>
      <c r="R197" s="3"/>
    </row>
    <row r="198" spans="1:18" x14ac:dyDescent="0.3">
      <c r="A198" t="s">
        <v>443</v>
      </c>
      <c r="B198" t="s">
        <v>9</v>
      </c>
      <c r="C198" t="s">
        <v>400</v>
      </c>
      <c r="D198" s="3">
        <f t="shared" si="5"/>
        <v>50</v>
      </c>
      <c r="E198" s="3">
        <f t="shared" si="5"/>
        <v>3</v>
      </c>
      <c r="F198" s="3">
        <f t="shared" si="5"/>
        <v>47</v>
      </c>
      <c r="G198" s="3">
        <f t="shared" si="5"/>
        <v>13</v>
      </c>
      <c r="H198" s="3">
        <f t="shared" si="5"/>
        <v>26</v>
      </c>
      <c r="I198" s="3">
        <f t="shared" si="5"/>
        <v>6</v>
      </c>
      <c r="J198" s="3">
        <f t="shared" si="5"/>
        <v>2</v>
      </c>
      <c r="K198" s="65">
        <f>100*G198/$F198</f>
        <v>27.659574468085108</v>
      </c>
      <c r="L198" s="65">
        <f>100*H198/$F198</f>
        <v>55.319148936170215</v>
      </c>
      <c r="M198" s="65">
        <f>100*I198/$F198</f>
        <v>12.76595744680851</v>
      </c>
      <c r="N198" s="65">
        <f>100*J198/$F198</f>
        <v>4.2553191489361701</v>
      </c>
      <c r="O198" s="67"/>
      <c r="P198" s="67"/>
      <c r="Q198" s="3"/>
      <c r="R198" s="3"/>
    </row>
    <row r="199" spans="1:18"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67"/>
      <c r="Q199" s="3"/>
      <c r="R199" s="3"/>
    </row>
    <row r="200" spans="1:18"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67"/>
      <c r="Q200" s="3"/>
      <c r="R200" s="3"/>
    </row>
    <row r="201" spans="1:18" x14ac:dyDescent="0.3">
      <c r="D201" s="3"/>
      <c r="E201" s="3"/>
      <c r="F201" s="3"/>
      <c r="G201" s="3"/>
      <c r="H201" s="3"/>
      <c r="I201" s="4"/>
      <c r="J201" s="3"/>
      <c r="K201" s="67"/>
      <c r="L201" s="67"/>
      <c r="M201" s="67"/>
      <c r="N201" s="67"/>
      <c r="O201" s="67"/>
      <c r="P201" s="67"/>
      <c r="Q201" s="3"/>
      <c r="R201" s="3"/>
    </row>
    <row r="202" spans="1:18" x14ac:dyDescent="0.3">
      <c r="A202" t="s">
        <v>444</v>
      </c>
      <c r="B202" t="s">
        <v>5</v>
      </c>
      <c r="C202" t="s">
        <v>401</v>
      </c>
      <c r="D202" s="3">
        <f t="shared" si="5"/>
        <v>172</v>
      </c>
      <c r="E202" s="3">
        <f t="shared" si="5"/>
        <v>7</v>
      </c>
      <c r="F202" s="3">
        <f t="shared" si="5"/>
        <v>165</v>
      </c>
      <c r="G202" s="3">
        <f t="shared" si="5"/>
        <v>50</v>
      </c>
      <c r="H202" s="3">
        <f t="shared" si="5"/>
        <v>101</v>
      </c>
      <c r="I202" s="3">
        <f t="shared" si="5"/>
        <v>6</v>
      </c>
      <c r="J202" s="3">
        <f t="shared" si="5"/>
        <v>8</v>
      </c>
      <c r="K202" s="65">
        <f>100*G202/$F202</f>
        <v>30.303030303030305</v>
      </c>
      <c r="L202" s="65">
        <f>100*H202/$F202</f>
        <v>61.212121212121211</v>
      </c>
      <c r="M202" s="65">
        <f>100*I202/$F202</f>
        <v>3.6363636363636362</v>
      </c>
      <c r="N202" s="65">
        <f>100*J202/$F202</f>
        <v>4.8484848484848486</v>
      </c>
      <c r="O202" s="67"/>
      <c r="P202" s="67"/>
      <c r="Q202" s="3"/>
      <c r="R202" s="3"/>
    </row>
    <row r="203" spans="1:18" x14ac:dyDescent="0.3">
      <c r="A203" t="s">
        <v>445</v>
      </c>
      <c r="B203" t="s">
        <v>5</v>
      </c>
      <c r="C203" t="s">
        <v>400</v>
      </c>
      <c r="D203" s="3">
        <f t="shared" si="5"/>
        <v>59</v>
      </c>
      <c r="E203" s="3">
        <f t="shared" si="5"/>
        <v>3</v>
      </c>
      <c r="F203" s="3">
        <f t="shared" si="5"/>
        <v>56</v>
      </c>
      <c r="G203" s="3">
        <f t="shared" si="5"/>
        <v>27</v>
      </c>
      <c r="H203" s="3">
        <f t="shared" si="5"/>
        <v>24</v>
      </c>
      <c r="I203" s="3">
        <f t="shared" si="5"/>
        <v>2</v>
      </c>
      <c r="J203" s="3">
        <f t="shared" si="5"/>
        <v>3</v>
      </c>
      <c r="K203" s="65">
        <f>100*G203/$F203</f>
        <v>48.214285714285715</v>
      </c>
      <c r="L203" s="65">
        <f>100*H203/$F203</f>
        <v>42.857142857142854</v>
      </c>
      <c r="M203" s="65">
        <f>100*I203/$F203</f>
        <v>3.5714285714285716</v>
      </c>
      <c r="N203" s="65">
        <f>100*J203/$F203</f>
        <v>5.3571428571428568</v>
      </c>
      <c r="O203" s="67"/>
      <c r="P203" s="67"/>
      <c r="Q203" s="3"/>
      <c r="R203" s="3"/>
    </row>
    <row r="204" spans="1:18"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67"/>
      <c r="Q204" s="3"/>
      <c r="R204" s="3"/>
    </row>
    <row r="205" spans="1:18"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67"/>
      <c r="Q205" s="3"/>
      <c r="R205" s="3"/>
    </row>
    <row r="206" spans="1:18" x14ac:dyDescent="0.3">
      <c r="B206" s="3"/>
      <c r="C206" s="3"/>
      <c r="D206" s="3"/>
      <c r="E206" s="3"/>
      <c r="F206" s="3"/>
      <c r="G206" s="3"/>
      <c r="H206" s="3"/>
      <c r="I206" s="37"/>
      <c r="J206" s="3"/>
      <c r="K206" s="67"/>
      <c r="L206" s="67"/>
      <c r="M206" s="67"/>
      <c r="N206" s="67"/>
      <c r="O206" s="67"/>
      <c r="P206" s="67"/>
      <c r="Q206" s="3"/>
      <c r="R206" s="3"/>
    </row>
    <row r="207" spans="1:18" x14ac:dyDescent="0.3">
      <c r="B207" s="3"/>
      <c r="C207" s="3"/>
      <c r="D207" s="3"/>
      <c r="E207" s="3"/>
      <c r="F207" s="3"/>
      <c r="G207" s="3"/>
      <c r="H207" s="3"/>
      <c r="I207" s="37"/>
      <c r="J207" s="3"/>
      <c r="K207" s="3"/>
      <c r="L207" s="3"/>
      <c r="M207" s="3"/>
      <c r="N207" s="3"/>
      <c r="O207" s="3"/>
      <c r="P207" s="3"/>
      <c r="Q207" s="3"/>
      <c r="R207" s="3"/>
    </row>
    <row r="208" spans="1:18" x14ac:dyDescent="0.3">
      <c r="B208" s="3"/>
      <c r="C208" s="3"/>
      <c r="D208" s="3"/>
      <c r="E208" s="3"/>
      <c r="F208" s="3"/>
      <c r="G208" s="3"/>
      <c r="H208" s="3"/>
      <c r="I208" s="37"/>
      <c r="J208" s="3"/>
      <c r="K208" s="3"/>
      <c r="L208" s="3"/>
      <c r="M208" s="3"/>
      <c r="N208" s="3"/>
      <c r="O208" s="3"/>
      <c r="P208" s="3"/>
      <c r="Q208" s="3"/>
      <c r="R208" s="3"/>
    </row>
    <row r="209" spans="2:18" x14ac:dyDescent="0.3">
      <c r="B209" s="3"/>
      <c r="C209" s="3"/>
      <c r="D209" s="3"/>
      <c r="E209" s="3"/>
      <c r="F209" s="3"/>
      <c r="G209" s="3"/>
      <c r="H209" s="3"/>
      <c r="I209" s="37"/>
      <c r="J209" s="3"/>
      <c r="K209" s="3"/>
      <c r="L209" s="3"/>
      <c r="M209" s="3"/>
      <c r="N209" s="3"/>
      <c r="O209" s="3"/>
      <c r="P209" s="3"/>
      <c r="Q209" s="3"/>
      <c r="R209" s="3"/>
    </row>
    <row r="210" spans="2:18" x14ac:dyDescent="0.3">
      <c r="B210" s="3"/>
      <c r="C210" s="3"/>
      <c r="D210" s="3"/>
      <c r="E210" s="3"/>
      <c r="F210" s="3"/>
      <c r="G210" s="3"/>
      <c r="H210" s="3"/>
      <c r="I210" s="37"/>
      <c r="J210" s="3"/>
      <c r="K210" s="3"/>
      <c r="L210" s="3"/>
      <c r="M210" s="3"/>
      <c r="N210" s="3"/>
      <c r="O210" s="3"/>
      <c r="P210" s="3"/>
      <c r="Q210" s="3"/>
      <c r="R210" s="3"/>
    </row>
    <row r="211" spans="2:18" x14ac:dyDescent="0.3">
      <c r="B211" s="3"/>
      <c r="C211" s="3"/>
      <c r="D211" s="3"/>
      <c r="E211" s="3"/>
      <c r="F211" s="3"/>
      <c r="G211" s="3"/>
      <c r="H211" s="3"/>
      <c r="I211" s="37"/>
      <c r="J211" s="3"/>
      <c r="K211" s="3"/>
      <c r="L211" s="3"/>
      <c r="M211" s="3"/>
      <c r="N211" s="3"/>
      <c r="O211" s="3"/>
      <c r="P211" s="3"/>
      <c r="Q211" s="3"/>
      <c r="R211" s="3"/>
    </row>
    <row r="212" spans="2:18" x14ac:dyDescent="0.3">
      <c r="B212" s="3"/>
      <c r="C212" s="3"/>
      <c r="D212" s="3"/>
      <c r="E212" s="3"/>
      <c r="F212" s="3"/>
      <c r="G212" s="3"/>
      <c r="H212" s="3"/>
      <c r="I212" s="37"/>
      <c r="J212" s="3"/>
      <c r="K212" s="3"/>
      <c r="L212" s="3"/>
      <c r="M212" s="3"/>
      <c r="N212" s="3"/>
      <c r="O212" s="3"/>
      <c r="P212" s="3"/>
      <c r="Q212" s="3"/>
      <c r="R212" s="3"/>
    </row>
    <row r="213" spans="2:18" x14ac:dyDescent="0.3">
      <c r="B213" s="3"/>
      <c r="C213" s="3"/>
      <c r="D213" s="3"/>
      <c r="E213" s="3"/>
      <c r="F213" s="3"/>
      <c r="G213" s="3"/>
      <c r="H213" s="3"/>
      <c r="I213" s="37"/>
      <c r="J213" s="3"/>
      <c r="K213" s="3"/>
      <c r="L213" s="3"/>
      <c r="M213" s="3"/>
      <c r="N213" s="3"/>
      <c r="O213" s="3"/>
      <c r="P213" s="3"/>
      <c r="Q213" s="3"/>
      <c r="R213" s="3"/>
    </row>
    <row r="214" spans="2:18" x14ac:dyDescent="0.3">
      <c r="B214" s="3"/>
      <c r="C214" s="3"/>
      <c r="D214" s="3"/>
      <c r="E214" s="3"/>
      <c r="F214" s="3"/>
      <c r="G214" s="3"/>
      <c r="H214" s="3"/>
      <c r="I214" s="4"/>
      <c r="J214" s="3"/>
      <c r="K214" s="3"/>
      <c r="L214" s="3"/>
      <c r="M214" s="3"/>
      <c r="N214" s="3"/>
      <c r="O214" s="3"/>
      <c r="P214" s="3"/>
      <c r="Q214" s="3"/>
      <c r="R214" s="3"/>
    </row>
    <row r="215" spans="2:18" x14ac:dyDescent="0.3">
      <c r="B215" s="3"/>
      <c r="C215" s="3"/>
      <c r="D215" s="3"/>
      <c r="E215" s="3"/>
      <c r="F215" s="3"/>
      <c r="G215" s="3"/>
      <c r="H215" s="3"/>
      <c r="I215" s="4"/>
      <c r="J215" s="3"/>
      <c r="K215" s="3"/>
      <c r="L215" s="3"/>
      <c r="M215" s="3"/>
      <c r="N215" s="3"/>
      <c r="O215" s="3"/>
      <c r="P215" s="3"/>
      <c r="Q215" s="3"/>
      <c r="R215" s="3"/>
    </row>
    <row r="216" spans="2:18" x14ac:dyDescent="0.3">
      <c r="B216" s="3"/>
      <c r="C216" s="3"/>
      <c r="D216" s="3"/>
      <c r="E216" s="3"/>
      <c r="F216" s="3"/>
      <c r="G216" s="3"/>
      <c r="H216" s="3"/>
      <c r="I216" s="4"/>
      <c r="J216" s="3"/>
      <c r="K216" s="3"/>
      <c r="L216" s="3"/>
      <c r="M216" s="3"/>
      <c r="N216" s="3"/>
      <c r="O216" s="3"/>
      <c r="P216" s="3"/>
      <c r="Q216" s="3"/>
      <c r="R216" s="3"/>
    </row>
    <row r="217" spans="2:18" x14ac:dyDescent="0.3">
      <c r="B217" s="3"/>
      <c r="C217" s="3"/>
      <c r="D217" s="3"/>
      <c r="E217" s="3"/>
      <c r="F217" s="3"/>
      <c r="G217" s="3"/>
      <c r="H217" s="3"/>
      <c r="I217" s="4"/>
      <c r="J217" s="3"/>
      <c r="K217" s="3"/>
      <c r="L217" s="3"/>
      <c r="M217" s="3"/>
      <c r="N217" s="3"/>
      <c r="O217" s="3"/>
      <c r="P217" s="3"/>
      <c r="Q217" s="3"/>
      <c r="R217" s="3"/>
    </row>
    <row r="218" spans="2:18" x14ac:dyDescent="0.3">
      <c r="B218" s="3"/>
      <c r="C218" s="3"/>
      <c r="D218" s="3"/>
      <c r="E218" s="3"/>
      <c r="F218" s="3"/>
      <c r="G218" s="3"/>
      <c r="H218" s="3"/>
      <c r="I218" s="4"/>
      <c r="J218" s="3"/>
      <c r="K218" s="3"/>
      <c r="L218" s="3"/>
      <c r="M218" s="3"/>
      <c r="N218" s="3"/>
      <c r="O218" s="3"/>
      <c r="P218" s="3"/>
      <c r="Q218" s="3"/>
      <c r="R218" s="3"/>
    </row>
    <row r="219" spans="2:18" x14ac:dyDescent="0.3">
      <c r="B219" s="3"/>
      <c r="C219" s="3"/>
      <c r="D219" s="3"/>
      <c r="E219" s="3"/>
      <c r="F219" s="3"/>
      <c r="G219" s="3"/>
      <c r="H219" s="3"/>
      <c r="I219" s="4"/>
      <c r="J219" s="3"/>
      <c r="K219" s="3"/>
      <c r="L219" s="3"/>
      <c r="M219" s="3"/>
      <c r="N219" s="3"/>
      <c r="O219" s="3"/>
      <c r="P219" s="3"/>
      <c r="Q219" s="3"/>
      <c r="R219" s="3"/>
    </row>
    <row r="220" spans="2:18" x14ac:dyDescent="0.3">
      <c r="B220" s="3"/>
      <c r="C220" s="3"/>
      <c r="D220" s="3"/>
      <c r="E220" s="3"/>
      <c r="F220" s="3"/>
      <c r="G220" s="3"/>
      <c r="H220" s="3"/>
      <c r="I220" s="4"/>
      <c r="J220" s="3"/>
      <c r="K220" s="3"/>
      <c r="L220" s="3"/>
      <c r="M220" s="3"/>
      <c r="N220" s="3"/>
      <c r="O220" s="3"/>
      <c r="P220" s="3"/>
      <c r="Q220" s="3"/>
      <c r="R220" s="3"/>
    </row>
    <row r="221" spans="2:18" x14ac:dyDescent="0.3">
      <c r="B221" s="3"/>
      <c r="C221" s="3"/>
      <c r="D221" s="3"/>
      <c r="E221" s="3"/>
      <c r="F221" s="3"/>
      <c r="G221" s="3"/>
      <c r="H221" s="3"/>
      <c r="I221" s="4"/>
      <c r="J221" s="3"/>
      <c r="K221" s="3"/>
      <c r="L221" s="3"/>
      <c r="M221" s="3"/>
      <c r="N221" s="3"/>
      <c r="O221" s="3"/>
      <c r="P221" s="3"/>
      <c r="Q221" s="3"/>
      <c r="R221" s="3"/>
    </row>
    <row r="222" spans="2:18" x14ac:dyDescent="0.3">
      <c r="B222" s="3"/>
      <c r="C222" s="3"/>
      <c r="D222" s="3"/>
      <c r="E222" s="3"/>
      <c r="F222" s="3"/>
      <c r="G222" s="3"/>
      <c r="H222" s="3"/>
      <c r="I222" s="4"/>
      <c r="J222" s="3"/>
      <c r="K222" s="3"/>
      <c r="L222" s="3"/>
      <c r="M222" s="3"/>
      <c r="N222" s="3"/>
      <c r="O222" s="3"/>
      <c r="P222" s="3"/>
      <c r="Q222" s="3"/>
      <c r="R222" s="3"/>
    </row>
    <row r="223" spans="2:18" x14ac:dyDescent="0.3">
      <c r="B223" s="3"/>
      <c r="C223" s="3"/>
      <c r="D223" s="3"/>
      <c r="E223" s="3"/>
      <c r="F223" s="3"/>
      <c r="G223" s="3"/>
      <c r="H223" s="3"/>
      <c r="I223" s="4"/>
      <c r="J223" s="3"/>
      <c r="K223" s="3"/>
      <c r="L223" s="3"/>
      <c r="M223" s="3"/>
      <c r="N223" s="3"/>
      <c r="O223" s="3"/>
      <c r="P223" s="3"/>
      <c r="Q223" s="3"/>
      <c r="R223" s="3"/>
    </row>
    <row r="224" spans="2:18" x14ac:dyDescent="0.3">
      <c r="B224" s="3"/>
      <c r="C224" s="3"/>
      <c r="D224" s="3"/>
      <c r="E224" s="3"/>
      <c r="F224" s="3"/>
      <c r="G224" s="3"/>
      <c r="H224" s="3"/>
      <c r="I224" s="4"/>
      <c r="J224" s="3"/>
      <c r="K224" s="3"/>
      <c r="L224" s="3"/>
      <c r="M224" s="3"/>
      <c r="N224" s="3"/>
      <c r="O224" s="3"/>
      <c r="P224" s="3"/>
      <c r="Q224" s="3"/>
      <c r="R224" s="3"/>
    </row>
    <row r="225" spans="1:18" x14ac:dyDescent="0.3">
      <c r="B225" s="3"/>
      <c r="C225" s="3"/>
      <c r="D225" s="3"/>
      <c r="E225" s="3"/>
      <c r="F225" s="3"/>
      <c r="G225" s="3"/>
      <c r="H225" s="3"/>
      <c r="I225" s="4"/>
      <c r="J225" s="3"/>
      <c r="K225" s="3"/>
      <c r="L225" s="3"/>
      <c r="M225" s="3"/>
      <c r="N225" s="3"/>
      <c r="O225" s="3"/>
      <c r="P225" s="3"/>
      <c r="Q225" s="3"/>
      <c r="R225" s="3"/>
    </row>
    <row r="226" spans="1:18" x14ac:dyDescent="0.3">
      <c r="B226" s="3"/>
      <c r="C226" s="3"/>
      <c r="D226" s="3"/>
      <c r="E226" s="3"/>
      <c r="F226" s="3"/>
      <c r="G226" s="3"/>
      <c r="H226" s="3"/>
      <c r="I226" s="4"/>
      <c r="J226" s="3"/>
      <c r="K226" s="3"/>
      <c r="L226" s="3"/>
      <c r="M226" s="3"/>
      <c r="N226" s="3"/>
      <c r="O226" s="3"/>
      <c r="P226" s="3"/>
      <c r="Q226" s="3"/>
      <c r="R226" s="3"/>
    </row>
    <row r="227" spans="1:18" x14ac:dyDescent="0.3">
      <c r="A227" t="str">
        <f>'all schools'!A223</f>
        <v/>
      </c>
      <c r="B227" s="3"/>
      <c r="C227" s="3"/>
      <c r="D227" s="1">
        <f>SUMIF($C$12:$C$179,$A227,D$12:D$179)</f>
        <v>999</v>
      </c>
      <c r="E227" s="1">
        <f>SUMIF($C$12:$C$179,$A227,E$12:E$179)</f>
        <v>39</v>
      </c>
      <c r="F227" s="1"/>
      <c r="G227" s="1">
        <f>SUMIF($C$12:$C$179,$A227,G$12:G$179)</f>
        <v>373</v>
      </c>
      <c r="H227" s="1"/>
      <c r="I227" s="1">
        <f>SUMIF($C$12:$C$179,$A227,I$12:I$179)</f>
        <v>43</v>
      </c>
      <c r="J227" s="1">
        <f t="shared" ref="J227:L227" si="6">SUMIF($C$12:$C$179,$A227,J$12:J$179)</f>
        <v>45</v>
      </c>
      <c r="K227" s="1">
        <f t="shared" si="6"/>
        <v>300.99092161964552</v>
      </c>
      <c r="L227" s="1">
        <f t="shared" si="6"/>
        <v>423.61665208013409</v>
      </c>
      <c r="M227" s="1"/>
      <c r="N227" s="2">
        <f>I227/$G227</f>
        <v>0.11528150134048257</v>
      </c>
      <c r="O227" s="2">
        <f t="shared" ref="O227:Q227" si="7">J227/$G227</f>
        <v>0.12064343163538874</v>
      </c>
      <c r="P227" s="2">
        <f t="shared" si="7"/>
        <v>0.80694617056205231</v>
      </c>
      <c r="Q227" s="2">
        <f t="shared" si="7"/>
        <v>1.1357014801075982</v>
      </c>
      <c r="R227" s="2"/>
    </row>
    <row r="228" spans="1:18" x14ac:dyDescent="0.3">
      <c r="B228" s="3"/>
      <c r="C228" s="3"/>
      <c r="D228" s="3"/>
      <c r="E228" s="3"/>
      <c r="F228" s="3"/>
      <c r="G228" s="3"/>
      <c r="H228" s="3"/>
      <c r="I228" s="4"/>
      <c r="J228" s="3"/>
      <c r="K228" s="3"/>
      <c r="L228" s="3"/>
      <c r="M228" s="3"/>
      <c r="N228" s="3"/>
      <c r="O228" s="3"/>
      <c r="P228" s="3"/>
      <c r="Q228" s="3"/>
      <c r="R228" s="3"/>
    </row>
    <row r="229" spans="1:18" x14ac:dyDescent="0.3">
      <c r="B229" s="3"/>
      <c r="C229" s="3"/>
      <c r="D229" s="3"/>
      <c r="E229" s="3"/>
      <c r="F229" s="3"/>
      <c r="G229" s="3"/>
      <c r="H229" s="3"/>
      <c r="I229" s="4"/>
      <c r="J229" s="3"/>
      <c r="K229" s="3"/>
      <c r="L229" s="3"/>
      <c r="M229" s="3"/>
      <c r="N229" s="3"/>
      <c r="O229" s="3"/>
      <c r="P229" s="3"/>
      <c r="Q229" s="3"/>
      <c r="R229" s="3"/>
    </row>
    <row r="230" spans="1:18" x14ac:dyDescent="0.3">
      <c r="B230" s="3"/>
      <c r="C230" s="3"/>
      <c r="D230" s="3"/>
      <c r="E230" s="3"/>
      <c r="F230" s="3"/>
      <c r="G230" s="3"/>
      <c r="H230" s="3"/>
      <c r="I230" s="4"/>
      <c r="J230" s="3"/>
      <c r="K230" s="3"/>
      <c r="L230" s="3"/>
      <c r="M230" s="3"/>
      <c r="N230" s="3"/>
      <c r="O230" s="3"/>
      <c r="P230" s="3"/>
      <c r="Q230" s="3"/>
      <c r="R230" s="3"/>
    </row>
    <row r="231" spans="1:18" x14ac:dyDescent="0.3">
      <c r="B231" s="3"/>
      <c r="C231" s="3"/>
      <c r="D231" s="3"/>
      <c r="E231" s="3"/>
      <c r="F231" s="3"/>
      <c r="G231" s="3"/>
      <c r="H231" s="3"/>
      <c r="I231" s="4"/>
      <c r="J231" s="3"/>
      <c r="K231" s="3"/>
      <c r="L231" s="3"/>
      <c r="M231" s="3"/>
      <c r="N231" s="3"/>
      <c r="O231" s="3"/>
      <c r="P231" s="3"/>
      <c r="Q231" s="3"/>
      <c r="R231" s="3"/>
    </row>
    <row r="232" spans="1:18" x14ac:dyDescent="0.3">
      <c r="B232" s="3"/>
      <c r="C232" s="3"/>
      <c r="D232" s="3"/>
      <c r="E232" s="3"/>
      <c r="F232" s="3"/>
      <c r="G232" s="3"/>
      <c r="H232" s="3"/>
      <c r="I232" s="4"/>
      <c r="J232" s="3"/>
      <c r="K232" s="3"/>
      <c r="L232" s="3"/>
      <c r="M232" s="3"/>
      <c r="N232" s="3"/>
      <c r="O232" s="3"/>
      <c r="P232" s="3"/>
      <c r="Q232" s="3"/>
      <c r="R232" s="3"/>
    </row>
    <row r="233" spans="1:18" x14ac:dyDescent="0.3">
      <c r="B233" s="3"/>
      <c r="C233" s="3"/>
      <c r="D233" s="3"/>
      <c r="E233" s="3"/>
      <c r="F233" s="3"/>
      <c r="G233" s="3"/>
      <c r="H233" s="3"/>
      <c r="I233" s="4"/>
      <c r="J233" s="3"/>
      <c r="K233" s="3"/>
      <c r="L233" s="3"/>
      <c r="M233" s="3"/>
      <c r="N233" s="3"/>
      <c r="O233" s="3"/>
      <c r="P233" s="3"/>
      <c r="Q233" s="3"/>
      <c r="R233" s="3"/>
    </row>
    <row r="234" spans="1:18" x14ac:dyDescent="0.3">
      <c r="B234" s="3"/>
      <c r="C234" s="3"/>
      <c r="D234" s="3"/>
      <c r="E234" s="3"/>
      <c r="F234" s="3"/>
      <c r="G234" s="3"/>
      <c r="H234" s="3"/>
      <c r="I234" s="4"/>
      <c r="J234" s="3"/>
      <c r="K234" s="3"/>
      <c r="L234" s="3"/>
      <c r="M234" s="3"/>
      <c r="N234" s="3"/>
      <c r="O234" s="3"/>
      <c r="P234" s="3"/>
      <c r="Q234" s="3"/>
      <c r="R234" s="3"/>
    </row>
    <row r="235" spans="1:18" x14ac:dyDescent="0.3">
      <c r="B235" s="3"/>
      <c r="C235" s="3"/>
      <c r="D235" s="3">
        <v>4</v>
      </c>
      <c r="E235" s="3">
        <v>5</v>
      </c>
      <c r="F235" s="3">
        <v>6</v>
      </c>
      <c r="G235" s="3">
        <v>7</v>
      </c>
      <c r="H235" s="3">
        <v>8</v>
      </c>
      <c r="I235" s="3">
        <v>9</v>
      </c>
      <c r="J235" s="3">
        <v>10</v>
      </c>
      <c r="K235" s="3">
        <v>11</v>
      </c>
      <c r="L235" s="3">
        <v>12</v>
      </c>
      <c r="M235" s="3">
        <v>13</v>
      </c>
      <c r="N235" s="3">
        <v>14</v>
      </c>
      <c r="O235" s="3">
        <v>15</v>
      </c>
      <c r="P235" s="3">
        <v>16</v>
      </c>
      <c r="Q235" s="3">
        <v>17</v>
      </c>
      <c r="R235" s="3">
        <v>18</v>
      </c>
    </row>
    <row r="237" spans="1:18" x14ac:dyDescent="0.3">
      <c r="D237" s="16" t="s">
        <v>419</v>
      </c>
    </row>
    <row r="238" spans="1:18" x14ac:dyDescent="0.3">
      <c r="D238" s="17" t="s">
        <v>422</v>
      </c>
    </row>
    <row r="241" spans="3:17" x14ac:dyDescent="0.3">
      <c r="D241" t="s">
        <v>369</v>
      </c>
      <c r="E241" t="s">
        <v>427</v>
      </c>
      <c r="F241" t="s">
        <v>428</v>
      </c>
      <c r="G241" t="s">
        <v>374</v>
      </c>
      <c r="H241" t="s">
        <v>375</v>
      </c>
      <c r="I241" t="s">
        <v>376</v>
      </c>
      <c r="J241" t="s">
        <v>377</v>
      </c>
      <c r="K241" t="s">
        <v>429</v>
      </c>
      <c r="L241" t="s">
        <v>430</v>
      </c>
      <c r="M241" t="s">
        <v>431</v>
      </c>
      <c r="N241" t="s">
        <v>432</v>
      </c>
    </row>
    <row r="242" spans="3:17" ht="39.6" x14ac:dyDescent="0.3">
      <c r="C242" s="5"/>
      <c r="D242" s="6" t="s">
        <v>369</v>
      </c>
      <c r="E242" s="6" t="s">
        <v>370</v>
      </c>
      <c r="F242" s="38"/>
      <c r="G242" s="6" t="s">
        <v>371</v>
      </c>
      <c r="H242" s="48"/>
      <c r="I242" s="49" t="s">
        <v>372</v>
      </c>
      <c r="J242" s="49"/>
      <c r="K242" s="49"/>
      <c r="L242" s="49"/>
      <c r="M242" s="45"/>
      <c r="N242" s="49" t="s">
        <v>373</v>
      </c>
      <c r="O242" s="49"/>
      <c r="P242" s="49"/>
      <c r="Q242" s="49"/>
    </row>
    <row r="243" spans="3:17" ht="39.6" x14ac:dyDescent="0.3">
      <c r="C243" s="7"/>
      <c r="D243" s="8"/>
      <c r="E243" s="8"/>
      <c r="F243" s="47"/>
      <c r="G243" s="8"/>
      <c r="H243" s="40"/>
      <c r="I243" s="9" t="s">
        <v>374</v>
      </c>
      <c r="J243" s="9" t="s">
        <v>375</v>
      </c>
      <c r="K243" s="9" t="s">
        <v>376</v>
      </c>
      <c r="L243" s="9" t="s">
        <v>377</v>
      </c>
      <c r="M243" s="50"/>
      <c r="N243" s="9" t="s">
        <v>374</v>
      </c>
      <c r="O243" s="9" t="s">
        <v>375</v>
      </c>
      <c r="P243" s="9" t="s">
        <v>376</v>
      </c>
      <c r="Q243" s="9" t="s">
        <v>377</v>
      </c>
    </row>
    <row r="244" spans="3:17" x14ac:dyDescent="0.3">
      <c r="C244" s="10" t="str">
        <f>'all schools'!C240</f>
        <v>England</v>
      </c>
      <c r="D244" s="10">
        <f>VLOOKUP($C244,$A$9:$Q$203,D235,FALSE)</f>
        <v>1063</v>
      </c>
      <c r="E244" s="10">
        <f>VLOOKUP($C244,$A$9:$Q$203,E235,FALSE)</f>
        <v>42</v>
      </c>
      <c r="F244" s="10"/>
      <c r="G244" s="10">
        <f>VLOOKUP($C244,$A$9:$Q$203,F235,FALSE)</f>
        <v>1021</v>
      </c>
      <c r="H244" s="11"/>
      <c r="I244" s="10">
        <f>VLOOKUP($C244,$A$9:$Q$203,G235,FALSE)</f>
        <v>390</v>
      </c>
      <c r="J244" s="10">
        <f>VLOOKUP($C244,$A$9:$Q$203,H235,FALSE)</f>
        <v>533</v>
      </c>
      <c r="K244" s="10">
        <f>VLOOKUP($C244,$A$9:$Q$203,I235,FALSE)</f>
        <v>51</v>
      </c>
      <c r="L244" s="10">
        <f>VLOOKUP($C244,$A$9:$Q$203,J235,FALSE)</f>
        <v>47</v>
      </c>
      <c r="M244" s="10"/>
      <c r="N244" s="10">
        <f>VLOOKUP($C244,$A$9:$Q$203,K235,FALSE)</f>
        <v>38.19784524975514</v>
      </c>
      <c r="O244" s="10">
        <f>VLOOKUP($C244,$A$9:$Q$203,L235,FALSE)</f>
        <v>52.203721841332026</v>
      </c>
      <c r="P244" s="10">
        <f>VLOOKUP($C244,$A$9:$Q$203,M235,FALSE)</f>
        <v>4.9951028403525957</v>
      </c>
      <c r="Q244" s="10">
        <f>VLOOKUP($C244,$A$9:$Q$203,N235,FALSE)</f>
        <v>4.6033300685602354</v>
      </c>
    </row>
    <row r="245" spans="3:17" x14ac:dyDescent="0.3">
      <c r="C245" s="10" t="str">
        <f>'all schools'!C241</f>
        <v>Predominantly Rural</v>
      </c>
      <c r="D245" s="10">
        <f>VLOOKUP($C245,$A$9:$Q$203,D235,FALSE)</f>
        <v>158</v>
      </c>
      <c r="E245" s="10">
        <f>VLOOKUP($C245,$A$9:$Q$203,E235,FALSE)</f>
        <v>10</v>
      </c>
      <c r="F245" s="12"/>
      <c r="G245" s="10">
        <f>VLOOKUP($C245,$A$9:$Q$203,F235,FALSE)</f>
        <v>148</v>
      </c>
      <c r="H245" s="13"/>
      <c r="I245" s="10">
        <f>VLOOKUP($C245,$A$9:$Q$203,G235,FALSE)</f>
        <v>49</v>
      </c>
      <c r="J245" s="10">
        <f>VLOOKUP($C245,$A$9:$Q$203,H235,FALSE)</f>
        <v>77</v>
      </c>
      <c r="K245" s="10">
        <f>VLOOKUP($C245,$A$9:$Q$203,I235,FALSE)</f>
        <v>9</v>
      </c>
      <c r="L245" s="10">
        <f>VLOOKUP($C245,$A$9:$Q$203,J235,FALSE)</f>
        <v>13</v>
      </c>
      <c r="M245" s="12"/>
      <c r="N245" s="10">
        <f>VLOOKUP($C245,$A$9:$Q$203,K235,FALSE)</f>
        <v>33.108108108108105</v>
      </c>
      <c r="O245" s="10">
        <f>VLOOKUP($C245,$A$9:$Q$203,L235,FALSE)</f>
        <v>52.027027027027025</v>
      </c>
      <c r="P245" s="10">
        <f>VLOOKUP($C245,$A$9:$Q$203,M235,FALSE)</f>
        <v>6.0810810810810807</v>
      </c>
      <c r="Q245" s="10">
        <f>VLOOKUP($C245,$A$9:$Q$203,N235,FALSE)</f>
        <v>8.7837837837837842</v>
      </c>
    </row>
    <row r="246" spans="3:17" x14ac:dyDescent="0.3">
      <c r="C246" s="15" t="s">
        <v>9</v>
      </c>
      <c r="D246" s="12">
        <f t="shared" ref="D246:E248" si="8">D183</f>
        <v>674</v>
      </c>
      <c r="E246" s="12">
        <f t="shared" si="8"/>
        <v>22</v>
      </c>
      <c r="F246" s="12"/>
      <c r="G246" s="12">
        <f>G183</f>
        <v>264</v>
      </c>
      <c r="H246" s="13"/>
      <c r="I246" s="12">
        <f t="shared" ref="I246:L248" si="9">I183</f>
        <v>34</v>
      </c>
      <c r="J246" s="12">
        <f t="shared" si="9"/>
        <v>23</v>
      </c>
      <c r="K246" s="12">
        <f t="shared" si="9"/>
        <v>40.490797546012267</v>
      </c>
      <c r="L246" s="12">
        <f t="shared" si="9"/>
        <v>50.766871165644169</v>
      </c>
      <c r="M246" s="12"/>
      <c r="N246" s="14">
        <f>100*N183</f>
        <v>352.76073619631904</v>
      </c>
      <c r="O246" s="14">
        <f t="shared" ref="O246:Q246" si="10">100*O183</f>
        <v>0</v>
      </c>
      <c r="P246" s="14">
        <f t="shared" si="10"/>
        <v>0</v>
      </c>
      <c r="Q246" s="14">
        <f t="shared" si="10"/>
        <v>0</v>
      </c>
    </row>
    <row r="247" spans="3:17" x14ac:dyDescent="0.3">
      <c r="C247" s="15" t="s">
        <v>5</v>
      </c>
      <c r="D247" s="12">
        <f t="shared" si="8"/>
        <v>231</v>
      </c>
      <c r="E247" s="12">
        <f t="shared" si="8"/>
        <v>10</v>
      </c>
      <c r="F247" s="12"/>
      <c r="G247" s="12">
        <f>G184</f>
        <v>77</v>
      </c>
      <c r="H247" s="13"/>
      <c r="I247" s="12">
        <f t="shared" si="9"/>
        <v>8</v>
      </c>
      <c r="J247" s="12">
        <f t="shared" si="9"/>
        <v>11</v>
      </c>
      <c r="K247" s="12">
        <f t="shared" si="9"/>
        <v>34.841628959276015</v>
      </c>
      <c r="L247" s="12">
        <f t="shared" si="9"/>
        <v>56.561085972850677</v>
      </c>
      <c r="M247" s="12"/>
      <c r="N247" s="14">
        <f t="shared" ref="N247:Q248" si="11">100*N184</f>
        <v>497.73755656108597</v>
      </c>
      <c r="O247" s="14">
        <f t="shared" si="11"/>
        <v>0</v>
      </c>
      <c r="P247" s="14">
        <f t="shared" si="11"/>
        <v>0</v>
      </c>
      <c r="Q247" s="14">
        <f t="shared" si="11"/>
        <v>0</v>
      </c>
    </row>
    <row r="248" spans="3:17" x14ac:dyDescent="0.3">
      <c r="C248" s="15" t="s">
        <v>7</v>
      </c>
      <c r="D248" s="12">
        <f t="shared" si="8"/>
        <v>158</v>
      </c>
      <c r="E248" s="12">
        <f t="shared" si="8"/>
        <v>10</v>
      </c>
      <c r="F248" s="12"/>
      <c r="G248" s="12">
        <f>G185</f>
        <v>49</v>
      </c>
      <c r="H248" s="13"/>
      <c r="I248" s="12">
        <f t="shared" si="9"/>
        <v>9</v>
      </c>
      <c r="J248" s="12">
        <f t="shared" si="9"/>
        <v>13</v>
      </c>
      <c r="K248" s="12">
        <f t="shared" si="9"/>
        <v>33.108108108108105</v>
      </c>
      <c r="L248" s="12">
        <f t="shared" si="9"/>
        <v>52.027027027027025</v>
      </c>
      <c r="M248" s="12"/>
      <c r="N248" s="14">
        <f t="shared" si="11"/>
        <v>878.37837837837844</v>
      </c>
      <c r="O248" s="14">
        <f t="shared" si="11"/>
        <v>0</v>
      </c>
      <c r="P248" s="14">
        <f t="shared" si="11"/>
        <v>0</v>
      </c>
      <c r="Q248" s="14">
        <f t="shared" si="11"/>
        <v>0</v>
      </c>
    </row>
    <row r="251" spans="3:17" x14ac:dyDescent="0.3">
      <c r="C251" t="s">
        <v>389</v>
      </c>
    </row>
  </sheetData>
  <mergeCells count="5">
    <mergeCell ref="F242:F243"/>
    <mergeCell ref="H242:H243"/>
    <mergeCell ref="I242:L242"/>
    <mergeCell ref="M242:M243"/>
    <mergeCell ref="N242:Q24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251"/>
  <sheetViews>
    <sheetView topLeftCell="F171" workbookViewId="0">
      <selection activeCell="K183" sqref="K183:Q207"/>
    </sheetView>
  </sheetViews>
  <sheetFormatPr defaultRowHeight="14.4" x14ac:dyDescent="0.3"/>
  <cols>
    <col min="1" max="1" width="36.109375" customWidth="1"/>
    <col min="4" max="4" width="20.6640625" customWidth="1"/>
    <col min="5" max="5" width="31.33203125" bestFit="1" customWidth="1"/>
    <col min="6" max="6" width="24.88671875" bestFit="1" customWidth="1"/>
    <col min="7" max="7" width="13.77734375" bestFit="1" customWidth="1"/>
    <col min="8" max="8" width="5.44140625" bestFit="1" customWidth="1"/>
    <col min="9" max="9" width="19.5546875" bestFit="1" customWidth="1"/>
    <col min="10" max="10" width="10.21875" bestFit="1" customWidth="1"/>
    <col min="11" max="11" width="12.6640625" bestFit="1" customWidth="1"/>
    <col min="12" max="12" width="12" bestFit="1" customWidth="1"/>
    <col min="13" max="13" width="21.5546875" bestFit="1" customWidth="1"/>
    <col min="14" max="15" width="13.88671875" bestFit="1" customWidth="1"/>
    <col min="16" max="16" width="14.88671875" bestFit="1" customWidth="1"/>
    <col min="17" max="17" width="26.33203125" bestFit="1" customWidth="1"/>
  </cols>
  <sheetData>
    <row r="1" spans="1:14" x14ac:dyDescent="0.3">
      <c r="A1" t="s">
        <v>437</v>
      </c>
    </row>
    <row r="2" spans="1:14" x14ac:dyDescent="0.3">
      <c r="A2" t="s">
        <v>422</v>
      </c>
    </row>
    <row r="4" spans="1:14" x14ac:dyDescent="0.3">
      <c r="A4" t="s">
        <v>367</v>
      </c>
      <c r="B4" t="s">
        <v>394</v>
      </c>
      <c r="D4" t="s">
        <v>369</v>
      </c>
      <c r="E4" t="s">
        <v>427</v>
      </c>
      <c r="F4" t="s">
        <v>428</v>
      </c>
      <c r="G4" t="s">
        <v>374</v>
      </c>
      <c r="H4" t="s">
        <v>375</v>
      </c>
      <c r="I4" t="s">
        <v>376</v>
      </c>
      <c r="J4" t="s">
        <v>377</v>
      </c>
      <c r="K4" t="s">
        <v>429</v>
      </c>
      <c r="L4" t="s">
        <v>430</v>
      </c>
      <c r="M4" t="s">
        <v>431</v>
      </c>
      <c r="N4" t="s">
        <v>432</v>
      </c>
    </row>
    <row r="9" spans="1:14" x14ac:dyDescent="0.3">
      <c r="A9" t="s">
        <v>378</v>
      </c>
      <c r="D9">
        <v>345</v>
      </c>
      <c r="E9">
        <v>12</v>
      </c>
      <c r="F9">
        <v>333</v>
      </c>
      <c r="G9">
        <v>61</v>
      </c>
      <c r="H9">
        <v>221</v>
      </c>
      <c r="I9">
        <v>32</v>
      </c>
      <c r="J9">
        <v>19</v>
      </c>
      <c r="K9">
        <v>18.318318318318319</v>
      </c>
      <c r="L9">
        <v>66.366366366366364</v>
      </c>
      <c r="M9">
        <v>9.6096096096096097</v>
      </c>
      <c r="N9">
        <v>5.7057057057057055</v>
      </c>
    </row>
    <row r="10" spans="1:14" x14ac:dyDescent="0.3">
      <c r="A10" t="s">
        <v>409</v>
      </c>
      <c r="D10">
        <v>54</v>
      </c>
      <c r="E10">
        <v>0</v>
      </c>
      <c r="F10">
        <v>54</v>
      </c>
      <c r="G10">
        <v>6</v>
      </c>
      <c r="H10">
        <v>38</v>
      </c>
      <c r="I10">
        <v>7</v>
      </c>
      <c r="J10">
        <v>3</v>
      </c>
      <c r="K10">
        <v>11.111111111111111</v>
      </c>
      <c r="L10">
        <v>70.370370370370367</v>
      </c>
      <c r="M10">
        <v>12.962962962962964</v>
      </c>
      <c r="N10">
        <v>5.5555555555555554</v>
      </c>
    </row>
    <row r="11" spans="1:14" x14ac:dyDescent="0.3">
      <c r="A11" t="s">
        <v>379</v>
      </c>
      <c r="D11">
        <v>18</v>
      </c>
      <c r="E11">
        <v>0</v>
      </c>
      <c r="F11">
        <v>18</v>
      </c>
      <c r="G11">
        <v>1</v>
      </c>
      <c r="H11">
        <v>13</v>
      </c>
      <c r="I11">
        <v>2</v>
      </c>
      <c r="J11">
        <v>2</v>
      </c>
      <c r="K11">
        <v>5.5555555555555554</v>
      </c>
      <c r="L11">
        <v>72.222222222222229</v>
      </c>
      <c r="M11">
        <v>11.111111111111111</v>
      </c>
      <c r="N11">
        <v>11.111111111111111</v>
      </c>
    </row>
    <row r="12" spans="1:14" x14ac:dyDescent="0.3">
      <c r="A12" t="s">
        <v>16</v>
      </c>
      <c r="B12" t="str">
        <f>IFERROR(VLOOKUP($A12,classification!$A$3:$C$331,3,FALSE),VLOOKUP($A12,classification!$I$2:$K$27,3,FALSE))</f>
        <v>Predominantly Urban</v>
      </c>
      <c r="C12" t="str">
        <f>VLOOKUP($A12,class!$A$1:$B$455,2,FALSE)</f>
        <v>Unitary Authority</v>
      </c>
      <c r="D12">
        <v>1</v>
      </c>
      <c r="E12">
        <v>0</v>
      </c>
      <c r="F12">
        <v>1</v>
      </c>
      <c r="G12">
        <v>0</v>
      </c>
      <c r="H12">
        <v>1</v>
      </c>
      <c r="I12">
        <v>0</v>
      </c>
      <c r="J12">
        <v>0</v>
      </c>
      <c r="K12">
        <v>0</v>
      </c>
      <c r="L12">
        <v>100</v>
      </c>
      <c r="M12">
        <v>0</v>
      </c>
      <c r="N12">
        <v>0</v>
      </c>
    </row>
    <row r="13" spans="1:14" x14ac:dyDescent="0.3">
      <c r="A13" t="s">
        <v>79</v>
      </c>
      <c r="B13" t="str">
        <f>IFERROR(VLOOKUP($A13,classification!$A$3:$C$331,3,FALSE),VLOOKUP($A13,classification!$I$2:$K$27,3,FALSE))</f>
        <v>Predominantly Rural</v>
      </c>
      <c r="C13" t="str">
        <f>VLOOKUP($A13,class!$A$1:$B$455,2,FALSE)</f>
        <v>Unitary Authority</v>
      </c>
      <c r="D13">
        <v>2</v>
      </c>
      <c r="E13">
        <v>0</v>
      </c>
      <c r="F13">
        <v>2</v>
      </c>
      <c r="G13">
        <v>0</v>
      </c>
      <c r="H13">
        <v>2</v>
      </c>
      <c r="I13">
        <v>0</v>
      </c>
      <c r="J13">
        <v>0</v>
      </c>
      <c r="K13">
        <v>0</v>
      </c>
      <c r="L13">
        <v>100</v>
      </c>
      <c r="M13">
        <v>0</v>
      </c>
      <c r="N13">
        <v>0</v>
      </c>
    </row>
    <row r="14" spans="1:14" x14ac:dyDescent="0.3">
      <c r="A14" t="s">
        <v>306</v>
      </c>
      <c r="B14" t="str">
        <f>IFERROR(VLOOKUP($A14,classification!$A$3:$C$331,3,FALSE),VLOOKUP($A14,classification!$I$2:$K$27,3,FALSE))</f>
        <v>Predominantly Urban</v>
      </c>
      <c r="C14" t="str">
        <f>VLOOKUP($A14,class!$A$1:$B$455,2,FALSE)</f>
        <v>Metropolitan District</v>
      </c>
      <c r="D14">
        <v>1</v>
      </c>
      <c r="E14">
        <v>0</v>
      </c>
      <c r="F14">
        <v>1</v>
      </c>
      <c r="G14">
        <v>0</v>
      </c>
      <c r="H14">
        <v>0</v>
      </c>
      <c r="I14">
        <v>0</v>
      </c>
      <c r="J14">
        <v>1</v>
      </c>
      <c r="K14">
        <v>0</v>
      </c>
      <c r="L14">
        <v>0</v>
      </c>
      <c r="M14">
        <v>0</v>
      </c>
      <c r="N14">
        <v>100</v>
      </c>
    </row>
    <row r="15" spans="1:14" x14ac:dyDescent="0.3">
      <c r="A15" t="s">
        <v>6</v>
      </c>
      <c r="B15" t="str">
        <f>IFERROR(VLOOKUP($A15,classification!$A$3:$C$331,3,FALSE),VLOOKUP($A15,classification!$I$2:$K$27,3,FALSE))</f>
        <v>Predominantly Urban</v>
      </c>
      <c r="C15" t="str">
        <f>VLOOKUP($A15,class!$A$1:$B$455,2,FALSE)</f>
        <v>Unitary Authority</v>
      </c>
      <c r="D15">
        <v>1</v>
      </c>
      <c r="E15">
        <v>0</v>
      </c>
      <c r="F15">
        <v>1</v>
      </c>
      <c r="G15">
        <v>0</v>
      </c>
      <c r="H15">
        <v>1</v>
      </c>
      <c r="I15">
        <v>0</v>
      </c>
      <c r="J15">
        <v>0</v>
      </c>
      <c r="K15">
        <v>0</v>
      </c>
      <c r="L15">
        <v>100</v>
      </c>
      <c r="M15">
        <v>0</v>
      </c>
      <c r="N15">
        <v>0</v>
      </c>
    </row>
    <row r="16" spans="1:14" x14ac:dyDescent="0.3">
      <c r="A16" t="s">
        <v>10</v>
      </c>
      <c r="B16" t="str">
        <f>IFERROR(VLOOKUP($A16,classification!$A$3:$C$331,3,FALSE),VLOOKUP($A16,classification!$I$2:$K$27,3,FALSE))</f>
        <v>Predominantly Urban</v>
      </c>
      <c r="C16" t="str">
        <f>VLOOKUP($A16,class!$A$1:$B$455,2,FALSE)</f>
        <v>Unitary Authority</v>
      </c>
      <c r="D16">
        <v>3</v>
      </c>
      <c r="E16">
        <v>0</v>
      </c>
      <c r="F16">
        <v>3</v>
      </c>
      <c r="G16">
        <v>0</v>
      </c>
      <c r="H16">
        <v>3</v>
      </c>
      <c r="I16">
        <v>0</v>
      </c>
      <c r="J16">
        <v>0</v>
      </c>
      <c r="K16">
        <v>0</v>
      </c>
      <c r="L16">
        <v>100</v>
      </c>
      <c r="M16">
        <v>0</v>
      </c>
      <c r="N16">
        <v>0</v>
      </c>
    </row>
    <row r="17" spans="1:14" x14ac:dyDescent="0.3">
      <c r="A17" t="s">
        <v>307</v>
      </c>
      <c r="B17" t="str">
        <f>IFERROR(VLOOKUP($A17,classification!$A$3:$C$331,3,FALSE),VLOOKUP($A17,classification!$I$2:$K$27,3,FALSE))</f>
        <v>Predominantly Urban</v>
      </c>
      <c r="C17" t="str">
        <f>VLOOKUP($A17,class!$A$1:$B$455,2,FALSE)</f>
        <v>Metropolitan District</v>
      </c>
      <c r="D17">
        <v>2</v>
      </c>
      <c r="E17">
        <v>0</v>
      </c>
      <c r="F17">
        <v>2</v>
      </c>
      <c r="G17">
        <v>1</v>
      </c>
      <c r="H17">
        <v>0</v>
      </c>
      <c r="I17">
        <v>0</v>
      </c>
      <c r="J17">
        <v>1</v>
      </c>
      <c r="K17">
        <v>50</v>
      </c>
      <c r="L17">
        <v>0</v>
      </c>
      <c r="M17">
        <v>0</v>
      </c>
      <c r="N17">
        <v>50</v>
      </c>
    </row>
    <row r="18" spans="1:14" x14ac:dyDescent="0.3">
      <c r="A18" t="s">
        <v>308</v>
      </c>
      <c r="B18" t="str">
        <f>IFERROR(VLOOKUP($A18,classification!$A$3:$C$331,3,FALSE),VLOOKUP($A18,classification!$I$2:$K$27,3,FALSE))</f>
        <v>Predominantly Urban</v>
      </c>
      <c r="C18" t="str">
        <f>VLOOKUP($A18,class!$A$1:$B$455,2,FALSE)</f>
        <v>Metropolitan District</v>
      </c>
      <c r="D18">
        <v>1</v>
      </c>
      <c r="E18">
        <v>0</v>
      </c>
      <c r="F18">
        <v>1</v>
      </c>
      <c r="G18">
        <v>0</v>
      </c>
      <c r="H18">
        <v>1</v>
      </c>
      <c r="I18">
        <v>0</v>
      </c>
      <c r="J18">
        <v>0</v>
      </c>
      <c r="K18">
        <v>0</v>
      </c>
      <c r="L18">
        <v>100</v>
      </c>
      <c r="M18">
        <v>0</v>
      </c>
      <c r="N18">
        <v>0</v>
      </c>
    </row>
    <row r="19" spans="1:14" x14ac:dyDescent="0.3">
      <c r="A19" t="s">
        <v>80</v>
      </c>
      <c r="B19" t="str">
        <f>IFERROR(VLOOKUP($A19,classification!$A$3:$C$331,3,FALSE),VLOOKUP($A19,classification!$I$2:$K$27,3,FALSE))</f>
        <v>Predominantly Rural</v>
      </c>
      <c r="C19" t="str">
        <f>VLOOKUP($A19,class!$A$1:$B$455,2,FALSE)</f>
        <v>Unitary Authority</v>
      </c>
      <c r="D19">
        <v>1</v>
      </c>
      <c r="E19">
        <v>0</v>
      </c>
      <c r="F19">
        <v>1</v>
      </c>
      <c r="G19">
        <v>0</v>
      </c>
      <c r="H19">
        <v>1</v>
      </c>
      <c r="I19">
        <v>0</v>
      </c>
      <c r="J19">
        <v>0</v>
      </c>
      <c r="K19">
        <v>0</v>
      </c>
      <c r="L19">
        <v>100</v>
      </c>
      <c r="M19">
        <v>0</v>
      </c>
      <c r="N19">
        <v>0</v>
      </c>
    </row>
    <row r="20" spans="1:14" x14ac:dyDescent="0.3">
      <c r="A20" t="s">
        <v>12</v>
      </c>
      <c r="B20" t="str">
        <f>IFERROR(VLOOKUP($A20,classification!$A$3:$C$331,3,FALSE),VLOOKUP($A20,classification!$I$2:$K$27,3,FALSE))</f>
        <v>Urban with Significant Rural</v>
      </c>
      <c r="C20" t="str">
        <f>VLOOKUP($A20,class!$A$1:$B$455,2,FALSE)</f>
        <v>Unitary Authority</v>
      </c>
      <c r="D20">
        <v>1</v>
      </c>
      <c r="E20">
        <v>0</v>
      </c>
      <c r="F20">
        <v>1</v>
      </c>
      <c r="G20">
        <v>0</v>
      </c>
      <c r="H20">
        <v>1</v>
      </c>
      <c r="I20">
        <v>0</v>
      </c>
      <c r="J20">
        <v>0</v>
      </c>
      <c r="K20">
        <v>0</v>
      </c>
      <c r="L20">
        <v>100</v>
      </c>
      <c r="M20">
        <v>0</v>
      </c>
      <c r="N20">
        <v>0</v>
      </c>
    </row>
    <row r="21" spans="1:14" x14ac:dyDescent="0.3">
      <c r="A21" t="s">
        <v>309</v>
      </c>
      <c r="B21" t="str">
        <f>IFERROR(VLOOKUP($A21,classification!$A$3:$C$331,3,FALSE),VLOOKUP($A21,classification!$I$2:$K$27,3,FALSE))</f>
        <v>Predominantly Urban</v>
      </c>
      <c r="C21" t="str">
        <f>VLOOKUP($A21,class!$A$1:$B$455,2,FALSE)</f>
        <v>Metropolitan District</v>
      </c>
      <c r="D21">
        <v>1</v>
      </c>
      <c r="E21">
        <v>0</v>
      </c>
      <c r="F21">
        <v>1</v>
      </c>
      <c r="G21">
        <v>0</v>
      </c>
      <c r="H21">
        <v>0</v>
      </c>
      <c r="I21">
        <v>1</v>
      </c>
      <c r="J21">
        <v>0</v>
      </c>
      <c r="K21">
        <v>0</v>
      </c>
      <c r="L21">
        <v>0</v>
      </c>
      <c r="M21">
        <v>100</v>
      </c>
      <c r="N21">
        <v>0</v>
      </c>
    </row>
    <row r="22" spans="1:14" x14ac:dyDescent="0.3">
      <c r="A22" t="s">
        <v>14</v>
      </c>
      <c r="B22" t="str">
        <f>IFERROR(VLOOKUP($A22,classification!$A$3:$C$331,3,FALSE),VLOOKUP($A22,classification!$I$2:$K$27,3,FALSE))</f>
        <v>Predominantly Urban</v>
      </c>
      <c r="C22" t="str">
        <f>VLOOKUP($A22,class!$A$1:$B$455,2,FALSE)</f>
        <v>Unitary Authority</v>
      </c>
      <c r="D22">
        <v>1</v>
      </c>
      <c r="E22">
        <v>0</v>
      </c>
      <c r="F22">
        <v>1</v>
      </c>
      <c r="G22">
        <v>0</v>
      </c>
      <c r="H22">
        <v>1</v>
      </c>
      <c r="I22">
        <v>0</v>
      </c>
      <c r="J22">
        <v>0</v>
      </c>
      <c r="K22">
        <v>0</v>
      </c>
      <c r="L22">
        <v>100</v>
      </c>
      <c r="M22">
        <v>0</v>
      </c>
      <c r="N22">
        <v>0</v>
      </c>
    </row>
    <row r="23" spans="1:14" x14ac:dyDescent="0.3">
      <c r="A23" t="s">
        <v>310</v>
      </c>
      <c r="B23" t="str">
        <f>IFERROR(VLOOKUP($A23,classification!$A$3:$C$331,3,FALSE),VLOOKUP($A23,classification!$I$2:$K$27,3,FALSE))</f>
        <v>Predominantly Urban</v>
      </c>
      <c r="C23" t="str">
        <f>VLOOKUP($A23,class!$A$1:$B$455,2,FALSE)</f>
        <v>Metropolitan District</v>
      </c>
      <c r="D23">
        <v>3</v>
      </c>
      <c r="E23">
        <v>0</v>
      </c>
      <c r="F23">
        <v>3</v>
      </c>
      <c r="G23">
        <v>0</v>
      </c>
      <c r="H23">
        <v>2</v>
      </c>
      <c r="I23">
        <v>1</v>
      </c>
      <c r="J23">
        <v>0</v>
      </c>
      <c r="K23">
        <v>0</v>
      </c>
      <c r="L23">
        <v>66.666666666666671</v>
      </c>
      <c r="M23">
        <v>33.333333333333336</v>
      </c>
      <c r="N23">
        <v>0</v>
      </c>
    </row>
    <row r="24" spans="1:14" x14ac:dyDescent="0.3">
      <c r="A24" t="s">
        <v>381</v>
      </c>
      <c r="D24">
        <v>36</v>
      </c>
      <c r="E24">
        <v>0</v>
      </c>
      <c r="F24">
        <v>36</v>
      </c>
      <c r="G24">
        <v>5</v>
      </c>
      <c r="H24">
        <v>25</v>
      </c>
      <c r="I24">
        <v>5</v>
      </c>
      <c r="J24">
        <v>1</v>
      </c>
      <c r="K24">
        <v>13.888888888888889</v>
      </c>
      <c r="L24">
        <v>69.444444444444443</v>
      </c>
      <c r="M24">
        <v>13.888888888888889</v>
      </c>
      <c r="N24">
        <v>2.7777777777777777</v>
      </c>
    </row>
    <row r="25" spans="1:14" x14ac:dyDescent="0.3">
      <c r="A25" t="s">
        <v>302</v>
      </c>
      <c r="B25" t="str">
        <f>IFERROR(VLOOKUP($A25,classification!$A$3:$C$331,3,FALSE),VLOOKUP($A25,classification!$I$2:$K$27,3,FALSE))</f>
        <v>Predominantly Urban</v>
      </c>
      <c r="C25" t="str">
        <f>VLOOKUP($A25,class!$A$1:$B$455,2,FALSE)</f>
        <v>Metropolitan District</v>
      </c>
      <c r="D25">
        <v>1</v>
      </c>
      <c r="E25">
        <v>0</v>
      </c>
      <c r="F25">
        <v>1</v>
      </c>
      <c r="G25">
        <v>0</v>
      </c>
      <c r="H25">
        <v>1</v>
      </c>
      <c r="I25">
        <v>0</v>
      </c>
      <c r="J25">
        <v>0</v>
      </c>
      <c r="K25">
        <v>0</v>
      </c>
      <c r="L25">
        <v>100</v>
      </c>
      <c r="M25">
        <v>0</v>
      </c>
      <c r="N25">
        <v>0</v>
      </c>
    </row>
    <row r="26" spans="1:14" x14ac:dyDescent="0.3">
      <c r="A26" t="s">
        <v>318</v>
      </c>
      <c r="B26" t="str">
        <f>IFERROR(VLOOKUP($A26,classification!$A$3:$C$331,3,FALSE),VLOOKUP($A26,classification!$I$2:$K$27,3,FALSE))</f>
        <v>Predominantly Urban</v>
      </c>
      <c r="C26" t="str">
        <f>VLOOKUP($A26,class!$A$1:$B$455,2,FALSE)</f>
        <v>Metropolitan District</v>
      </c>
      <c r="D26">
        <v>3</v>
      </c>
      <c r="E26">
        <v>0</v>
      </c>
      <c r="F26">
        <v>3</v>
      </c>
      <c r="G26">
        <v>1</v>
      </c>
      <c r="H26">
        <v>2</v>
      </c>
      <c r="I26">
        <v>0</v>
      </c>
      <c r="J26">
        <v>0</v>
      </c>
      <c r="K26">
        <v>33.333333333333336</v>
      </c>
      <c r="L26">
        <v>66.666666666666671</v>
      </c>
      <c r="M26">
        <v>0</v>
      </c>
      <c r="N26">
        <v>0</v>
      </c>
    </row>
    <row r="27" spans="1:14" x14ac:dyDescent="0.3">
      <c r="A27" t="s">
        <v>319</v>
      </c>
      <c r="B27" t="str">
        <f>IFERROR(VLOOKUP($A27,classification!$A$3:$C$331,3,FALSE),VLOOKUP($A27,classification!$I$2:$K$27,3,FALSE))</f>
        <v>Predominantly Urban</v>
      </c>
      <c r="C27" t="str">
        <f>VLOOKUP($A27,class!$A$1:$B$455,2,FALSE)</f>
        <v>Metropolitan District</v>
      </c>
      <c r="D27">
        <v>1</v>
      </c>
      <c r="E27">
        <v>0</v>
      </c>
      <c r="F27">
        <v>1</v>
      </c>
      <c r="G27">
        <v>0</v>
      </c>
      <c r="H27">
        <v>1</v>
      </c>
      <c r="I27">
        <v>0</v>
      </c>
      <c r="J27">
        <v>0</v>
      </c>
      <c r="K27">
        <v>0</v>
      </c>
      <c r="L27">
        <v>100</v>
      </c>
      <c r="M27">
        <v>0</v>
      </c>
      <c r="N27">
        <v>0</v>
      </c>
    </row>
    <row r="28" spans="1:14" x14ac:dyDescent="0.3">
      <c r="A28" t="s">
        <v>303</v>
      </c>
      <c r="B28" t="str">
        <f>IFERROR(VLOOKUP($A28,classification!$A$3:$C$331,3,FALSE),VLOOKUP($A28,classification!$I$2:$K$27,3,FALSE))</f>
        <v>Predominantly Urban</v>
      </c>
      <c r="C28" t="str">
        <f>VLOOKUP($A28,class!$A$1:$B$455,2,FALSE)</f>
        <v>Metropolitan District</v>
      </c>
      <c r="D28">
        <v>3</v>
      </c>
      <c r="E28">
        <v>0</v>
      </c>
      <c r="F28">
        <v>3</v>
      </c>
      <c r="G28">
        <v>0</v>
      </c>
      <c r="H28">
        <v>3</v>
      </c>
      <c r="I28">
        <v>0</v>
      </c>
      <c r="J28">
        <v>0</v>
      </c>
      <c r="K28">
        <v>0</v>
      </c>
      <c r="L28">
        <v>100</v>
      </c>
      <c r="M28">
        <v>0</v>
      </c>
      <c r="N28">
        <v>0</v>
      </c>
    </row>
    <row r="29" spans="1:14" x14ac:dyDescent="0.3">
      <c r="A29" t="s">
        <v>28</v>
      </c>
      <c r="B29" t="str">
        <f>IFERROR(VLOOKUP($A29,classification!$A$3:$C$331,3,FALSE),VLOOKUP($A29,classification!$I$2:$K$27,3,FALSE))</f>
        <v>Predominantly Rural</v>
      </c>
      <c r="C29" t="str">
        <f>VLOOKUP($A29,class!$A$1:$B$455,2,FALSE)</f>
        <v>Unitary Authority</v>
      </c>
      <c r="D29">
        <v>1</v>
      </c>
      <c r="E29">
        <v>0</v>
      </c>
      <c r="F29">
        <v>1</v>
      </c>
      <c r="G29">
        <v>0</v>
      </c>
      <c r="H29">
        <v>0</v>
      </c>
      <c r="I29">
        <v>1</v>
      </c>
      <c r="J29">
        <v>0</v>
      </c>
      <c r="K29">
        <v>0</v>
      </c>
      <c r="L29">
        <v>0</v>
      </c>
      <c r="M29">
        <v>100</v>
      </c>
      <c r="N29">
        <v>0</v>
      </c>
    </row>
    <row r="30" spans="1:14" x14ac:dyDescent="0.3">
      <c r="A30" t="s">
        <v>26</v>
      </c>
      <c r="B30" t="str">
        <f>IFERROR(VLOOKUP($A30,classification!$A$3:$C$331,3,FALSE),VLOOKUP($A30,classification!$I$2:$K$27,3,FALSE))</f>
        <v>Predominantly Urban</v>
      </c>
      <c r="C30" t="str">
        <f>VLOOKUP($A30,class!$A$1:$B$455,2,FALSE)</f>
        <v>Unitary Authority</v>
      </c>
      <c r="D30">
        <v>6</v>
      </c>
      <c r="E30">
        <v>0</v>
      </c>
      <c r="F30">
        <v>6</v>
      </c>
      <c r="G30">
        <v>2</v>
      </c>
      <c r="H30">
        <v>3</v>
      </c>
      <c r="I30">
        <v>1</v>
      </c>
      <c r="J30">
        <v>0</v>
      </c>
      <c r="K30">
        <v>33.333333333333336</v>
      </c>
      <c r="L30">
        <v>50</v>
      </c>
      <c r="M30">
        <v>16.666666666666668</v>
      </c>
      <c r="N30">
        <v>0</v>
      </c>
    </row>
    <row r="31" spans="1:14" x14ac:dyDescent="0.3">
      <c r="A31" t="s">
        <v>320</v>
      </c>
      <c r="B31" t="str">
        <f>IFERROR(VLOOKUP($A31,classification!$A$3:$C$331,3,FALSE),VLOOKUP($A31,classification!$I$2:$K$27,3,FALSE))</f>
        <v>Predominantly Urban</v>
      </c>
      <c r="C31" t="str">
        <f>VLOOKUP($A31,class!$A$1:$B$455,2,FALSE)</f>
        <v>Metropolitan District</v>
      </c>
      <c r="D31">
        <v>3</v>
      </c>
      <c r="E31">
        <v>0</v>
      </c>
      <c r="F31">
        <v>3</v>
      </c>
      <c r="G31">
        <v>1</v>
      </c>
      <c r="H31">
        <v>2</v>
      </c>
      <c r="I31">
        <v>0</v>
      </c>
      <c r="J31">
        <v>0</v>
      </c>
      <c r="K31">
        <v>33.333333333333336</v>
      </c>
      <c r="L31">
        <v>66.666666666666671</v>
      </c>
      <c r="M31">
        <v>0</v>
      </c>
      <c r="N31">
        <v>0</v>
      </c>
    </row>
    <row r="32" spans="1:14" x14ac:dyDescent="0.3">
      <c r="A32" t="s">
        <v>321</v>
      </c>
      <c r="B32" t="str">
        <f>IFERROR(VLOOKUP($A32,classification!$A$3:$C$331,3,FALSE),VLOOKUP($A32,classification!$I$2:$K$27,3,FALSE))</f>
        <v>Predominantly Urban</v>
      </c>
      <c r="C32" t="str">
        <f>VLOOKUP($A32,class!$A$1:$B$455,2,FALSE)</f>
        <v>Metropolitan District</v>
      </c>
      <c r="D32">
        <v>2</v>
      </c>
      <c r="E32">
        <v>0</v>
      </c>
      <c r="F32">
        <v>2</v>
      </c>
      <c r="G32">
        <v>0</v>
      </c>
      <c r="H32">
        <v>2</v>
      </c>
      <c r="I32">
        <v>0</v>
      </c>
      <c r="J32">
        <v>0</v>
      </c>
      <c r="K32">
        <v>0</v>
      </c>
      <c r="L32">
        <v>100</v>
      </c>
      <c r="M32">
        <v>0</v>
      </c>
      <c r="N32">
        <v>0</v>
      </c>
    </row>
    <row r="33" spans="1:14" x14ac:dyDescent="0.3">
      <c r="A33" t="s">
        <v>30</v>
      </c>
      <c r="B33" t="str">
        <f>IFERROR(VLOOKUP($A33,classification!$A$3:$C$331,3,FALSE),VLOOKUP($A33,classification!$I$2:$K$27,3,FALSE))</f>
        <v>Predominantly Urban</v>
      </c>
      <c r="C33" t="str">
        <f>VLOOKUP($A33,class!$A$1:$B$455,2,FALSE)</f>
        <v>Unitary Authority</v>
      </c>
      <c r="D33">
        <v>2</v>
      </c>
      <c r="E33">
        <v>0</v>
      </c>
      <c r="F33">
        <v>2</v>
      </c>
      <c r="G33">
        <v>0</v>
      </c>
      <c r="H33">
        <v>2</v>
      </c>
      <c r="I33">
        <v>0</v>
      </c>
      <c r="J33">
        <v>0</v>
      </c>
      <c r="K33">
        <v>0</v>
      </c>
      <c r="L33">
        <v>100</v>
      </c>
      <c r="M33">
        <v>0</v>
      </c>
      <c r="N33">
        <v>0</v>
      </c>
    </row>
    <row r="34" spans="1:14" x14ac:dyDescent="0.3">
      <c r="A34" t="s">
        <v>32</v>
      </c>
      <c r="B34" t="str">
        <f>IFERROR(VLOOKUP($A34,classification!$A$3:$C$331,3,FALSE),VLOOKUP($A34,classification!$I$2:$K$27,3,FALSE))</f>
        <v>Urban with Significant Rural</v>
      </c>
      <c r="C34" t="str">
        <f>VLOOKUP($A34,class!$A$1:$B$455,2,FALSE)</f>
        <v>Unitary Authority</v>
      </c>
      <c r="D34">
        <v>2</v>
      </c>
      <c r="E34">
        <v>0</v>
      </c>
      <c r="F34">
        <v>2</v>
      </c>
      <c r="G34">
        <v>0</v>
      </c>
      <c r="H34">
        <v>1</v>
      </c>
      <c r="I34">
        <v>1</v>
      </c>
      <c r="J34">
        <v>0</v>
      </c>
      <c r="K34">
        <v>0</v>
      </c>
      <c r="L34">
        <v>50</v>
      </c>
      <c r="M34">
        <v>50</v>
      </c>
      <c r="N34">
        <v>0</v>
      </c>
    </row>
    <row r="35" spans="1:14" x14ac:dyDescent="0.3">
      <c r="A35" t="s">
        <v>41</v>
      </c>
      <c r="B35" t="str">
        <f>IFERROR(VLOOKUP($A35,classification!$A$3:$C$331,3,FALSE),VLOOKUP($A35,classification!$I$2:$K$27,3,FALSE))</f>
        <v>Predominantly Rural</v>
      </c>
      <c r="C35" t="str">
        <f>VLOOKUP($A35,class!$A$1:$B$455,2,FALSE)</f>
        <v>Shire County</v>
      </c>
      <c r="D35">
        <v>5</v>
      </c>
      <c r="E35">
        <v>0</v>
      </c>
      <c r="F35">
        <v>5</v>
      </c>
      <c r="G35">
        <v>1</v>
      </c>
      <c r="H35">
        <v>4</v>
      </c>
      <c r="I35">
        <v>0</v>
      </c>
      <c r="J35">
        <v>0</v>
      </c>
      <c r="K35">
        <v>20</v>
      </c>
      <c r="L35">
        <v>80</v>
      </c>
      <c r="M35">
        <v>0</v>
      </c>
      <c r="N35">
        <v>0</v>
      </c>
    </row>
    <row r="36" spans="1:14" x14ac:dyDescent="0.3">
      <c r="A36" t="s">
        <v>304</v>
      </c>
      <c r="B36" t="str">
        <f>IFERROR(VLOOKUP($A36,classification!$A$3:$C$331,3,FALSE),VLOOKUP($A36,classification!$I$2:$K$27,3,FALSE))</f>
        <v>Predominantly Urban</v>
      </c>
      <c r="C36" t="str">
        <f>VLOOKUP($A36,class!$A$1:$B$455,2,FALSE)</f>
        <v>Metropolitan District</v>
      </c>
      <c r="D36">
        <v>2</v>
      </c>
      <c r="E36">
        <v>0</v>
      </c>
      <c r="F36">
        <v>2</v>
      </c>
      <c r="G36">
        <v>0</v>
      </c>
      <c r="H36">
        <v>2</v>
      </c>
      <c r="I36">
        <v>0</v>
      </c>
      <c r="J36">
        <v>0</v>
      </c>
      <c r="K36">
        <v>0</v>
      </c>
      <c r="L36">
        <v>100</v>
      </c>
      <c r="M36">
        <v>0</v>
      </c>
      <c r="N36">
        <v>0</v>
      </c>
    </row>
    <row r="37" spans="1:14" x14ac:dyDescent="0.3">
      <c r="A37" t="s">
        <v>305</v>
      </c>
      <c r="B37" t="str">
        <f>IFERROR(VLOOKUP($A37,classification!$A$3:$C$331,3,FALSE),VLOOKUP($A37,classification!$I$2:$K$27,3,FALSE))</f>
        <v>Predominantly Urban</v>
      </c>
      <c r="C37" t="str">
        <f>VLOOKUP($A37,class!$A$1:$B$455,2,FALSE)</f>
        <v>Metropolitan District</v>
      </c>
      <c r="D37">
        <v>1</v>
      </c>
      <c r="E37">
        <v>0</v>
      </c>
      <c r="F37">
        <v>1</v>
      </c>
      <c r="G37">
        <v>0</v>
      </c>
      <c r="H37">
        <v>0</v>
      </c>
      <c r="I37">
        <v>1</v>
      </c>
      <c r="J37">
        <v>0</v>
      </c>
      <c r="K37">
        <v>0</v>
      </c>
      <c r="L37">
        <v>0</v>
      </c>
      <c r="M37">
        <v>100</v>
      </c>
      <c r="N37">
        <v>0</v>
      </c>
    </row>
    <row r="38" spans="1:14" x14ac:dyDescent="0.3">
      <c r="A38" t="s">
        <v>322</v>
      </c>
      <c r="B38" t="str">
        <f>IFERROR(VLOOKUP($A38,classification!$A$3:$C$331,3,FALSE),VLOOKUP($A38,classification!$I$2:$K$27,3,FALSE))</f>
        <v>Predominantly Urban</v>
      </c>
      <c r="C38" t="str">
        <f>VLOOKUP($A38,class!$A$1:$B$455,2,FALSE)</f>
        <v>Metropolitan District</v>
      </c>
      <c r="D38">
        <v>3</v>
      </c>
      <c r="E38">
        <v>0</v>
      </c>
      <c r="F38">
        <v>3</v>
      </c>
      <c r="G38">
        <v>0</v>
      </c>
      <c r="H38">
        <v>1</v>
      </c>
      <c r="I38">
        <v>1</v>
      </c>
      <c r="J38">
        <v>1</v>
      </c>
      <c r="K38">
        <v>0</v>
      </c>
      <c r="L38">
        <v>33.333333333333336</v>
      </c>
      <c r="M38">
        <v>33.333333333333336</v>
      </c>
      <c r="N38">
        <v>33.333333333333336</v>
      </c>
    </row>
    <row r="39" spans="1:14" x14ac:dyDescent="0.3">
      <c r="A39" t="s">
        <v>34</v>
      </c>
      <c r="B39" t="str">
        <f>IFERROR(VLOOKUP($A39,classification!$A$3:$C$331,3,FALSE),VLOOKUP($A39,classification!$I$2:$K$27,3,FALSE))</f>
        <v>Predominantly Urban</v>
      </c>
      <c r="C39" t="str">
        <f>VLOOKUP($A39,class!$A$1:$B$455,2,FALSE)</f>
        <v>Unitary Authority</v>
      </c>
      <c r="D39">
        <v>1</v>
      </c>
      <c r="E39">
        <v>0</v>
      </c>
      <c r="F39">
        <v>1</v>
      </c>
      <c r="G39">
        <v>0</v>
      </c>
      <c r="H39">
        <v>1</v>
      </c>
      <c r="I39">
        <v>0</v>
      </c>
      <c r="J39">
        <v>0</v>
      </c>
      <c r="K39">
        <v>0</v>
      </c>
      <c r="L39">
        <v>100</v>
      </c>
      <c r="M39">
        <v>0</v>
      </c>
      <c r="N39">
        <v>0</v>
      </c>
    </row>
    <row r="40" spans="1:14" x14ac:dyDescent="0.3">
      <c r="A40" t="s">
        <v>380</v>
      </c>
      <c r="D40">
        <v>50</v>
      </c>
      <c r="E40">
        <v>2</v>
      </c>
      <c r="F40">
        <v>48</v>
      </c>
      <c r="G40">
        <v>11</v>
      </c>
      <c r="H40">
        <v>34</v>
      </c>
      <c r="I40">
        <v>3</v>
      </c>
      <c r="J40">
        <v>0</v>
      </c>
      <c r="K40">
        <v>22.916666666666668</v>
      </c>
      <c r="L40">
        <v>70.833333333333329</v>
      </c>
      <c r="M40">
        <v>6.25</v>
      </c>
      <c r="N40">
        <v>0</v>
      </c>
    </row>
    <row r="41" spans="1:14" x14ac:dyDescent="0.3">
      <c r="A41" t="s">
        <v>22</v>
      </c>
      <c r="B41" t="str">
        <f>IFERROR(VLOOKUP($A41,classification!$A$3:$C$331,3,FALSE),VLOOKUP($A41,classification!$I$2:$K$27,3,FALSE))</f>
        <v>Predominantly Urban</v>
      </c>
      <c r="C41" t="str">
        <f>VLOOKUP($A41,class!$A$1:$B$455,2,FALSE)</f>
        <v>Unitary Authority</v>
      </c>
      <c r="D41">
        <v>2</v>
      </c>
      <c r="E41">
        <v>0</v>
      </c>
      <c r="F41">
        <v>2</v>
      </c>
      <c r="G41">
        <v>1</v>
      </c>
      <c r="H41">
        <v>1</v>
      </c>
      <c r="I41">
        <v>0</v>
      </c>
      <c r="J41">
        <v>0</v>
      </c>
      <c r="K41">
        <v>50</v>
      </c>
      <c r="L41">
        <v>50</v>
      </c>
      <c r="M41">
        <v>0</v>
      </c>
      <c r="N41">
        <v>0</v>
      </c>
    </row>
    <row r="42" spans="1:14" x14ac:dyDescent="0.3">
      <c r="A42" t="s">
        <v>24</v>
      </c>
      <c r="B42" t="str">
        <f>IFERROR(VLOOKUP($A42,classification!$A$3:$C$331,3,FALSE),VLOOKUP($A42,classification!$I$2:$K$27,3,FALSE))</f>
        <v>Predominantly Urban</v>
      </c>
      <c r="C42" t="str">
        <f>VLOOKUP($A42,class!$A$1:$B$455,2,FALSE)</f>
        <v>Unitary Authority</v>
      </c>
      <c r="D42">
        <v>1</v>
      </c>
      <c r="E42">
        <v>0</v>
      </c>
      <c r="F42">
        <v>1</v>
      </c>
      <c r="G42">
        <v>0</v>
      </c>
      <c r="H42">
        <v>1</v>
      </c>
      <c r="I42">
        <v>0</v>
      </c>
      <c r="J42">
        <v>0</v>
      </c>
      <c r="K42">
        <v>0</v>
      </c>
      <c r="L42">
        <v>100</v>
      </c>
      <c r="M42">
        <v>0</v>
      </c>
      <c r="N42">
        <v>0</v>
      </c>
    </row>
    <row r="43" spans="1:14" x14ac:dyDescent="0.3">
      <c r="A43" t="s">
        <v>287</v>
      </c>
      <c r="B43" t="str">
        <f>IFERROR(VLOOKUP($A43,classification!$A$3:$C$331,3,FALSE),VLOOKUP($A43,classification!$I$2:$K$27,3,FALSE))</f>
        <v>Predominantly Urban</v>
      </c>
      <c r="C43" t="str">
        <f>VLOOKUP($A43,class!$A$1:$B$455,2,FALSE)</f>
        <v>Metropolitan District</v>
      </c>
      <c r="D43">
        <v>4</v>
      </c>
      <c r="E43">
        <v>0</v>
      </c>
      <c r="F43">
        <v>4</v>
      </c>
      <c r="G43">
        <v>2</v>
      </c>
      <c r="H43">
        <v>2</v>
      </c>
      <c r="I43">
        <v>0</v>
      </c>
      <c r="J43">
        <v>0</v>
      </c>
      <c r="K43">
        <v>50</v>
      </c>
      <c r="L43">
        <v>50</v>
      </c>
      <c r="M43">
        <v>0</v>
      </c>
      <c r="N43">
        <v>0</v>
      </c>
    </row>
    <row r="44" spans="1:14" x14ac:dyDescent="0.3">
      <c r="A44" t="s">
        <v>288</v>
      </c>
      <c r="B44" t="str">
        <f>IFERROR(VLOOKUP($A44,classification!$A$3:$C$331,3,FALSE),VLOOKUP($A44,classification!$I$2:$K$27,3,FALSE))</f>
        <v>Predominantly Urban</v>
      </c>
      <c r="C44" t="str">
        <f>VLOOKUP($A44,class!$A$1:$B$455,2,FALSE)</f>
        <v>Metropolitan District</v>
      </c>
      <c r="D44">
        <v>1</v>
      </c>
      <c r="E44">
        <v>0</v>
      </c>
      <c r="F44">
        <v>1</v>
      </c>
      <c r="G44">
        <v>0</v>
      </c>
      <c r="H44">
        <v>0</v>
      </c>
      <c r="I44">
        <v>1</v>
      </c>
      <c r="J44">
        <v>0</v>
      </c>
      <c r="K44">
        <v>0</v>
      </c>
      <c r="L44">
        <v>0</v>
      </c>
      <c r="M44">
        <v>100</v>
      </c>
      <c r="N44">
        <v>0</v>
      </c>
    </row>
    <row r="45" spans="1:14" x14ac:dyDescent="0.3">
      <c r="A45" t="s">
        <v>81</v>
      </c>
      <c r="B45" t="str">
        <f>IFERROR(VLOOKUP($A45,classification!$A$3:$C$331,3,FALSE),VLOOKUP($A45,classification!$I$2:$K$27,3,FALSE))</f>
        <v>Urban with Significant Rural</v>
      </c>
      <c r="C45" t="str">
        <f>VLOOKUP($A45,class!$A$1:$B$455,2,FALSE)</f>
        <v>Unitary Authority</v>
      </c>
      <c r="D45">
        <v>2</v>
      </c>
      <c r="E45">
        <v>0</v>
      </c>
      <c r="F45">
        <v>2</v>
      </c>
      <c r="G45">
        <v>1</v>
      </c>
      <c r="H45">
        <v>0</v>
      </c>
      <c r="I45">
        <v>1</v>
      </c>
      <c r="J45">
        <v>0</v>
      </c>
      <c r="K45">
        <v>50</v>
      </c>
      <c r="L45">
        <v>0</v>
      </c>
      <c r="M45">
        <v>50</v>
      </c>
      <c r="N45">
        <v>0</v>
      </c>
    </row>
    <row r="46" spans="1:14" x14ac:dyDescent="0.3">
      <c r="A46" t="s">
        <v>82</v>
      </c>
      <c r="B46" t="str">
        <f>IFERROR(VLOOKUP($A46,classification!$A$3:$C$331,3,FALSE),VLOOKUP($A46,classification!$I$2:$K$27,3,FALSE))</f>
        <v>Urban with Significant Rural</v>
      </c>
      <c r="C46" t="str">
        <f>VLOOKUP($A46,class!$A$1:$B$455,2,FALSE)</f>
        <v>Unitary Authority</v>
      </c>
      <c r="D46">
        <v>2</v>
      </c>
      <c r="E46">
        <v>0</v>
      </c>
      <c r="F46">
        <v>2</v>
      </c>
      <c r="G46">
        <v>1</v>
      </c>
      <c r="H46">
        <v>1</v>
      </c>
      <c r="I46">
        <v>0</v>
      </c>
      <c r="J46">
        <v>0</v>
      </c>
      <c r="K46">
        <v>50</v>
      </c>
      <c r="L46">
        <v>50</v>
      </c>
      <c r="M46">
        <v>0</v>
      </c>
      <c r="N46">
        <v>0</v>
      </c>
    </row>
    <row r="47" spans="1:14" x14ac:dyDescent="0.3">
      <c r="A47" t="s">
        <v>11</v>
      </c>
      <c r="B47" t="str">
        <f>IFERROR(VLOOKUP($A47,classification!$A$3:$C$331,3,FALSE),VLOOKUP($A47,classification!$I$2:$K$27,3,FALSE))</f>
        <v>Predominantly Rural</v>
      </c>
      <c r="C47" t="str">
        <f>VLOOKUP($A47,class!$A$1:$B$455,2,FALSE)</f>
        <v>Shire County</v>
      </c>
      <c r="D47">
        <v>3</v>
      </c>
      <c r="E47">
        <v>0</v>
      </c>
      <c r="F47">
        <v>3</v>
      </c>
      <c r="G47">
        <v>0</v>
      </c>
      <c r="H47">
        <v>3</v>
      </c>
      <c r="I47">
        <v>0</v>
      </c>
      <c r="J47">
        <v>0</v>
      </c>
      <c r="K47">
        <v>0</v>
      </c>
      <c r="L47">
        <v>100</v>
      </c>
      <c r="M47">
        <v>0</v>
      </c>
      <c r="N47">
        <v>0</v>
      </c>
    </row>
    <row r="48" spans="1:14" x14ac:dyDescent="0.3">
      <c r="A48" t="s">
        <v>18</v>
      </c>
      <c r="B48" t="str">
        <f>IFERROR(VLOOKUP($A48,classification!$A$3:$C$331,3,FALSE),VLOOKUP($A48,classification!$I$2:$K$27,3,FALSE))</f>
        <v>Predominantly Urban</v>
      </c>
      <c r="C48" t="str">
        <f>VLOOKUP($A48,class!$A$1:$B$455,2,FALSE)</f>
        <v>Unitary Authority</v>
      </c>
      <c r="D48">
        <v>1</v>
      </c>
      <c r="E48">
        <v>0</v>
      </c>
      <c r="F48">
        <v>1</v>
      </c>
      <c r="G48">
        <v>0</v>
      </c>
      <c r="H48">
        <v>1</v>
      </c>
      <c r="I48">
        <v>0</v>
      </c>
      <c r="J48">
        <v>0</v>
      </c>
      <c r="K48">
        <v>0</v>
      </c>
      <c r="L48">
        <v>100</v>
      </c>
      <c r="M48">
        <v>0</v>
      </c>
      <c r="N48">
        <v>0</v>
      </c>
    </row>
    <row r="49" spans="1:14" x14ac:dyDescent="0.3">
      <c r="A49" t="s">
        <v>297</v>
      </c>
      <c r="B49" t="str">
        <f>IFERROR(VLOOKUP($A49,classification!$A$3:$C$331,3,FALSE),VLOOKUP($A49,classification!$I$2:$K$27,3,FALSE))</f>
        <v>Predominantly Urban</v>
      </c>
      <c r="C49" t="str">
        <f>VLOOKUP($A49,class!$A$1:$B$455,2,FALSE)</f>
        <v>Metropolitan District</v>
      </c>
      <c r="D49">
        <v>1</v>
      </c>
      <c r="E49">
        <v>0</v>
      </c>
      <c r="F49">
        <v>1</v>
      </c>
      <c r="G49">
        <v>0</v>
      </c>
      <c r="H49">
        <v>1</v>
      </c>
      <c r="I49">
        <v>0</v>
      </c>
      <c r="J49">
        <v>0</v>
      </c>
      <c r="K49">
        <v>0</v>
      </c>
      <c r="L49">
        <v>100</v>
      </c>
      <c r="M49">
        <v>0</v>
      </c>
      <c r="N49">
        <v>0</v>
      </c>
    </row>
    <row r="50" spans="1:14" x14ac:dyDescent="0.3">
      <c r="A50" t="s">
        <v>31</v>
      </c>
      <c r="B50" t="str">
        <f>IFERROR(VLOOKUP($A50,classification!$A$3:$C$331,3,FALSE),VLOOKUP($A50,classification!$I$2:$K$27,3,FALSE))</f>
        <v>Predominantly Urban</v>
      </c>
      <c r="C50" t="str">
        <f>VLOOKUP($A50,class!$A$1:$B$455,2,FALSE)</f>
        <v>Shire County</v>
      </c>
      <c r="D50">
        <v>10</v>
      </c>
      <c r="E50">
        <v>1</v>
      </c>
      <c r="F50">
        <v>9</v>
      </c>
      <c r="G50">
        <v>2</v>
      </c>
      <c r="H50">
        <v>7</v>
      </c>
      <c r="I50">
        <v>0</v>
      </c>
      <c r="J50">
        <v>0</v>
      </c>
      <c r="K50">
        <v>22.222222222222221</v>
      </c>
      <c r="L50">
        <v>77.777777777777771</v>
      </c>
      <c r="M50">
        <v>0</v>
      </c>
      <c r="N50">
        <v>0</v>
      </c>
    </row>
    <row r="51" spans="1:14" x14ac:dyDescent="0.3">
      <c r="A51" t="s">
        <v>298</v>
      </c>
      <c r="B51" t="str">
        <f>IFERROR(VLOOKUP($A51,classification!$A$3:$C$331,3,FALSE),VLOOKUP($A51,classification!$I$2:$K$27,3,FALSE))</f>
        <v>Predominantly Urban</v>
      </c>
      <c r="C51" t="str">
        <f>VLOOKUP($A51,class!$A$1:$B$455,2,FALSE)</f>
        <v>Metropolitan District</v>
      </c>
      <c r="D51">
        <v>4</v>
      </c>
      <c r="E51">
        <v>1</v>
      </c>
      <c r="F51">
        <v>3</v>
      </c>
      <c r="G51">
        <v>1</v>
      </c>
      <c r="H51">
        <v>2</v>
      </c>
      <c r="I51">
        <v>0</v>
      </c>
      <c r="J51">
        <v>0</v>
      </c>
      <c r="K51">
        <v>33.333333333333336</v>
      </c>
      <c r="L51">
        <v>66.666666666666671</v>
      </c>
      <c r="M51">
        <v>0</v>
      </c>
      <c r="N51">
        <v>0</v>
      </c>
    </row>
    <row r="52" spans="1:14" x14ac:dyDescent="0.3">
      <c r="A52" t="s">
        <v>289</v>
      </c>
      <c r="B52" t="str">
        <f>IFERROR(VLOOKUP($A52,classification!$A$3:$C$331,3,FALSE),VLOOKUP($A52,classification!$I$2:$K$27,3,FALSE))</f>
        <v>Predominantly Urban</v>
      </c>
      <c r="C52" t="str">
        <f>VLOOKUP($A52,class!$A$1:$B$455,2,FALSE)</f>
        <v>Metropolitan District</v>
      </c>
      <c r="D52">
        <v>2</v>
      </c>
      <c r="E52">
        <v>0</v>
      </c>
      <c r="F52">
        <v>2</v>
      </c>
      <c r="G52">
        <v>0</v>
      </c>
      <c r="H52">
        <v>2</v>
      </c>
      <c r="I52">
        <v>0</v>
      </c>
      <c r="J52">
        <v>0</v>
      </c>
      <c r="K52">
        <v>0</v>
      </c>
      <c r="L52">
        <v>100</v>
      </c>
      <c r="M52">
        <v>0</v>
      </c>
      <c r="N52">
        <v>0</v>
      </c>
    </row>
    <row r="53" spans="1:14" x14ac:dyDescent="0.3">
      <c r="A53" t="s">
        <v>290</v>
      </c>
      <c r="B53" t="str">
        <f>IFERROR(VLOOKUP($A53,classification!$A$3:$C$331,3,FALSE),VLOOKUP($A53,classification!$I$2:$K$27,3,FALSE))</f>
        <v>Predominantly Urban</v>
      </c>
      <c r="C53" t="str">
        <f>VLOOKUP($A53,class!$A$1:$B$455,2,FALSE)</f>
        <v>Metropolitan District</v>
      </c>
      <c r="D53">
        <v>1</v>
      </c>
      <c r="E53">
        <v>0</v>
      </c>
      <c r="F53">
        <v>1</v>
      </c>
      <c r="G53">
        <v>0</v>
      </c>
      <c r="H53">
        <v>1</v>
      </c>
      <c r="I53">
        <v>0</v>
      </c>
      <c r="J53">
        <v>0</v>
      </c>
      <c r="K53">
        <v>0</v>
      </c>
      <c r="L53">
        <v>100</v>
      </c>
      <c r="M53">
        <v>0</v>
      </c>
      <c r="N53">
        <v>0</v>
      </c>
    </row>
    <row r="54" spans="1:14" x14ac:dyDescent="0.3">
      <c r="A54" t="s">
        <v>291</v>
      </c>
      <c r="B54" t="str">
        <f>IFERROR(VLOOKUP($A54,classification!$A$3:$C$331,3,FALSE),VLOOKUP($A54,classification!$I$2:$K$27,3,FALSE))</f>
        <v>Predominantly Urban</v>
      </c>
      <c r="C54" t="str">
        <f>VLOOKUP($A54,class!$A$1:$B$455,2,FALSE)</f>
        <v>Metropolitan District</v>
      </c>
      <c r="D54">
        <v>1</v>
      </c>
      <c r="E54">
        <v>0</v>
      </c>
      <c r="F54">
        <v>1</v>
      </c>
      <c r="G54">
        <v>0</v>
      </c>
      <c r="H54">
        <v>1</v>
      </c>
      <c r="I54">
        <v>0</v>
      </c>
      <c r="J54">
        <v>0</v>
      </c>
      <c r="K54">
        <v>0</v>
      </c>
      <c r="L54">
        <v>100</v>
      </c>
      <c r="M54">
        <v>0</v>
      </c>
      <c r="N54">
        <v>0</v>
      </c>
    </row>
    <row r="55" spans="1:14" x14ac:dyDescent="0.3">
      <c r="A55" t="s">
        <v>292</v>
      </c>
      <c r="B55" t="str">
        <f>IFERROR(VLOOKUP($A55,classification!$A$3:$C$331,3,FALSE),VLOOKUP($A55,classification!$I$2:$K$27,3,FALSE))</f>
        <v>Predominantly Urban</v>
      </c>
      <c r="C55" t="str">
        <f>VLOOKUP($A55,class!$A$1:$B$455,2,FALSE)</f>
        <v>Metropolitan District</v>
      </c>
      <c r="D55">
        <v>4</v>
      </c>
      <c r="E55">
        <v>0</v>
      </c>
      <c r="F55">
        <v>4</v>
      </c>
      <c r="G55">
        <v>0</v>
      </c>
      <c r="H55">
        <v>4</v>
      </c>
      <c r="I55">
        <v>0</v>
      </c>
      <c r="J55">
        <v>0</v>
      </c>
      <c r="K55">
        <v>0</v>
      </c>
      <c r="L55">
        <v>100</v>
      </c>
      <c r="M55">
        <v>0</v>
      </c>
      <c r="N55">
        <v>0</v>
      </c>
    </row>
    <row r="56" spans="1:14" x14ac:dyDescent="0.3">
      <c r="A56" t="s">
        <v>300</v>
      </c>
      <c r="B56" t="str">
        <f>IFERROR(VLOOKUP($A56,classification!$A$3:$C$331,3,FALSE),VLOOKUP($A56,classification!$I$2:$K$27,3,FALSE))</f>
        <v>Predominantly Urban</v>
      </c>
      <c r="C56" t="str">
        <f>VLOOKUP($A56,class!$A$1:$B$455,2,FALSE)</f>
        <v>Metropolitan District</v>
      </c>
      <c r="D56">
        <v>2</v>
      </c>
      <c r="E56">
        <v>0</v>
      </c>
      <c r="F56">
        <v>2</v>
      </c>
      <c r="G56">
        <v>0</v>
      </c>
      <c r="H56">
        <v>2</v>
      </c>
      <c r="I56">
        <v>0</v>
      </c>
      <c r="J56">
        <v>0</v>
      </c>
      <c r="K56">
        <v>0</v>
      </c>
      <c r="L56">
        <v>100</v>
      </c>
      <c r="M56">
        <v>0</v>
      </c>
      <c r="N56">
        <v>0</v>
      </c>
    </row>
    <row r="57" spans="1:14" x14ac:dyDescent="0.3">
      <c r="A57" t="s">
        <v>299</v>
      </c>
      <c r="B57" t="str">
        <f>IFERROR(VLOOKUP($A57,classification!$A$3:$C$331,3,FALSE),VLOOKUP($A57,classification!$I$2:$K$27,3,FALSE))</f>
        <v>Predominantly Urban</v>
      </c>
      <c r="C57" t="str">
        <f>VLOOKUP($A57,class!$A$1:$B$455,2,FALSE)</f>
        <v>Metropolitan District</v>
      </c>
      <c r="D57">
        <v>2</v>
      </c>
      <c r="E57">
        <v>0</v>
      </c>
      <c r="F57">
        <v>2</v>
      </c>
      <c r="G57">
        <v>0</v>
      </c>
      <c r="H57">
        <v>2</v>
      </c>
      <c r="I57">
        <v>0</v>
      </c>
      <c r="J57">
        <v>0</v>
      </c>
      <c r="K57">
        <v>0</v>
      </c>
      <c r="L57">
        <v>100</v>
      </c>
      <c r="M57">
        <v>0</v>
      </c>
      <c r="N57">
        <v>0</v>
      </c>
    </row>
    <row r="58" spans="1:14" x14ac:dyDescent="0.3">
      <c r="A58" t="s">
        <v>293</v>
      </c>
      <c r="B58" t="str">
        <f>IFERROR(VLOOKUP($A58,classification!$A$3:$C$331,3,FALSE),VLOOKUP($A58,classification!$I$2:$K$27,3,FALSE))</f>
        <v>Predominantly Urban</v>
      </c>
      <c r="C58" t="str">
        <f>VLOOKUP($A58,class!$A$1:$B$455,2,FALSE)</f>
        <v>Metropolitan District</v>
      </c>
      <c r="D58">
        <v>3</v>
      </c>
      <c r="E58">
        <v>0</v>
      </c>
      <c r="F58">
        <v>3</v>
      </c>
      <c r="G58">
        <v>2</v>
      </c>
      <c r="H58">
        <v>1</v>
      </c>
      <c r="I58">
        <v>0</v>
      </c>
      <c r="J58">
        <v>0</v>
      </c>
      <c r="K58">
        <v>66.666666666666671</v>
      </c>
      <c r="L58">
        <v>33.333333333333336</v>
      </c>
      <c r="M58">
        <v>0</v>
      </c>
      <c r="N58">
        <v>0</v>
      </c>
    </row>
    <row r="59" spans="1:14" x14ac:dyDescent="0.3">
      <c r="A59" t="s">
        <v>294</v>
      </c>
      <c r="B59" t="str">
        <f>IFERROR(VLOOKUP($A59,classification!$A$3:$C$331,3,FALSE),VLOOKUP($A59,classification!$I$2:$K$27,3,FALSE))</f>
        <v>Predominantly Urban</v>
      </c>
      <c r="C59" t="str">
        <f>VLOOKUP($A59,class!$A$1:$B$455,2,FALSE)</f>
        <v>Metropolitan District</v>
      </c>
      <c r="D59">
        <v>1</v>
      </c>
      <c r="E59">
        <v>0</v>
      </c>
      <c r="F59">
        <v>1</v>
      </c>
      <c r="G59">
        <v>0</v>
      </c>
      <c r="H59">
        <v>0</v>
      </c>
      <c r="I59">
        <v>1</v>
      </c>
      <c r="J59">
        <v>0</v>
      </c>
      <c r="K59">
        <v>0</v>
      </c>
      <c r="L59">
        <v>0</v>
      </c>
      <c r="M59">
        <v>100</v>
      </c>
      <c r="N59">
        <v>0</v>
      </c>
    </row>
    <row r="60" spans="1:14" x14ac:dyDescent="0.3">
      <c r="A60" t="s">
        <v>295</v>
      </c>
      <c r="B60" t="str">
        <f>IFERROR(VLOOKUP($A60,classification!$A$3:$C$331,3,FALSE),VLOOKUP($A60,classification!$I$2:$K$27,3,FALSE))</f>
        <v>Predominantly Urban</v>
      </c>
      <c r="C60" t="str">
        <f>VLOOKUP($A60,class!$A$1:$B$455,2,FALSE)</f>
        <v>Metropolitan District</v>
      </c>
      <c r="D60">
        <v>1</v>
      </c>
      <c r="E60">
        <v>0</v>
      </c>
      <c r="F60">
        <v>1</v>
      </c>
      <c r="G60">
        <v>0</v>
      </c>
      <c r="H60">
        <v>1</v>
      </c>
      <c r="I60">
        <v>0</v>
      </c>
      <c r="J60">
        <v>0</v>
      </c>
      <c r="K60">
        <v>0</v>
      </c>
      <c r="L60">
        <v>100</v>
      </c>
      <c r="M60">
        <v>0</v>
      </c>
      <c r="N60">
        <v>0</v>
      </c>
    </row>
    <row r="61" spans="1:14" x14ac:dyDescent="0.3">
      <c r="A61" t="s">
        <v>20</v>
      </c>
      <c r="B61" t="str">
        <f>IFERROR(VLOOKUP($A61,classification!$A$3:$C$331,3,FALSE),VLOOKUP($A61,classification!$I$2:$K$27,3,FALSE))</f>
        <v>Predominantly Urban</v>
      </c>
      <c r="C61" t="str">
        <f>VLOOKUP($A61,class!$A$1:$B$455,2,FALSE)</f>
        <v>Unitary Authority</v>
      </c>
      <c r="D61">
        <v>1</v>
      </c>
      <c r="E61">
        <v>0</v>
      </c>
      <c r="F61">
        <v>1</v>
      </c>
      <c r="G61">
        <v>0</v>
      </c>
      <c r="H61">
        <v>1</v>
      </c>
      <c r="I61">
        <v>0</v>
      </c>
      <c r="J61">
        <v>0</v>
      </c>
      <c r="K61">
        <v>0</v>
      </c>
      <c r="L61">
        <v>100</v>
      </c>
      <c r="M61">
        <v>0</v>
      </c>
      <c r="N61">
        <v>0</v>
      </c>
    </row>
    <row r="62" spans="1:14" x14ac:dyDescent="0.3">
      <c r="A62" t="s">
        <v>296</v>
      </c>
      <c r="B62" t="str">
        <f>IFERROR(VLOOKUP($A62,classification!$A$3:$C$331,3,FALSE),VLOOKUP($A62,classification!$I$2:$K$27,3,FALSE))</f>
        <v>Predominantly Urban</v>
      </c>
      <c r="C62" t="str">
        <f>VLOOKUP($A62,class!$A$1:$B$455,2,FALSE)</f>
        <v>Metropolitan District</v>
      </c>
      <c r="D62">
        <v>1</v>
      </c>
      <c r="E62">
        <v>0</v>
      </c>
      <c r="F62">
        <v>1</v>
      </c>
      <c r="G62">
        <v>1</v>
      </c>
      <c r="H62">
        <v>0</v>
      </c>
      <c r="I62">
        <v>0</v>
      </c>
      <c r="J62">
        <v>0</v>
      </c>
      <c r="K62">
        <v>100</v>
      </c>
      <c r="L62">
        <v>0</v>
      </c>
      <c r="M62">
        <v>0</v>
      </c>
      <c r="N62">
        <v>0</v>
      </c>
    </row>
    <row r="63" spans="1:14" x14ac:dyDescent="0.3">
      <c r="A63" t="s">
        <v>301</v>
      </c>
      <c r="B63" t="str">
        <f>IFERROR(VLOOKUP($A63,classification!$A$3:$C$331,3,FALSE),VLOOKUP($A63,classification!$I$2:$K$27,3,FALSE))</f>
        <v>Predominantly Urban</v>
      </c>
      <c r="C63" t="str">
        <f>VLOOKUP($A63,class!$A$1:$B$455,2,FALSE)</f>
        <v>Metropolitan District</v>
      </c>
      <c r="D63">
        <v>0</v>
      </c>
      <c r="E63">
        <v>0</v>
      </c>
      <c r="F63">
        <v>0</v>
      </c>
      <c r="G63">
        <v>0</v>
      </c>
      <c r="H63">
        <v>0</v>
      </c>
      <c r="I63">
        <v>0</v>
      </c>
      <c r="J63">
        <v>0</v>
      </c>
      <c r="K63">
        <v>0</v>
      </c>
      <c r="L63">
        <v>0</v>
      </c>
      <c r="M63">
        <v>0</v>
      </c>
      <c r="N63">
        <v>0</v>
      </c>
    </row>
    <row r="64" spans="1:14" x14ac:dyDescent="0.3">
      <c r="A64" t="s">
        <v>382</v>
      </c>
      <c r="D64">
        <v>23</v>
      </c>
      <c r="E64">
        <v>5</v>
      </c>
      <c r="F64">
        <v>18</v>
      </c>
      <c r="G64">
        <v>3</v>
      </c>
      <c r="H64">
        <v>9</v>
      </c>
      <c r="I64">
        <v>4</v>
      </c>
      <c r="J64">
        <v>2</v>
      </c>
      <c r="K64">
        <v>16.666666666666668</v>
      </c>
      <c r="L64">
        <v>50</v>
      </c>
      <c r="M64">
        <v>22.222222222222221</v>
      </c>
      <c r="N64">
        <v>11.111111111111111</v>
      </c>
    </row>
    <row r="65" spans="1:14" x14ac:dyDescent="0.3">
      <c r="A65" t="s">
        <v>36</v>
      </c>
      <c r="B65" t="str">
        <f>IFERROR(VLOOKUP($A65,classification!$A$3:$C$331,3,FALSE),VLOOKUP($A65,classification!$I$2:$K$27,3,FALSE))</f>
        <v>Predominantly Urban</v>
      </c>
      <c r="C65" t="str">
        <f>VLOOKUP($A65,class!$A$1:$B$455,2,FALSE)</f>
        <v>Unitary Authority</v>
      </c>
      <c r="D65">
        <v>3</v>
      </c>
      <c r="E65">
        <v>0</v>
      </c>
      <c r="F65">
        <v>3</v>
      </c>
      <c r="G65">
        <v>1</v>
      </c>
      <c r="H65">
        <v>2</v>
      </c>
      <c r="I65">
        <v>0</v>
      </c>
      <c r="J65">
        <v>0</v>
      </c>
      <c r="K65">
        <v>33.333333333333336</v>
      </c>
      <c r="L65">
        <v>66.666666666666671</v>
      </c>
      <c r="M65">
        <v>0</v>
      </c>
      <c r="N65">
        <v>0</v>
      </c>
    </row>
    <row r="66" spans="1:14" x14ac:dyDescent="0.3">
      <c r="A66" t="s">
        <v>13</v>
      </c>
      <c r="B66" t="str">
        <f>IFERROR(VLOOKUP($A66,classification!$A$3:$C$331,3,FALSE),VLOOKUP($A66,classification!$I$2:$K$27,3,FALSE))</f>
        <v>Urban with Significant Rural</v>
      </c>
      <c r="C66" t="str">
        <f>VLOOKUP($A66,class!$A$1:$B$455,2,FALSE)</f>
        <v>Shire County</v>
      </c>
      <c r="D66">
        <v>3</v>
      </c>
      <c r="E66">
        <v>0</v>
      </c>
      <c r="F66">
        <v>3</v>
      </c>
      <c r="G66">
        <v>0</v>
      </c>
      <c r="H66">
        <v>2</v>
      </c>
      <c r="I66">
        <v>1</v>
      </c>
      <c r="J66">
        <v>0</v>
      </c>
      <c r="K66">
        <v>0</v>
      </c>
      <c r="L66">
        <v>66.666666666666671</v>
      </c>
      <c r="M66">
        <v>33.333333333333336</v>
      </c>
      <c r="N66">
        <v>0</v>
      </c>
    </row>
    <row r="67" spans="1:14" x14ac:dyDescent="0.3">
      <c r="A67" t="s">
        <v>38</v>
      </c>
      <c r="B67" t="str">
        <f>IFERROR(VLOOKUP($A67,classification!$A$3:$C$331,3,FALSE),VLOOKUP($A67,classification!$I$2:$K$27,3,FALSE))</f>
        <v>Predominantly Urban</v>
      </c>
      <c r="C67" t="str">
        <f>VLOOKUP($A67,class!$A$1:$B$455,2,FALSE)</f>
        <v>Unitary Authority</v>
      </c>
      <c r="D67">
        <v>2</v>
      </c>
      <c r="E67">
        <v>0</v>
      </c>
      <c r="F67">
        <v>2</v>
      </c>
      <c r="G67">
        <v>0</v>
      </c>
      <c r="H67">
        <v>2</v>
      </c>
      <c r="I67">
        <v>0</v>
      </c>
      <c r="J67">
        <v>0</v>
      </c>
      <c r="K67">
        <v>0</v>
      </c>
      <c r="L67">
        <v>100</v>
      </c>
      <c r="M67">
        <v>0</v>
      </c>
      <c r="N67">
        <v>0</v>
      </c>
    </row>
    <row r="68" spans="1:14" x14ac:dyDescent="0.3">
      <c r="A68" t="s">
        <v>33</v>
      </c>
      <c r="B68" t="str">
        <f>IFERROR(VLOOKUP($A68,classification!$A$3:$C$331,3,FALSE),VLOOKUP($A68,classification!$I$2:$K$27,3,FALSE))</f>
        <v>Urban with Significant Rural</v>
      </c>
      <c r="C68" t="str">
        <f>VLOOKUP($A68,class!$A$1:$B$455,2,FALSE)</f>
        <v>Shire County</v>
      </c>
      <c r="D68">
        <v>1</v>
      </c>
      <c r="E68">
        <v>0</v>
      </c>
      <c r="F68">
        <v>1</v>
      </c>
      <c r="G68">
        <v>0</v>
      </c>
      <c r="H68">
        <v>1</v>
      </c>
      <c r="I68">
        <v>0</v>
      </c>
      <c r="J68">
        <v>0</v>
      </c>
      <c r="K68">
        <v>0</v>
      </c>
      <c r="L68">
        <v>100</v>
      </c>
      <c r="M68">
        <v>0</v>
      </c>
      <c r="N68">
        <v>0</v>
      </c>
    </row>
    <row r="69" spans="1:14" x14ac:dyDescent="0.3">
      <c r="A69" t="s">
        <v>35</v>
      </c>
      <c r="B69" t="str">
        <f>IFERROR(VLOOKUP($A69,classification!$A$3:$C$331,3,FALSE),VLOOKUP($A69,classification!$I$2:$K$27,3,FALSE))</f>
        <v>Predominantly Rural</v>
      </c>
      <c r="C69" t="str">
        <f>VLOOKUP($A69,class!$A$1:$B$455,2,FALSE)</f>
        <v>Shire County</v>
      </c>
      <c r="D69">
        <v>6</v>
      </c>
      <c r="E69">
        <v>4</v>
      </c>
      <c r="F69">
        <v>2</v>
      </c>
      <c r="G69">
        <v>0</v>
      </c>
      <c r="H69">
        <v>1</v>
      </c>
      <c r="I69">
        <v>0</v>
      </c>
      <c r="J69">
        <v>1</v>
      </c>
      <c r="K69">
        <v>0</v>
      </c>
      <c r="L69">
        <v>50</v>
      </c>
      <c r="M69">
        <v>0</v>
      </c>
      <c r="N69">
        <v>50</v>
      </c>
    </row>
    <row r="70" spans="1:14" x14ac:dyDescent="0.3">
      <c r="A70" t="s">
        <v>425</v>
      </c>
      <c r="B70" t="str">
        <f>IFERROR(VLOOKUP($A70,classification!$A$3:$C$331,3,FALSE),VLOOKUP($A70,classification!$I$2:$K$27,3,FALSE))</f>
        <v>Urban with Significant Rural</v>
      </c>
      <c r="C70" t="str">
        <f>VLOOKUP($A70,class!$A$1:$B$455,2,FALSE)</f>
        <v>Unitary Authority</v>
      </c>
      <c r="D70">
        <v>0</v>
      </c>
      <c r="E70">
        <v>0</v>
      </c>
      <c r="F70">
        <v>0</v>
      </c>
      <c r="G70">
        <v>0</v>
      </c>
      <c r="H70">
        <v>0</v>
      </c>
      <c r="I70">
        <v>0</v>
      </c>
      <c r="J70">
        <v>0</v>
      </c>
      <c r="K70">
        <v>0</v>
      </c>
      <c r="L70">
        <v>0</v>
      </c>
      <c r="M70">
        <v>0</v>
      </c>
      <c r="N70">
        <v>0</v>
      </c>
    </row>
    <row r="71" spans="1:14" x14ac:dyDescent="0.3">
      <c r="A71" t="s">
        <v>42</v>
      </c>
      <c r="B71" t="str">
        <f>IFERROR(VLOOKUP($A71,classification!$A$3:$C$331,3,FALSE),VLOOKUP($A71,classification!$I$2:$K$27,3,FALSE))</f>
        <v>Predominantly Urban</v>
      </c>
      <c r="C71" t="str">
        <f>VLOOKUP($A71,class!$A$1:$B$455,2,FALSE)</f>
        <v>Unitary Authority</v>
      </c>
      <c r="D71">
        <v>5</v>
      </c>
      <c r="E71">
        <v>0</v>
      </c>
      <c r="F71">
        <v>5</v>
      </c>
      <c r="G71">
        <v>1</v>
      </c>
      <c r="H71">
        <v>1</v>
      </c>
      <c r="I71">
        <v>3</v>
      </c>
      <c r="J71">
        <v>0</v>
      </c>
      <c r="K71">
        <v>20</v>
      </c>
      <c r="L71">
        <v>20</v>
      </c>
      <c r="M71">
        <v>60</v>
      </c>
      <c r="N71">
        <v>0</v>
      </c>
    </row>
    <row r="72" spans="1:14" x14ac:dyDescent="0.3">
      <c r="A72" t="s">
        <v>43</v>
      </c>
      <c r="B72" t="str">
        <f>IFERROR(VLOOKUP($A72,classification!$A$3:$C$331,3,FALSE),VLOOKUP($A72,classification!$I$2:$K$27,3,FALSE))</f>
        <v>Urban with Significant Rural</v>
      </c>
      <c r="C72" t="str">
        <f>VLOOKUP($A72,class!$A$1:$B$455,2,FALSE)</f>
        <v>Shire County</v>
      </c>
      <c r="D72">
        <v>0</v>
      </c>
      <c r="E72">
        <v>0</v>
      </c>
      <c r="F72">
        <v>0</v>
      </c>
      <c r="G72">
        <v>0</v>
      </c>
      <c r="H72">
        <v>0</v>
      </c>
      <c r="I72">
        <v>0</v>
      </c>
      <c r="J72">
        <v>0</v>
      </c>
      <c r="K72">
        <v>0</v>
      </c>
      <c r="L72">
        <v>0</v>
      </c>
      <c r="M72">
        <v>0</v>
      </c>
      <c r="N72">
        <v>0</v>
      </c>
    </row>
    <row r="73" spans="1:14" x14ac:dyDescent="0.3">
      <c r="A73" t="s">
        <v>40</v>
      </c>
      <c r="B73" t="str">
        <f>IFERROR(VLOOKUP($A73,classification!$A$3:$C$331,3,FALSE),VLOOKUP($A73,classification!$I$2:$K$27,3,FALSE))</f>
        <v>Predominantly Rural</v>
      </c>
      <c r="C73" t="str">
        <f>VLOOKUP($A73,class!$A$1:$B$455,2,FALSE)</f>
        <v>Unitary Authority</v>
      </c>
      <c r="D73">
        <v>0</v>
      </c>
      <c r="E73">
        <v>0</v>
      </c>
      <c r="F73">
        <v>0</v>
      </c>
      <c r="G73">
        <v>0</v>
      </c>
      <c r="H73">
        <v>0</v>
      </c>
      <c r="I73">
        <v>0</v>
      </c>
      <c r="J73">
        <v>0</v>
      </c>
      <c r="K73">
        <v>0</v>
      </c>
      <c r="L73">
        <v>0</v>
      </c>
      <c r="M73">
        <v>0</v>
      </c>
      <c r="N73">
        <v>0</v>
      </c>
    </row>
    <row r="74" spans="1:14" x14ac:dyDescent="0.3">
      <c r="A74" t="s">
        <v>420</v>
      </c>
      <c r="B74" t="str">
        <f>IFERROR(VLOOKUP($A74,classification!$A$3:$C$331,3,FALSE),VLOOKUP($A74,classification!$I$2:$K$27,3,FALSE))</f>
        <v>Urban with Significant Rural</v>
      </c>
      <c r="C74" t="str">
        <f>VLOOKUP($A74,class!$A$1:$B$455,2,FALSE)</f>
        <v>Unitary Authority</v>
      </c>
      <c r="D74">
        <v>3</v>
      </c>
      <c r="E74">
        <v>1</v>
      </c>
      <c r="F74">
        <v>2</v>
      </c>
      <c r="G74">
        <v>1</v>
      </c>
      <c r="H74">
        <v>0</v>
      </c>
      <c r="I74">
        <v>0</v>
      </c>
      <c r="J74">
        <v>1</v>
      </c>
      <c r="K74">
        <v>50</v>
      </c>
      <c r="L74">
        <v>0</v>
      </c>
      <c r="M74">
        <v>0</v>
      </c>
      <c r="N74">
        <v>50</v>
      </c>
    </row>
    <row r="75" spans="1:14" x14ac:dyDescent="0.3">
      <c r="A75" t="s">
        <v>360</v>
      </c>
      <c r="D75">
        <v>43</v>
      </c>
      <c r="E75">
        <v>2</v>
      </c>
      <c r="F75">
        <v>41</v>
      </c>
      <c r="G75">
        <v>3</v>
      </c>
      <c r="H75">
        <v>28</v>
      </c>
      <c r="I75">
        <v>6</v>
      </c>
      <c r="J75">
        <v>4</v>
      </c>
      <c r="K75">
        <v>7.3170731707317076</v>
      </c>
      <c r="L75">
        <v>68.292682926829272</v>
      </c>
      <c r="M75">
        <v>14.634146341463415</v>
      </c>
      <c r="N75">
        <v>9.7560975609756095</v>
      </c>
    </row>
    <row r="76" spans="1:14" x14ac:dyDescent="0.3">
      <c r="A76" t="s">
        <v>311</v>
      </c>
      <c r="B76" t="str">
        <f>IFERROR(VLOOKUP($A76,classification!$A$3:$C$331,3,FALSE),VLOOKUP($A76,classification!$I$2:$K$27,3,FALSE))</f>
        <v>Predominantly Urban</v>
      </c>
      <c r="C76" t="str">
        <f>VLOOKUP($A76,class!$A$1:$B$455,2,FALSE)</f>
        <v>Metropolitan District</v>
      </c>
      <c r="D76">
        <v>7</v>
      </c>
      <c r="E76">
        <v>0</v>
      </c>
      <c r="F76">
        <v>7</v>
      </c>
      <c r="G76">
        <v>0</v>
      </c>
      <c r="H76">
        <v>5</v>
      </c>
      <c r="I76">
        <v>1</v>
      </c>
      <c r="J76">
        <v>1</v>
      </c>
      <c r="K76">
        <v>0</v>
      </c>
      <c r="L76">
        <v>71.428571428571431</v>
      </c>
      <c r="M76">
        <v>14.285714285714286</v>
      </c>
      <c r="N76">
        <v>14.285714285714286</v>
      </c>
    </row>
    <row r="77" spans="1:14" x14ac:dyDescent="0.3">
      <c r="A77" t="s">
        <v>312</v>
      </c>
      <c r="B77" t="str">
        <f>IFERROR(VLOOKUP($A77,classification!$A$3:$C$331,3,FALSE),VLOOKUP($A77,classification!$I$2:$K$27,3,FALSE))</f>
        <v>Predominantly Urban</v>
      </c>
      <c r="C77" t="str">
        <f>VLOOKUP($A77,class!$A$1:$B$455,2,FALSE)</f>
        <v>Metropolitan District</v>
      </c>
      <c r="D77">
        <v>2</v>
      </c>
      <c r="E77">
        <v>0</v>
      </c>
      <c r="F77">
        <v>2</v>
      </c>
      <c r="G77">
        <v>0</v>
      </c>
      <c r="H77">
        <v>1</v>
      </c>
      <c r="I77">
        <v>1</v>
      </c>
      <c r="J77">
        <v>0</v>
      </c>
      <c r="K77">
        <v>0</v>
      </c>
      <c r="L77">
        <v>50</v>
      </c>
      <c r="M77">
        <v>50</v>
      </c>
      <c r="N77">
        <v>0</v>
      </c>
    </row>
    <row r="78" spans="1:14" x14ac:dyDescent="0.3">
      <c r="A78" t="s">
        <v>313</v>
      </c>
      <c r="B78" t="str">
        <f>IFERROR(VLOOKUP($A78,classification!$A$3:$C$331,3,FALSE),VLOOKUP($A78,classification!$I$2:$K$27,3,FALSE))</f>
        <v>Predominantly Urban</v>
      </c>
      <c r="C78" t="str">
        <f>VLOOKUP($A78,class!$A$1:$B$455,2,FALSE)</f>
        <v>Metropolitan District</v>
      </c>
      <c r="D78">
        <v>2</v>
      </c>
      <c r="E78">
        <v>0</v>
      </c>
      <c r="F78">
        <v>2</v>
      </c>
      <c r="G78">
        <v>0</v>
      </c>
      <c r="H78">
        <v>2</v>
      </c>
      <c r="I78">
        <v>0</v>
      </c>
      <c r="J78">
        <v>0</v>
      </c>
      <c r="K78">
        <v>0</v>
      </c>
      <c r="L78">
        <v>100</v>
      </c>
      <c r="M78">
        <v>0</v>
      </c>
      <c r="N78">
        <v>0</v>
      </c>
    </row>
    <row r="79" spans="1:14" x14ac:dyDescent="0.3">
      <c r="A79" t="s">
        <v>44</v>
      </c>
      <c r="B79" t="str">
        <f>IFERROR(VLOOKUP($A79,classification!$A$3:$C$331,3,FALSE),VLOOKUP($A79,classification!$I$2:$K$27,3,FALSE))</f>
        <v>Predominantly Rural</v>
      </c>
      <c r="C79" t="str">
        <f>VLOOKUP($A79,class!$A$1:$B$455,2,FALSE)</f>
        <v>Unitary Authority</v>
      </c>
      <c r="D79">
        <v>1</v>
      </c>
      <c r="E79">
        <v>0</v>
      </c>
      <c r="F79">
        <v>1</v>
      </c>
      <c r="G79">
        <v>0</v>
      </c>
      <c r="H79">
        <v>1</v>
      </c>
      <c r="I79">
        <v>0</v>
      </c>
      <c r="J79">
        <v>0</v>
      </c>
      <c r="K79">
        <v>0</v>
      </c>
      <c r="L79">
        <v>100</v>
      </c>
      <c r="M79">
        <v>0</v>
      </c>
      <c r="N79">
        <v>0</v>
      </c>
    </row>
    <row r="80" spans="1:14" x14ac:dyDescent="0.3">
      <c r="A80" t="s">
        <v>314</v>
      </c>
      <c r="B80" t="str">
        <f>IFERROR(VLOOKUP($A80,classification!$A$3:$C$331,3,FALSE),VLOOKUP($A80,classification!$I$2:$K$27,3,FALSE))</f>
        <v>Predominantly Urban</v>
      </c>
      <c r="C80" t="str">
        <f>VLOOKUP($A80,class!$A$1:$B$455,2,FALSE)</f>
        <v>Metropolitan District</v>
      </c>
      <c r="D80">
        <v>3</v>
      </c>
      <c r="E80">
        <v>0</v>
      </c>
      <c r="F80">
        <v>3</v>
      </c>
      <c r="G80">
        <v>1</v>
      </c>
      <c r="H80">
        <v>2</v>
      </c>
      <c r="I80">
        <v>0</v>
      </c>
      <c r="J80">
        <v>0</v>
      </c>
      <c r="K80">
        <v>33.333333333333336</v>
      </c>
      <c r="L80">
        <v>66.666666666666671</v>
      </c>
      <c r="M80">
        <v>0</v>
      </c>
      <c r="N80">
        <v>0</v>
      </c>
    </row>
    <row r="81" spans="1:14" x14ac:dyDescent="0.3">
      <c r="A81" t="s">
        <v>83</v>
      </c>
      <c r="B81" t="str">
        <f>IFERROR(VLOOKUP($A81,classification!$A$3:$C$331,3,FALSE),VLOOKUP($A81,classification!$I$2:$K$27,3,FALSE))</f>
        <v>Predominantly Rural</v>
      </c>
      <c r="C81" t="str">
        <f>VLOOKUP($A81,class!$A$1:$B$455,2,FALSE)</f>
        <v>Unitary Authority</v>
      </c>
      <c r="D81">
        <v>1</v>
      </c>
      <c r="E81">
        <v>0</v>
      </c>
      <c r="F81">
        <v>1</v>
      </c>
      <c r="G81">
        <v>0</v>
      </c>
      <c r="H81">
        <v>1</v>
      </c>
      <c r="I81">
        <v>0</v>
      </c>
      <c r="J81">
        <v>0</v>
      </c>
      <c r="K81">
        <v>0</v>
      </c>
      <c r="L81">
        <v>100</v>
      </c>
      <c r="M81">
        <v>0</v>
      </c>
      <c r="N81">
        <v>0</v>
      </c>
    </row>
    <row r="82" spans="1:14" x14ac:dyDescent="0.3">
      <c r="A82" t="s">
        <v>315</v>
      </c>
      <c r="B82" t="str">
        <f>IFERROR(VLOOKUP($A82,classification!$A$3:$C$331,3,FALSE),VLOOKUP($A82,classification!$I$2:$K$27,3,FALSE))</f>
        <v>Predominantly Urban</v>
      </c>
      <c r="C82" t="str">
        <f>VLOOKUP($A82,class!$A$1:$B$455,2,FALSE)</f>
        <v>Metropolitan District</v>
      </c>
      <c r="D82">
        <v>4</v>
      </c>
      <c r="E82">
        <v>1</v>
      </c>
      <c r="F82">
        <v>3</v>
      </c>
      <c r="G82">
        <v>0</v>
      </c>
      <c r="H82">
        <v>1</v>
      </c>
      <c r="I82">
        <v>1</v>
      </c>
      <c r="J82">
        <v>1</v>
      </c>
      <c r="K82">
        <v>0</v>
      </c>
      <c r="L82">
        <v>33.333333333333336</v>
      </c>
      <c r="M82">
        <v>33.333333333333336</v>
      </c>
      <c r="N82">
        <v>33.333333333333336</v>
      </c>
    </row>
    <row r="83" spans="1:14" x14ac:dyDescent="0.3">
      <c r="A83" t="s">
        <v>49</v>
      </c>
      <c r="B83" t="str">
        <f>IFERROR(VLOOKUP($A83,classification!$A$3:$C$331,3,FALSE),VLOOKUP($A83,classification!$I$2:$K$27,3,FALSE))</f>
        <v>Urban with Significant Rural</v>
      </c>
      <c r="C83" t="str">
        <f>VLOOKUP($A83,class!$A$1:$B$455,2,FALSE)</f>
        <v>Shire County</v>
      </c>
      <c r="D83">
        <v>6</v>
      </c>
      <c r="E83">
        <v>0</v>
      </c>
      <c r="F83">
        <v>6</v>
      </c>
      <c r="G83">
        <v>0</v>
      </c>
      <c r="H83">
        <v>4</v>
      </c>
      <c r="I83">
        <v>1</v>
      </c>
      <c r="J83">
        <v>1</v>
      </c>
      <c r="K83">
        <v>0</v>
      </c>
      <c r="L83">
        <v>66.666666666666671</v>
      </c>
      <c r="M83">
        <v>16.666666666666668</v>
      </c>
      <c r="N83">
        <v>16.666666666666668</v>
      </c>
    </row>
    <row r="84" spans="1:14" x14ac:dyDescent="0.3">
      <c r="A84" t="s">
        <v>48</v>
      </c>
      <c r="B84" t="str">
        <f>IFERROR(VLOOKUP($A84,classification!$A$3:$C$331,3,FALSE),VLOOKUP($A84,classification!$I$2:$K$27,3,FALSE))</f>
        <v>Predominantly Urban</v>
      </c>
      <c r="C84" t="str">
        <f>VLOOKUP($A84,class!$A$1:$B$455,2,FALSE)</f>
        <v>Unitary Authority</v>
      </c>
      <c r="D84">
        <v>2</v>
      </c>
      <c r="E84">
        <v>0</v>
      </c>
      <c r="F84">
        <v>2</v>
      </c>
      <c r="G84">
        <v>1</v>
      </c>
      <c r="H84">
        <v>1</v>
      </c>
      <c r="I84">
        <v>0</v>
      </c>
      <c r="J84">
        <v>0</v>
      </c>
      <c r="K84">
        <v>50</v>
      </c>
      <c r="L84">
        <v>50</v>
      </c>
      <c r="M84">
        <v>0</v>
      </c>
      <c r="N84">
        <v>0</v>
      </c>
    </row>
    <row r="85" spans="1:14" x14ac:dyDescent="0.3">
      <c r="A85" t="s">
        <v>46</v>
      </c>
      <c r="B85" t="str">
        <f>IFERROR(VLOOKUP($A85,classification!$A$3:$C$331,3,FALSE),VLOOKUP($A85,classification!$I$2:$K$27,3,FALSE))</f>
        <v>Predominantly Urban</v>
      </c>
      <c r="C85" t="str">
        <f>VLOOKUP($A85,class!$A$1:$B$455,2,FALSE)</f>
        <v>Unitary Authority</v>
      </c>
      <c r="D85">
        <v>2</v>
      </c>
      <c r="E85">
        <v>0</v>
      </c>
      <c r="F85">
        <v>2</v>
      </c>
      <c r="G85">
        <v>0</v>
      </c>
      <c r="H85">
        <v>1</v>
      </c>
      <c r="I85">
        <v>1</v>
      </c>
      <c r="J85">
        <v>0</v>
      </c>
      <c r="K85">
        <v>0</v>
      </c>
      <c r="L85">
        <v>50</v>
      </c>
      <c r="M85">
        <v>50</v>
      </c>
      <c r="N85">
        <v>0</v>
      </c>
    </row>
    <row r="86" spans="1:14" x14ac:dyDescent="0.3">
      <c r="A86" t="s">
        <v>316</v>
      </c>
      <c r="B86" t="str">
        <f>IFERROR(VLOOKUP($A86,classification!$A$3:$C$331,3,FALSE),VLOOKUP($A86,classification!$I$2:$K$27,3,FALSE))</f>
        <v>Predominantly Urban</v>
      </c>
      <c r="C86" t="str">
        <f>VLOOKUP($A86,class!$A$1:$B$455,2,FALSE)</f>
        <v>Metropolitan District</v>
      </c>
      <c r="D86">
        <v>3</v>
      </c>
      <c r="E86">
        <v>1</v>
      </c>
      <c r="F86">
        <v>2</v>
      </c>
      <c r="G86">
        <v>0</v>
      </c>
      <c r="H86">
        <v>1</v>
      </c>
      <c r="I86">
        <v>1</v>
      </c>
      <c r="J86">
        <v>0</v>
      </c>
      <c r="K86">
        <v>0</v>
      </c>
      <c r="L86">
        <v>50</v>
      </c>
      <c r="M86">
        <v>50</v>
      </c>
      <c r="N86">
        <v>0</v>
      </c>
    </row>
    <row r="87" spans="1:14" x14ac:dyDescent="0.3">
      <c r="A87" t="s">
        <v>55</v>
      </c>
      <c r="B87" t="str">
        <f>IFERROR(VLOOKUP($A87,classification!$A$3:$C$331,3,FALSE),VLOOKUP($A87,classification!$I$2:$K$27,3,FALSE))</f>
        <v>Urban with Significant Rural</v>
      </c>
      <c r="C87" t="str">
        <f>VLOOKUP($A87,class!$A$1:$B$455,2,FALSE)</f>
        <v>Shire County</v>
      </c>
      <c r="D87">
        <v>0</v>
      </c>
      <c r="E87">
        <v>0</v>
      </c>
      <c r="F87">
        <v>0</v>
      </c>
      <c r="G87">
        <v>0</v>
      </c>
      <c r="H87">
        <v>0</v>
      </c>
      <c r="I87">
        <v>0</v>
      </c>
      <c r="J87">
        <v>0</v>
      </c>
      <c r="K87">
        <v>0</v>
      </c>
      <c r="L87">
        <v>0</v>
      </c>
      <c r="M87">
        <v>0</v>
      </c>
      <c r="N87">
        <v>0</v>
      </c>
    </row>
    <row r="88" spans="1:14" x14ac:dyDescent="0.3">
      <c r="A88" t="s">
        <v>317</v>
      </c>
      <c r="B88" t="str">
        <f>IFERROR(VLOOKUP($A88,classification!$A$3:$C$331,3,FALSE),VLOOKUP($A88,classification!$I$2:$K$27,3,FALSE))</f>
        <v>Predominantly Urban</v>
      </c>
      <c r="C88" t="str">
        <f>VLOOKUP($A88,class!$A$1:$B$455,2,FALSE)</f>
        <v>Metropolitan District</v>
      </c>
      <c r="D88">
        <v>4</v>
      </c>
      <c r="E88">
        <v>0</v>
      </c>
      <c r="F88">
        <v>4</v>
      </c>
      <c r="G88">
        <v>0</v>
      </c>
      <c r="H88">
        <v>4</v>
      </c>
      <c r="I88">
        <v>0</v>
      </c>
      <c r="J88">
        <v>0</v>
      </c>
      <c r="K88">
        <v>0</v>
      </c>
      <c r="L88">
        <v>100</v>
      </c>
      <c r="M88">
        <v>0</v>
      </c>
      <c r="N88">
        <v>0</v>
      </c>
    </row>
    <row r="89" spans="1:14" x14ac:dyDescent="0.3">
      <c r="A89" t="s">
        <v>59</v>
      </c>
      <c r="B89" t="str">
        <f>IFERROR(VLOOKUP($A89,classification!$A$3:$C$331,3,FALSE),VLOOKUP($A89,classification!$I$2:$K$27,3,FALSE))</f>
        <v>Urban with Significant Rural</v>
      </c>
      <c r="C89" t="str">
        <f>VLOOKUP($A89,class!$A$1:$B$455,2,FALSE)</f>
        <v>Shire County</v>
      </c>
      <c r="D89">
        <v>6</v>
      </c>
      <c r="E89">
        <v>0</v>
      </c>
      <c r="F89">
        <v>6</v>
      </c>
      <c r="G89">
        <v>1</v>
      </c>
      <c r="H89">
        <v>4</v>
      </c>
      <c r="I89">
        <v>0</v>
      </c>
      <c r="J89">
        <v>1</v>
      </c>
      <c r="K89">
        <v>16.666666666666668</v>
      </c>
      <c r="L89">
        <v>66.666666666666671</v>
      </c>
      <c r="M89">
        <v>0</v>
      </c>
      <c r="N89">
        <v>16.666666666666668</v>
      </c>
    </row>
    <row r="90" spans="1:14" x14ac:dyDescent="0.3">
      <c r="A90" t="s">
        <v>383</v>
      </c>
      <c r="D90">
        <v>39</v>
      </c>
      <c r="E90">
        <v>0</v>
      </c>
      <c r="F90">
        <v>39</v>
      </c>
      <c r="G90">
        <v>9</v>
      </c>
      <c r="H90">
        <v>20</v>
      </c>
      <c r="I90">
        <v>5</v>
      </c>
      <c r="J90">
        <v>5</v>
      </c>
      <c r="K90">
        <v>23.076923076923077</v>
      </c>
      <c r="L90">
        <v>51.282051282051285</v>
      </c>
      <c r="M90">
        <v>12.820512820512821</v>
      </c>
      <c r="N90">
        <v>12.820512820512821</v>
      </c>
    </row>
    <row r="91" spans="1:14" x14ac:dyDescent="0.3">
      <c r="A91" t="s">
        <v>87</v>
      </c>
      <c r="B91" t="str">
        <f>IFERROR(VLOOKUP($A91,classification!$A$3:$C$331,3,FALSE),VLOOKUP($A91,classification!$I$2:$K$27,3,FALSE))</f>
        <v>Urban with Significant Rural</v>
      </c>
      <c r="C91" t="str">
        <f>VLOOKUP($A91,class!$A$1:$B$455,2,FALSE)</f>
        <v>Unitary Authority</v>
      </c>
      <c r="D91">
        <v>1</v>
      </c>
      <c r="E91">
        <v>0</v>
      </c>
      <c r="F91">
        <v>1</v>
      </c>
      <c r="G91">
        <v>0</v>
      </c>
      <c r="H91">
        <v>0</v>
      </c>
      <c r="I91">
        <v>1</v>
      </c>
      <c r="J91">
        <v>0</v>
      </c>
      <c r="K91">
        <v>0</v>
      </c>
      <c r="L91">
        <v>0</v>
      </c>
      <c r="M91">
        <v>100</v>
      </c>
      <c r="N91">
        <v>0</v>
      </c>
    </row>
    <row r="92" spans="1:14" x14ac:dyDescent="0.3">
      <c r="A92" t="s">
        <v>8</v>
      </c>
      <c r="B92" t="str">
        <f>IFERROR(VLOOKUP($A92,classification!$A$3:$C$331,3,FALSE),VLOOKUP($A92,classification!$I$2:$K$27,3,FALSE))</f>
        <v>Predominantly Rural</v>
      </c>
      <c r="C92" t="str">
        <f>VLOOKUP($A92,class!$A$1:$B$455,2,FALSE)</f>
        <v>Shire County</v>
      </c>
      <c r="D92">
        <v>3</v>
      </c>
      <c r="E92">
        <v>0</v>
      </c>
      <c r="F92">
        <v>3</v>
      </c>
      <c r="G92">
        <v>1</v>
      </c>
      <c r="H92">
        <v>1</v>
      </c>
      <c r="I92">
        <v>1</v>
      </c>
      <c r="J92">
        <v>0</v>
      </c>
      <c r="K92">
        <v>33.333333333333336</v>
      </c>
      <c r="L92">
        <v>33.333333333333336</v>
      </c>
      <c r="M92">
        <v>33.333333333333336</v>
      </c>
      <c r="N92">
        <v>0</v>
      </c>
    </row>
    <row r="93" spans="1:14" x14ac:dyDescent="0.3">
      <c r="A93" t="s">
        <v>88</v>
      </c>
      <c r="B93" t="str">
        <f>IFERROR(VLOOKUP($A93,classification!$A$3:$C$331,3,FALSE),VLOOKUP($A93,classification!$I$2:$K$27,3,FALSE))</f>
        <v>Predominantly Rural</v>
      </c>
      <c r="C93" t="str">
        <f>VLOOKUP($A93,class!$A$1:$B$455,2,FALSE)</f>
        <v>Unitary Authority</v>
      </c>
      <c r="D93">
        <v>1</v>
      </c>
      <c r="E93">
        <v>0</v>
      </c>
      <c r="F93">
        <v>1</v>
      </c>
      <c r="G93">
        <v>0</v>
      </c>
      <c r="H93">
        <v>1</v>
      </c>
      <c r="I93">
        <v>0</v>
      </c>
      <c r="J93">
        <v>0</v>
      </c>
      <c r="K93">
        <v>0</v>
      </c>
      <c r="L93">
        <v>100</v>
      </c>
      <c r="M93">
        <v>0</v>
      </c>
      <c r="N93">
        <v>0</v>
      </c>
    </row>
    <row r="94" spans="1:14" x14ac:dyDescent="0.3">
      <c r="A94" t="s">
        <v>21</v>
      </c>
      <c r="B94" t="str">
        <f>IFERROR(VLOOKUP($A94,classification!$A$3:$C$331,3,FALSE),VLOOKUP($A94,classification!$I$2:$K$27,3,FALSE))</f>
        <v>Urban with Significant Rural</v>
      </c>
      <c r="C94" t="str">
        <f>VLOOKUP($A94,class!$A$1:$B$455,2,FALSE)</f>
        <v>Shire County</v>
      </c>
      <c r="D94">
        <v>6</v>
      </c>
      <c r="E94">
        <v>0</v>
      </c>
      <c r="F94">
        <v>6</v>
      </c>
      <c r="G94">
        <v>2</v>
      </c>
      <c r="H94">
        <v>3</v>
      </c>
      <c r="I94">
        <v>0</v>
      </c>
      <c r="J94">
        <v>1</v>
      </c>
      <c r="K94">
        <v>33.333333333333336</v>
      </c>
      <c r="L94">
        <v>50</v>
      </c>
      <c r="M94">
        <v>0</v>
      </c>
      <c r="N94">
        <v>16.666666666666668</v>
      </c>
    </row>
    <row r="95" spans="1:14" x14ac:dyDescent="0.3">
      <c r="A95" t="s">
        <v>27</v>
      </c>
      <c r="B95" t="str">
        <f>IFERROR(VLOOKUP($A95,classification!$A$3:$C$331,3,FALSE),VLOOKUP($A95,classification!$I$2:$K$27,3,FALSE))</f>
        <v>Predominantly Urban</v>
      </c>
      <c r="C95" t="str">
        <f>VLOOKUP($A95,class!$A$1:$B$455,2,FALSE)</f>
        <v>Shire County</v>
      </c>
      <c r="D95">
        <v>8</v>
      </c>
      <c r="E95">
        <v>0</v>
      </c>
      <c r="F95">
        <v>8</v>
      </c>
      <c r="G95">
        <v>4</v>
      </c>
      <c r="H95">
        <v>3</v>
      </c>
      <c r="I95">
        <v>0</v>
      </c>
      <c r="J95">
        <v>1</v>
      </c>
      <c r="K95">
        <v>50</v>
      </c>
      <c r="L95">
        <v>37.5</v>
      </c>
      <c r="M95">
        <v>0</v>
      </c>
      <c r="N95">
        <v>12.5</v>
      </c>
    </row>
    <row r="96" spans="1:14" x14ac:dyDescent="0.3">
      <c r="A96" t="s">
        <v>64</v>
      </c>
      <c r="B96" t="str">
        <f>IFERROR(VLOOKUP($A96,classification!$A$3:$C$331,3,FALSE),VLOOKUP($A96,classification!$I$2:$K$27,3,FALSE))</f>
        <v>Predominantly Urban</v>
      </c>
      <c r="C96" t="str">
        <f>VLOOKUP($A96,class!$A$1:$B$455,2,FALSE)</f>
        <v>Unitary Authority</v>
      </c>
      <c r="D96">
        <v>1</v>
      </c>
      <c r="E96">
        <v>0</v>
      </c>
      <c r="F96">
        <v>1</v>
      </c>
      <c r="G96">
        <v>0</v>
      </c>
      <c r="H96">
        <v>1</v>
      </c>
      <c r="I96">
        <v>0</v>
      </c>
      <c r="J96">
        <v>0</v>
      </c>
      <c r="K96">
        <v>0</v>
      </c>
      <c r="L96">
        <v>100</v>
      </c>
      <c r="M96">
        <v>0</v>
      </c>
      <c r="N96">
        <v>0</v>
      </c>
    </row>
    <row r="97" spans="1:14" x14ac:dyDescent="0.3">
      <c r="A97" t="s">
        <v>37</v>
      </c>
      <c r="B97" t="str">
        <f>IFERROR(VLOOKUP($A97,classification!$A$3:$C$331,3,FALSE),VLOOKUP($A97,classification!$I$2:$K$27,3,FALSE))</f>
        <v>Predominantly Rural</v>
      </c>
      <c r="C97" t="str">
        <f>VLOOKUP($A97,class!$A$1:$B$455,2,FALSE)</f>
        <v>Shire County</v>
      </c>
      <c r="D97">
        <v>2</v>
      </c>
      <c r="E97">
        <v>0</v>
      </c>
      <c r="F97">
        <v>2</v>
      </c>
      <c r="G97">
        <v>0</v>
      </c>
      <c r="H97">
        <v>1</v>
      </c>
      <c r="I97">
        <v>1</v>
      </c>
      <c r="J97">
        <v>0</v>
      </c>
      <c r="K97">
        <v>0</v>
      </c>
      <c r="L97">
        <v>50</v>
      </c>
      <c r="M97">
        <v>50</v>
      </c>
      <c r="N97">
        <v>0</v>
      </c>
    </row>
    <row r="98" spans="1:14" x14ac:dyDescent="0.3">
      <c r="A98" t="s">
        <v>63</v>
      </c>
      <c r="B98" t="str">
        <f>IFERROR(VLOOKUP($A98,classification!$A$3:$C$331,3,FALSE),VLOOKUP($A98,classification!$I$2:$K$27,3,FALSE))</f>
        <v>Predominantly Urban</v>
      </c>
      <c r="C98" t="str">
        <f>VLOOKUP($A98,class!$A$1:$B$455,2,FALSE)</f>
        <v>Unitary Authority</v>
      </c>
      <c r="D98">
        <v>1</v>
      </c>
      <c r="E98">
        <v>0</v>
      </c>
      <c r="F98">
        <v>1</v>
      </c>
      <c r="G98">
        <v>0</v>
      </c>
      <c r="H98">
        <v>0</v>
      </c>
      <c r="I98">
        <v>0</v>
      </c>
      <c r="J98">
        <v>1</v>
      </c>
      <c r="K98">
        <v>0</v>
      </c>
      <c r="L98">
        <v>0</v>
      </c>
      <c r="M98">
        <v>0</v>
      </c>
      <c r="N98">
        <v>100</v>
      </c>
    </row>
    <row r="99" spans="1:14" x14ac:dyDescent="0.3">
      <c r="A99" t="s">
        <v>65</v>
      </c>
      <c r="B99" t="str">
        <f>IFERROR(VLOOKUP($A99,classification!$A$3:$C$331,3,FALSE),VLOOKUP($A99,classification!$I$2:$K$27,3,FALSE))</f>
        <v>Predominantly Urban</v>
      </c>
      <c r="C99" t="str">
        <f>VLOOKUP($A99,class!$A$1:$B$455,2,FALSE)</f>
        <v>Unitary Authority</v>
      </c>
      <c r="D99">
        <v>2</v>
      </c>
      <c r="E99">
        <v>0</v>
      </c>
      <c r="F99">
        <v>2</v>
      </c>
      <c r="G99">
        <v>0</v>
      </c>
      <c r="H99">
        <v>1</v>
      </c>
      <c r="I99">
        <v>1</v>
      </c>
      <c r="J99">
        <v>0</v>
      </c>
      <c r="K99">
        <v>0</v>
      </c>
      <c r="L99">
        <v>50</v>
      </c>
      <c r="M99">
        <v>50</v>
      </c>
      <c r="N99">
        <v>0</v>
      </c>
    </row>
    <row r="100" spans="1:14" x14ac:dyDescent="0.3">
      <c r="A100" t="s">
        <v>51</v>
      </c>
      <c r="B100" t="str">
        <f>IFERROR(VLOOKUP($A100,classification!$A$3:$C$331,3,FALSE),VLOOKUP($A100,classification!$I$2:$K$27,3,FALSE))</f>
        <v>Predominantly Rural</v>
      </c>
      <c r="C100" t="str">
        <f>VLOOKUP($A100,class!$A$1:$B$455,2,FALSE)</f>
        <v>Shire County</v>
      </c>
      <c r="D100">
        <v>13</v>
      </c>
      <c r="E100">
        <v>0</v>
      </c>
      <c r="F100">
        <v>13</v>
      </c>
      <c r="G100">
        <v>2</v>
      </c>
      <c r="H100">
        <v>8</v>
      </c>
      <c r="I100">
        <v>1</v>
      </c>
      <c r="J100">
        <v>2</v>
      </c>
      <c r="K100">
        <v>15.384615384615385</v>
      </c>
      <c r="L100">
        <v>61.53846153846154</v>
      </c>
      <c r="M100">
        <v>7.6923076923076925</v>
      </c>
      <c r="N100">
        <v>15.384615384615385</v>
      </c>
    </row>
    <row r="101" spans="1:14" x14ac:dyDescent="0.3">
      <c r="A101" t="s">
        <v>66</v>
      </c>
      <c r="B101" t="str">
        <f>IFERROR(VLOOKUP($A101,classification!$A$3:$C$331,3,FALSE),VLOOKUP($A101,classification!$I$2:$K$27,3,FALSE))</f>
        <v>Predominantly Urban</v>
      </c>
      <c r="C101" t="str">
        <f>VLOOKUP($A101,class!$A$1:$B$455,2,FALSE)</f>
        <v>Unitary Authority</v>
      </c>
      <c r="D101">
        <v>1</v>
      </c>
      <c r="E101">
        <v>0</v>
      </c>
      <c r="F101">
        <v>1</v>
      </c>
      <c r="G101">
        <v>0</v>
      </c>
      <c r="H101">
        <v>1</v>
      </c>
      <c r="I101">
        <v>0</v>
      </c>
      <c r="J101">
        <v>0</v>
      </c>
      <c r="K101">
        <v>0</v>
      </c>
      <c r="L101">
        <v>100</v>
      </c>
      <c r="M101">
        <v>0</v>
      </c>
      <c r="N101">
        <v>0</v>
      </c>
    </row>
    <row r="102" spans="1:14" x14ac:dyDescent="0.3">
      <c r="A102" t="s">
        <v>384</v>
      </c>
      <c r="D102">
        <v>56</v>
      </c>
      <c r="E102">
        <v>1</v>
      </c>
      <c r="F102">
        <v>55</v>
      </c>
      <c r="G102">
        <v>12</v>
      </c>
      <c r="H102">
        <v>41</v>
      </c>
      <c r="I102">
        <v>2</v>
      </c>
      <c r="J102">
        <v>0</v>
      </c>
      <c r="K102">
        <v>21.818181818181817</v>
      </c>
      <c r="L102">
        <v>74.545454545454547</v>
      </c>
      <c r="M102">
        <v>3.6363636363636362</v>
      </c>
      <c r="N102">
        <v>0</v>
      </c>
    </row>
    <row r="103" spans="1:14" x14ac:dyDescent="0.3">
      <c r="A103" t="s">
        <v>324</v>
      </c>
      <c r="B103" t="str">
        <f>IFERROR(VLOOKUP($A103,classification!$A$3:$C$331,3,FALSE),VLOOKUP($A103,classification!$I$2:$K$27,3,FALSE))</f>
        <v>Predominantly Urban</v>
      </c>
      <c r="C103" t="str">
        <f>VLOOKUP($A103,class!$A$1:$B$455,2,FALSE)</f>
        <v>London Borough</v>
      </c>
      <c r="D103">
        <v>1</v>
      </c>
      <c r="E103">
        <v>0</v>
      </c>
      <c r="F103">
        <v>1</v>
      </c>
      <c r="G103">
        <v>0</v>
      </c>
      <c r="H103">
        <v>1</v>
      </c>
      <c r="I103">
        <v>0</v>
      </c>
      <c r="J103">
        <v>0</v>
      </c>
      <c r="K103">
        <v>0</v>
      </c>
      <c r="L103">
        <v>100</v>
      </c>
      <c r="M103">
        <v>0</v>
      </c>
      <c r="N103">
        <v>0</v>
      </c>
    </row>
    <row r="104" spans="1:14" x14ac:dyDescent="0.3">
      <c r="A104" t="s">
        <v>325</v>
      </c>
      <c r="B104" t="str">
        <f>IFERROR(VLOOKUP($A104,classification!$A$3:$C$331,3,FALSE),VLOOKUP($A104,classification!$I$2:$K$27,3,FALSE))</f>
        <v>Predominantly Urban</v>
      </c>
      <c r="C104" t="str">
        <f>VLOOKUP($A104,class!$A$1:$B$455,2,FALSE)</f>
        <v>London Borough</v>
      </c>
      <c r="D104">
        <v>2</v>
      </c>
      <c r="E104">
        <v>0</v>
      </c>
      <c r="F104">
        <v>2</v>
      </c>
      <c r="G104">
        <v>1</v>
      </c>
      <c r="H104">
        <v>1</v>
      </c>
      <c r="I104">
        <v>0</v>
      </c>
      <c r="J104">
        <v>0</v>
      </c>
      <c r="K104">
        <v>50</v>
      </c>
      <c r="L104">
        <v>50</v>
      </c>
      <c r="M104">
        <v>0</v>
      </c>
      <c r="N104">
        <v>0</v>
      </c>
    </row>
    <row r="105" spans="1:14" x14ac:dyDescent="0.3">
      <c r="A105" t="s">
        <v>326</v>
      </c>
      <c r="B105" t="str">
        <f>IFERROR(VLOOKUP($A105,classification!$A$3:$C$331,3,FALSE),VLOOKUP($A105,classification!$I$2:$K$27,3,FALSE))</f>
        <v>Predominantly Urban</v>
      </c>
      <c r="C105" t="str">
        <f>VLOOKUP($A105,class!$A$1:$B$455,2,FALSE)</f>
        <v>London Borough</v>
      </c>
      <c r="D105">
        <v>1</v>
      </c>
      <c r="E105">
        <v>0</v>
      </c>
      <c r="F105">
        <v>1</v>
      </c>
      <c r="G105">
        <v>0</v>
      </c>
      <c r="H105">
        <v>1</v>
      </c>
      <c r="I105">
        <v>0</v>
      </c>
      <c r="J105">
        <v>0</v>
      </c>
      <c r="K105">
        <v>0</v>
      </c>
      <c r="L105">
        <v>100</v>
      </c>
      <c r="M105">
        <v>0</v>
      </c>
      <c r="N105">
        <v>0</v>
      </c>
    </row>
    <row r="106" spans="1:14" x14ac:dyDescent="0.3">
      <c r="A106" t="s">
        <v>327</v>
      </c>
      <c r="B106" t="str">
        <f>IFERROR(VLOOKUP($A106,classification!$A$3:$C$331,3,FALSE),VLOOKUP($A106,classification!$I$2:$K$27,3,FALSE))</f>
        <v>Predominantly Urban</v>
      </c>
      <c r="C106" t="str">
        <f>VLOOKUP($A106,class!$A$1:$B$455,2,FALSE)</f>
        <v>London Borough</v>
      </c>
      <c r="D106">
        <v>3</v>
      </c>
      <c r="E106">
        <v>1</v>
      </c>
      <c r="F106">
        <v>2</v>
      </c>
      <c r="G106">
        <v>0</v>
      </c>
      <c r="H106">
        <v>2</v>
      </c>
      <c r="I106">
        <v>0</v>
      </c>
      <c r="J106">
        <v>0</v>
      </c>
      <c r="K106">
        <v>0</v>
      </c>
      <c r="L106">
        <v>100</v>
      </c>
      <c r="M106">
        <v>0</v>
      </c>
      <c r="N106">
        <v>0</v>
      </c>
    </row>
    <row r="107" spans="1:14" x14ac:dyDescent="0.3">
      <c r="A107" t="s">
        <v>328</v>
      </c>
      <c r="B107" t="str">
        <f>IFERROR(VLOOKUP($A107,classification!$A$3:$C$331,3,FALSE),VLOOKUP($A107,classification!$I$2:$K$27,3,FALSE))</f>
        <v>Predominantly Urban</v>
      </c>
      <c r="C107" t="str">
        <f>VLOOKUP($A107,class!$A$1:$B$455,2,FALSE)</f>
        <v>London Borough</v>
      </c>
      <c r="D107">
        <v>1</v>
      </c>
      <c r="E107">
        <v>0</v>
      </c>
      <c r="F107">
        <v>1</v>
      </c>
      <c r="G107">
        <v>0</v>
      </c>
      <c r="H107">
        <v>1</v>
      </c>
      <c r="I107">
        <v>0</v>
      </c>
      <c r="J107">
        <v>0</v>
      </c>
      <c r="K107">
        <v>0</v>
      </c>
      <c r="L107">
        <v>100</v>
      </c>
      <c r="M107">
        <v>0</v>
      </c>
      <c r="N107">
        <v>0</v>
      </c>
    </row>
    <row r="108" spans="1:14" x14ac:dyDescent="0.3">
      <c r="A108" t="s">
        <v>329</v>
      </c>
      <c r="B108" t="str">
        <f>IFERROR(VLOOKUP($A108,classification!$A$3:$C$331,3,FALSE),VLOOKUP($A108,classification!$I$2:$K$27,3,FALSE))</f>
        <v>Predominantly Urban</v>
      </c>
      <c r="C108" t="str">
        <f>VLOOKUP($A108,class!$A$1:$B$455,2,FALSE)</f>
        <v>London Borough</v>
      </c>
      <c r="D108">
        <v>4</v>
      </c>
      <c r="E108">
        <v>0</v>
      </c>
      <c r="F108">
        <v>4</v>
      </c>
      <c r="G108">
        <v>0</v>
      </c>
      <c r="H108">
        <v>4</v>
      </c>
      <c r="I108">
        <v>0</v>
      </c>
      <c r="J108">
        <v>0</v>
      </c>
      <c r="K108">
        <v>0</v>
      </c>
      <c r="L108">
        <v>100</v>
      </c>
      <c r="M108">
        <v>0</v>
      </c>
      <c r="N108">
        <v>0</v>
      </c>
    </row>
    <row r="109" spans="1:14" x14ac:dyDescent="0.3">
      <c r="A109" t="s">
        <v>323</v>
      </c>
      <c r="B109" t="str">
        <f>IFERROR(VLOOKUP($A109,classification!$A$3:$C$331,3,FALSE),VLOOKUP($A109,classification!$I$2:$K$27,3,FALSE))</f>
        <v>Predominantly Urban</v>
      </c>
      <c r="C109" t="str">
        <f>VLOOKUP($A109,class!$A$1:$B$455,2,FALSE)</f>
        <v>London Borough</v>
      </c>
      <c r="D109">
        <v>0</v>
      </c>
      <c r="E109">
        <v>0</v>
      </c>
      <c r="F109">
        <v>0</v>
      </c>
      <c r="G109">
        <v>0</v>
      </c>
      <c r="H109">
        <v>0</v>
      </c>
      <c r="I109">
        <v>0</v>
      </c>
      <c r="J109">
        <v>0</v>
      </c>
      <c r="K109">
        <v>0</v>
      </c>
      <c r="L109">
        <v>0</v>
      </c>
      <c r="M109">
        <v>0</v>
      </c>
      <c r="N109">
        <v>0</v>
      </c>
    </row>
    <row r="110" spans="1:14" x14ac:dyDescent="0.3">
      <c r="A110" t="s">
        <v>330</v>
      </c>
      <c r="B110" t="str">
        <f>IFERROR(VLOOKUP($A110,classification!$A$3:$C$331,3,FALSE),VLOOKUP($A110,classification!$I$2:$K$27,3,FALSE))</f>
        <v>Predominantly Urban</v>
      </c>
      <c r="C110" t="str">
        <f>VLOOKUP($A110,class!$A$1:$B$455,2,FALSE)</f>
        <v>London Borough</v>
      </c>
      <c r="D110">
        <v>2</v>
      </c>
      <c r="E110">
        <v>0</v>
      </c>
      <c r="F110">
        <v>2</v>
      </c>
      <c r="G110">
        <v>0</v>
      </c>
      <c r="H110">
        <v>2</v>
      </c>
      <c r="I110">
        <v>0</v>
      </c>
      <c r="J110">
        <v>0</v>
      </c>
      <c r="K110">
        <v>0</v>
      </c>
      <c r="L110">
        <v>100</v>
      </c>
      <c r="M110">
        <v>0</v>
      </c>
      <c r="N110">
        <v>0</v>
      </c>
    </row>
    <row r="111" spans="1:14" x14ac:dyDescent="0.3">
      <c r="A111" t="s">
        <v>331</v>
      </c>
      <c r="B111" t="str">
        <f>IFERROR(VLOOKUP($A111,classification!$A$3:$C$331,3,FALSE),VLOOKUP($A111,classification!$I$2:$K$27,3,FALSE))</f>
        <v>Predominantly Urban</v>
      </c>
      <c r="C111" t="str">
        <f>VLOOKUP($A111,class!$A$1:$B$455,2,FALSE)</f>
        <v>London Borough</v>
      </c>
      <c r="D111">
        <v>2</v>
      </c>
      <c r="E111">
        <v>0</v>
      </c>
      <c r="F111">
        <v>2</v>
      </c>
      <c r="G111">
        <v>0</v>
      </c>
      <c r="H111">
        <v>2</v>
      </c>
      <c r="I111">
        <v>0</v>
      </c>
      <c r="J111">
        <v>0</v>
      </c>
      <c r="K111">
        <v>0</v>
      </c>
      <c r="L111">
        <v>100</v>
      </c>
      <c r="M111">
        <v>0</v>
      </c>
      <c r="N111">
        <v>0</v>
      </c>
    </row>
    <row r="112" spans="1:14" x14ac:dyDescent="0.3">
      <c r="A112" t="s">
        <v>332</v>
      </c>
      <c r="B112" t="str">
        <f>IFERROR(VLOOKUP($A112,classification!$A$3:$C$331,3,FALSE),VLOOKUP($A112,classification!$I$2:$K$27,3,FALSE))</f>
        <v>Predominantly Urban</v>
      </c>
      <c r="C112" t="str">
        <f>VLOOKUP($A112,class!$A$1:$B$455,2,FALSE)</f>
        <v>London Borough</v>
      </c>
      <c r="D112">
        <v>1</v>
      </c>
      <c r="E112">
        <v>0</v>
      </c>
      <c r="F112">
        <v>1</v>
      </c>
      <c r="G112">
        <v>0</v>
      </c>
      <c r="H112">
        <v>0</v>
      </c>
      <c r="I112">
        <v>1</v>
      </c>
      <c r="J112">
        <v>0</v>
      </c>
      <c r="K112">
        <v>0</v>
      </c>
      <c r="L112">
        <v>0</v>
      </c>
      <c r="M112">
        <v>100</v>
      </c>
      <c r="N112">
        <v>0</v>
      </c>
    </row>
    <row r="113" spans="1:14" x14ac:dyDescent="0.3">
      <c r="A113" t="s">
        <v>333</v>
      </c>
      <c r="B113" t="str">
        <f>IFERROR(VLOOKUP($A113,classification!$A$3:$C$331,3,FALSE),VLOOKUP($A113,classification!$I$2:$K$27,3,FALSE))</f>
        <v>Predominantly Urban</v>
      </c>
      <c r="C113" t="str">
        <f>VLOOKUP($A113,class!$A$1:$B$455,2,FALSE)</f>
        <v>London Borough</v>
      </c>
      <c r="D113">
        <v>1</v>
      </c>
      <c r="E113">
        <v>0</v>
      </c>
      <c r="F113">
        <v>1</v>
      </c>
      <c r="G113">
        <v>0</v>
      </c>
      <c r="H113">
        <v>1</v>
      </c>
      <c r="I113">
        <v>0</v>
      </c>
      <c r="J113">
        <v>0</v>
      </c>
      <c r="K113">
        <v>0</v>
      </c>
      <c r="L113">
        <v>100</v>
      </c>
      <c r="M113">
        <v>0</v>
      </c>
      <c r="N113">
        <v>0</v>
      </c>
    </row>
    <row r="114" spans="1:14" x14ac:dyDescent="0.3">
      <c r="A114" t="s">
        <v>334</v>
      </c>
      <c r="B114" t="str">
        <f>IFERROR(VLOOKUP($A114,classification!$A$3:$C$331,3,FALSE),VLOOKUP($A114,classification!$I$2:$K$27,3,FALSE))</f>
        <v>Predominantly Urban</v>
      </c>
      <c r="C114" t="str">
        <f>VLOOKUP($A114,class!$A$1:$B$455,2,FALSE)</f>
        <v>London Borough</v>
      </c>
      <c r="D114">
        <v>2</v>
      </c>
      <c r="E114">
        <v>0</v>
      </c>
      <c r="F114">
        <v>2</v>
      </c>
      <c r="G114">
        <v>1</v>
      </c>
      <c r="H114">
        <v>1</v>
      </c>
      <c r="I114">
        <v>0</v>
      </c>
      <c r="J114">
        <v>0</v>
      </c>
      <c r="K114">
        <v>50</v>
      </c>
      <c r="L114">
        <v>50</v>
      </c>
      <c r="M114">
        <v>0</v>
      </c>
      <c r="N114">
        <v>0</v>
      </c>
    </row>
    <row r="115" spans="1:14" x14ac:dyDescent="0.3">
      <c r="A115" t="s">
        <v>335</v>
      </c>
      <c r="B115" t="str">
        <f>IFERROR(VLOOKUP($A115,classification!$A$3:$C$331,3,FALSE),VLOOKUP($A115,classification!$I$2:$K$27,3,FALSE))</f>
        <v>Predominantly Urban</v>
      </c>
      <c r="C115" t="str">
        <f>VLOOKUP($A115,class!$A$1:$B$455,2,FALSE)</f>
        <v>London Borough</v>
      </c>
      <c r="D115">
        <v>3</v>
      </c>
      <c r="E115">
        <v>0</v>
      </c>
      <c r="F115">
        <v>3</v>
      </c>
      <c r="G115">
        <v>2</v>
      </c>
      <c r="H115">
        <v>1</v>
      </c>
      <c r="I115">
        <v>0</v>
      </c>
      <c r="J115">
        <v>0</v>
      </c>
      <c r="K115">
        <v>66.666666666666671</v>
      </c>
      <c r="L115">
        <v>33.333333333333336</v>
      </c>
      <c r="M115">
        <v>0</v>
      </c>
      <c r="N115">
        <v>0</v>
      </c>
    </row>
    <row r="116" spans="1:14" x14ac:dyDescent="0.3">
      <c r="A116" t="s">
        <v>336</v>
      </c>
      <c r="B116" t="str">
        <f>IFERROR(VLOOKUP($A116,classification!$A$3:$C$331,3,FALSE),VLOOKUP($A116,classification!$I$2:$K$27,3,FALSE))</f>
        <v>Predominantly Urban</v>
      </c>
      <c r="C116" t="str">
        <f>VLOOKUP($A116,class!$A$1:$B$455,2,FALSE)</f>
        <v>London Borough</v>
      </c>
      <c r="D116">
        <v>1</v>
      </c>
      <c r="E116">
        <v>0</v>
      </c>
      <c r="F116">
        <v>1</v>
      </c>
      <c r="G116">
        <v>0</v>
      </c>
      <c r="H116">
        <v>1</v>
      </c>
      <c r="I116">
        <v>0</v>
      </c>
      <c r="J116">
        <v>0</v>
      </c>
      <c r="K116">
        <v>0</v>
      </c>
      <c r="L116">
        <v>100</v>
      </c>
      <c r="M116">
        <v>0</v>
      </c>
      <c r="N116">
        <v>0</v>
      </c>
    </row>
    <row r="117" spans="1:14" x14ac:dyDescent="0.3">
      <c r="A117" t="s">
        <v>337</v>
      </c>
      <c r="B117" t="str">
        <f>IFERROR(VLOOKUP($A117,classification!$A$3:$C$331,3,FALSE),VLOOKUP($A117,classification!$I$2:$K$27,3,FALSE))</f>
        <v>Predominantly Urban</v>
      </c>
      <c r="C117" t="str">
        <f>VLOOKUP($A117,class!$A$1:$B$455,2,FALSE)</f>
        <v>London Borough</v>
      </c>
      <c r="D117">
        <v>2</v>
      </c>
      <c r="E117">
        <v>0</v>
      </c>
      <c r="F117">
        <v>2</v>
      </c>
      <c r="G117">
        <v>0</v>
      </c>
      <c r="H117">
        <v>2</v>
      </c>
      <c r="I117">
        <v>0</v>
      </c>
      <c r="J117">
        <v>0</v>
      </c>
      <c r="K117">
        <v>0</v>
      </c>
      <c r="L117">
        <v>100</v>
      </c>
      <c r="M117">
        <v>0</v>
      </c>
      <c r="N117">
        <v>0</v>
      </c>
    </row>
    <row r="118" spans="1:14" x14ac:dyDescent="0.3">
      <c r="A118" t="s">
        <v>338</v>
      </c>
      <c r="B118" t="str">
        <f>IFERROR(VLOOKUP($A118,classification!$A$3:$C$331,3,FALSE),VLOOKUP($A118,classification!$I$2:$K$27,3,FALSE))</f>
        <v>Predominantly Urban</v>
      </c>
      <c r="C118" t="str">
        <f>VLOOKUP($A118,class!$A$1:$B$455,2,FALSE)</f>
        <v>London Borough</v>
      </c>
      <c r="D118">
        <v>1</v>
      </c>
      <c r="E118">
        <v>0</v>
      </c>
      <c r="F118">
        <v>1</v>
      </c>
      <c r="G118">
        <v>0</v>
      </c>
      <c r="H118">
        <v>0</v>
      </c>
      <c r="I118">
        <v>1</v>
      </c>
      <c r="J118">
        <v>0</v>
      </c>
      <c r="K118">
        <v>0</v>
      </c>
      <c r="L118">
        <v>0</v>
      </c>
      <c r="M118">
        <v>100</v>
      </c>
      <c r="N118">
        <v>0</v>
      </c>
    </row>
    <row r="119" spans="1:14" x14ac:dyDescent="0.3">
      <c r="A119" t="s">
        <v>339</v>
      </c>
      <c r="B119" t="str">
        <f>IFERROR(VLOOKUP($A119,classification!$A$3:$C$331,3,FALSE),VLOOKUP($A119,classification!$I$2:$K$27,3,FALSE))</f>
        <v>Predominantly Urban</v>
      </c>
      <c r="C119" t="str">
        <f>VLOOKUP($A119,class!$A$1:$B$455,2,FALSE)</f>
        <v>London Borough</v>
      </c>
      <c r="D119">
        <v>1</v>
      </c>
      <c r="E119">
        <v>0</v>
      </c>
      <c r="F119">
        <v>1</v>
      </c>
      <c r="G119">
        <v>0</v>
      </c>
      <c r="H119">
        <v>1</v>
      </c>
      <c r="I119">
        <v>0</v>
      </c>
      <c r="J119">
        <v>0</v>
      </c>
      <c r="K119">
        <v>0</v>
      </c>
      <c r="L119">
        <v>100</v>
      </c>
      <c r="M119">
        <v>0</v>
      </c>
      <c r="N119">
        <v>0</v>
      </c>
    </row>
    <row r="120" spans="1:14" x14ac:dyDescent="0.3">
      <c r="A120" t="s">
        <v>340</v>
      </c>
      <c r="B120" t="str">
        <f>IFERROR(VLOOKUP($A120,classification!$A$3:$C$331,3,FALSE),VLOOKUP($A120,classification!$I$2:$K$27,3,FALSE))</f>
        <v>Predominantly Urban</v>
      </c>
      <c r="C120" t="str">
        <f>VLOOKUP($A120,class!$A$1:$B$455,2,FALSE)</f>
        <v>London Borough</v>
      </c>
      <c r="D120">
        <v>1</v>
      </c>
      <c r="E120">
        <v>0</v>
      </c>
      <c r="F120">
        <v>1</v>
      </c>
      <c r="G120">
        <v>0</v>
      </c>
      <c r="H120">
        <v>1</v>
      </c>
      <c r="I120">
        <v>0</v>
      </c>
      <c r="J120">
        <v>0</v>
      </c>
      <c r="K120">
        <v>0</v>
      </c>
      <c r="L120">
        <v>100</v>
      </c>
      <c r="M120">
        <v>0</v>
      </c>
      <c r="N120">
        <v>0</v>
      </c>
    </row>
    <row r="121" spans="1:14" x14ac:dyDescent="0.3">
      <c r="A121" t="s">
        <v>341</v>
      </c>
      <c r="B121" t="str">
        <f>IFERROR(VLOOKUP($A121,classification!$A$3:$C$331,3,FALSE),VLOOKUP($A121,classification!$I$2:$K$27,3,FALSE))</f>
        <v>Predominantly Urban</v>
      </c>
      <c r="C121" t="str">
        <f>VLOOKUP($A121,class!$A$1:$B$455,2,FALSE)</f>
        <v>London Borough</v>
      </c>
      <c r="D121">
        <v>4</v>
      </c>
      <c r="E121">
        <v>0</v>
      </c>
      <c r="F121">
        <v>4</v>
      </c>
      <c r="G121">
        <v>2</v>
      </c>
      <c r="H121">
        <v>2</v>
      </c>
      <c r="I121">
        <v>0</v>
      </c>
      <c r="J121">
        <v>0</v>
      </c>
      <c r="K121">
        <v>50</v>
      </c>
      <c r="L121">
        <v>50</v>
      </c>
      <c r="M121">
        <v>0</v>
      </c>
      <c r="N121">
        <v>0</v>
      </c>
    </row>
    <row r="122" spans="1:14" x14ac:dyDescent="0.3">
      <c r="A122" t="s">
        <v>342</v>
      </c>
      <c r="B122" t="str">
        <f>IFERROR(VLOOKUP($A122,classification!$A$3:$C$331,3,FALSE),VLOOKUP($A122,classification!$I$2:$K$27,3,FALSE))</f>
        <v>Predominantly Urban</v>
      </c>
      <c r="C122" t="str">
        <f>VLOOKUP($A122,class!$A$1:$B$455,2,FALSE)</f>
        <v>London Borough</v>
      </c>
      <c r="D122">
        <v>1</v>
      </c>
      <c r="E122">
        <v>0</v>
      </c>
      <c r="F122">
        <v>1</v>
      </c>
      <c r="G122">
        <v>0</v>
      </c>
      <c r="H122">
        <v>1</v>
      </c>
      <c r="I122">
        <v>0</v>
      </c>
      <c r="J122">
        <v>0</v>
      </c>
      <c r="K122">
        <v>0</v>
      </c>
      <c r="L122">
        <v>100</v>
      </c>
      <c r="M122">
        <v>0</v>
      </c>
      <c r="N122">
        <v>0</v>
      </c>
    </row>
    <row r="123" spans="1:14" x14ac:dyDescent="0.3">
      <c r="A123" t="s">
        <v>343</v>
      </c>
      <c r="B123" t="str">
        <f>IFERROR(VLOOKUP($A123,classification!$A$3:$C$331,3,FALSE),VLOOKUP($A123,classification!$I$2:$K$27,3,FALSE))</f>
        <v>Predominantly Urban</v>
      </c>
      <c r="C123" t="str">
        <f>VLOOKUP($A123,class!$A$1:$B$455,2,FALSE)</f>
        <v>London Borough</v>
      </c>
      <c r="D123">
        <v>1</v>
      </c>
      <c r="E123">
        <v>0</v>
      </c>
      <c r="F123">
        <v>1</v>
      </c>
      <c r="G123">
        <v>0</v>
      </c>
      <c r="H123">
        <v>1</v>
      </c>
      <c r="I123">
        <v>0</v>
      </c>
      <c r="J123">
        <v>0</v>
      </c>
      <c r="K123">
        <v>0</v>
      </c>
      <c r="L123">
        <v>100</v>
      </c>
      <c r="M123">
        <v>0</v>
      </c>
      <c r="N123">
        <v>0</v>
      </c>
    </row>
    <row r="124" spans="1:14" x14ac:dyDescent="0.3">
      <c r="A124" t="s">
        <v>344</v>
      </c>
      <c r="B124" t="str">
        <f>IFERROR(VLOOKUP($A124,classification!$A$3:$C$331,3,FALSE),VLOOKUP($A124,classification!$I$2:$K$27,3,FALSE))</f>
        <v>Predominantly Urban</v>
      </c>
      <c r="C124" t="str">
        <f>VLOOKUP($A124,class!$A$1:$B$455,2,FALSE)</f>
        <v>London Borough</v>
      </c>
      <c r="D124">
        <v>2</v>
      </c>
      <c r="E124">
        <v>0</v>
      </c>
      <c r="F124">
        <v>2</v>
      </c>
      <c r="G124">
        <v>0</v>
      </c>
      <c r="H124">
        <v>2</v>
      </c>
      <c r="I124">
        <v>0</v>
      </c>
      <c r="J124">
        <v>0</v>
      </c>
      <c r="K124">
        <v>0</v>
      </c>
      <c r="L124">
        <v>100</v>
      </c>
      <c r="M124">
        <v>0</v>
      </c>
      <c r="N124">
        <v>0</v>
      </c>
    </row>
    <row r="125" spans="1:14" x14ac:dyDescent="0.3">
      <c r="A125" t="s">
        <v>345</v>
      </c>
      <c r="B125" t="str">
        <f>IFERROR(VLOOKUP($A125,classification!$A$3:$C$331,3,FALSE),VLOOKUP($A125,classification!$I$2:$K$27,3,FALSE))</f>
        <v>Predominantly Urban</v>
      </c>
      <c r="C125" t="str">
        <f>VLOOKUP($A125,class!$A$1:$B$455,2,FALSE)</f>
        <v>London Borough</v>
      </c>
      <c r="D125">
        <v>1</v>
      </c>
      <c r="E125">
        <v>0</v>
      </c>
      <c r="F125">
        <v>1</v>
      </c>
      <c r="G125">
        <v>0</v>
      </c>
      <c r="H125">
        <v>1</v>
      </c>
      <c r="I125">
        <v>0</v>
      </c>
      <c r="J125">
        <v>0</v>
      </c>
      <c r="K125">
        <v>0</v>
      </c>
      <c r="L125">
        <v>100</v>
      </c>
      <c r="M125">
        <v>0</v>
      </c>
      <c r="N125">
        <v>0</v>
      </c>
    </row>
    <row r="126" spans="1:14" x14ac:dyDescent="0.3">
      <c r="A126" t="s">
        <v>346</v>
      </c>
      <c r="B126" t="str">
        <f>IFERROR(VLOOKUP($A126,classification!$A$3:$C$331,3,FALSE),VLOOKUP($A126,classification!$I$2:$K$27,3,FALSE))</f>
        <v>Predominantly Urban</v>
      </c>
      <c r="C126" t="str">
        <f>VLOOKUP($A126,class!$A$1:$B$455,2,FALSE)</f>
        <v>London Borough</v>
      </c>
      <c r="D126">
        <v>1</v>
      </c>
      <c r="E126">
        <v>0</v>
      </c>
      <c r="F126">
        <v>1</v>
      </c>
      <c r="G126">
        <v>0</v>
      </c>
      <c r="H126">
        <v>1</v>
      </c>
      <c r="I126">
        <v>0</v>
      </c>
      <c r="J126">
        <v>0</v>
      </c>
      <c r="K126">
        <v>0</v>
      </c>
      <c r="L126">
        <v>100</v>
      </c>
      <c r="M126">
        <v>0</v>
      </c>
      <c r="N126">
        <v>0</v>
      </c>
    </row>
    <row r="127" spans="1:14" x14ac:dyDescent="0.3">
      <c r="A127" t="s">
        <v>347</v>
      </c>
      <c r="B127" t="str">
        <f>IFERROR(VLOOKUP($A127,classification!$A$3:$C$331,3,FALSE),VLOOKUP($A127,classification!$I$2:$K$27,3,FALSE))</f>
        <v>Predominantly Urban</v>
      </c>
      <c r="C127" t="str">
        <f>VLOOKUP($A127,class!$A$1:$B$455,2,FALSE)</f>
        <v>London Borough</v>
      </c>
      <c r="D127">
        <v>3</v>
      </c>
      <c r="E127">
        <v>0</v>
      </c>
      <c r="F127">
        <v>3</v>
      </c>
      <c r="G127">
        <v>0</v>
      </c>
      <c r="H127">
        <v>3</v>
      </c>
      <c r="I127">
        <v>0</v>
      </c>
      <c r="J127">
        <v>0</v>
      </c>
      <c r="K127">
        <v>0</v>
      </c>
      <c r="L127">
        <v>100</v>
      </c>
      <c r="M127">
        <v>0</v>
      </c>
      <c r="N127">
        <v>0</v>
      </c>
    </row>
    <row r="128" spans="1:14" x14ac:dyDescent="0.3">
      <c r="A128" t="s">
        <v>348</v>
      </c>
      <c r="B128" t="str">
        <f>IFERROR(VLOOKUP($A128,classification!$A$3:$C$331,3,FALSE),VLOOKUP($A128,classification!$I$2:$K$27,3,FALSE))</f>
        <v>Predominantly Urban</v>
      </c>
      <c r="C128" t="str">
        <f>VLOOKUP($A128,class!$A$1:$B$455,2,FALSE)</f>
        <v>London Borough</v>
      </c>
      <c r="D128">
        <v>3</v>
      </c>
      <c r="E128">
        <v>0</v>
      </c>
      <c r="F128">
        <v>3</v>
      </c>
      <c r="G128">
        <v>1</v>
      </c>
      <c r="H128">
        <v>2</v>
      </c>
      <c r="I128">
        <v>0</v>
      </c>
      <c r="J128">
        <v>0</v>
      </c>
      <c r="K128">
        <v>33.333333333333336</v>
      </c>
      <c r="L128">
        <v>66.666666666666671</v>
      </c>
      <c r="M128">
        <v>0</v>
      </c>
      <c r="N128">
        <v>0</v>
      </c>
    </row>
    <row r="129" spans="1:14" x14ac:dyDescent="0.3">
      <c r="A129" t="s">
        <v>349</v>
      </c>
      <c r="B129" t="str">
        <f>IFERROR(VLOOKUP($A129,classification!$A$3:$C$331,3,FALSE),VLOOKUP($A129,classification!$I$2:$K$27,3,FALSE))</f>
        <v>Predominantly Urban</v>
      </c>
      <c r="C129" t="str">
        <f>VLOOKUP($A129,class!$A$1:$B$455,2,FALSE)</f>
        <v>London Borough</v>
      </c>
      <c r="D129">
        <v>0</v>
      </c>
      <c r="E129">
        <v>0</v>
      </c>
      <c r="F129">
        <v>0</v>
      </c>
      <c r="G129">
        <v>0</v>
      </c>
      <c r="H129">
        <v>0</v>
      </c>
      <c r="I129">
        <v>0</v>
      </c>
      <c r="J129">
        <v>0</v>
      </c>
      <c r="K129">
        <v>0</v>
      </c>
      <c r="L129">
        <v>0</v>
      </c>
      <c r="M129">
        <v>0</v>
      </c>
      <c r="N129">
        <v>0</v>
      </c>
    </row>
    <row r="130" spans="1:14" x14ac:dyDescent="0.3">
      <c r="A130" t="s">
        <v>350</v>
      </c>
      <c r="B130" t="str">
        <f>IFERROR(VLOOKUP($A130,classification!$A$3:$C$331,3,FALSE),VLOOKUP($A130,classification!$I$2:$K$27,3,FALSE))</f>
        <v>Predominantly Urban</v>
      </c>
      <c r="C130" t="str">
        <f>VLOOKUP($A130,class!$A$1:$B$455,2,FALSE)</f>
        <v>London Borough</v>
      </c>
      <c r="D130">
        <v>1</v>
      </c>
      <c r="E130">
        <v>0</v>
      </c>
      <c r="F130">
        <v>1</v>
      </c>
      <c r="G130">
        <v>0</v>
      </c>
      <c r="H130">
        <v>1</v>
      </c>
      <c r="I130">
        <v>0</v>
      </c>
      <c r="J130">
        <v>0</v>
      </c>
      <c r="K130">
        <v>0</v>
      </c>
      <c r="L130">
        <v>100</v>
      </c>
      <c r="M130">
        <v>0</v>
      </c>
      <c r="N130">
        <v>0</v>
      </c>
    </row>
    <row r="131" spans="1:14" x14ac:dyDescent="0.3">
      <c r="A131" t="s">
        <v>351</v>
      </c>
      <c r="B131" t="str">
        <f>IFERROR(VLOOKUP($A131,classification!$A$3:$C$331,3,FALSE),VLOOKUP($A131,classification!$I$2:$K$27,3,FALSE))</f>
        <v>Predominantly Urban</v>
      </c>
      <c r="C131" t="str">
        <f>VLOOKUP($A131,class!$A$1:$B$455,2,FALSE)</f>
        <v>London Borough</v>
      </c>
      <c r="D131">
        <v>2</v>
      </c>
      <c r="E131">
        <v>0</v>
      </c>
      <c r="F131">
        <v>2</v>
      </c>
      <c r="G131">
        <v>2</v>
      </c>
      <c r="H131">
        <v>0</v>
      </c>
      <c r="I131">
        <v>0</v>
      </c>
      <c r="J131">
        <v>0</v>
      </c>
      <c r="K131">
        <v>100</v>
      </c>
      <c r="L131">
        <v>0</v>
      </c>
      <c r="M131">
        <v>0</v>
      </c>
      <c r="N131">
        <v>0</v>
      </c>
    </row>
    <row r="132" spans="1:14" x14ac:dyDescent="0.3">
      <c r="A132" t="s">
        <v>352</v>
      </c>
      <c r="B132" t="str">
        <f>IFERROR(VLOOKUP($A132,classification!$A$3:$C$331,3,FALSE),VLOOKUP($A132,classification!$I$2:$K$27,3,FALSE))</f>
        <v>Predominantly Urban</v>
      </c>
      <c r="C132" t="str">
        <f>VLOOKUP($A132,class!$A$1:$B$455,2,FALSE)</f>
        <v>London Borough</v>
      </c>
      <c r="D132">
        <v>1</v>
      </c>
      <c r="E132">
        <v>0</v>
      </c>
      <c r="F132">
        <v>1</v>
      </c>
      <c r="G132">
        <v>0</v>
      </c>
      <c r="H132">
        <v>1</v>
      </c>
      <c r="I132">
        <v>0</v>
      </c>
      <c r="J132">
        <v>0</v>
      </c>
      <c r="K132">
        <v>0</v>
      </c>
      <c r="L132">
        <v>100</v>
      </c>
      <c r="M132">
        <v>0</v>
      </c>
      <c r="N132">
        <v>0</v>
      </c>
    </row>
    <row r="133" spans="1:14" x14ac:dyDescent="0.3">
      <c r="A133" t="s">
        <v>353</v>
      </c>
      <c r="B133" t="str">
        <f>IFERROR(VLOOKUP($A133,classification!$A$3:$C$331,3,FALSE),VLOOKUP($A133,classification!$I$2:$K$27,3,FALSE))</f>
        <v>Predominantly Urban</v>
      </c>
      <c r="C133" t="str">
        <f>VLOOKUP($A133,class!$A$1:$B$455,2,FALSE)</f>
        <v>London Borough</v>
      </c>
      <c r="D133">
        <v>3</v>
      </c>
      <c r="E133">
        <v>0</v>
      </c>
      <c r="F133">
        <v>3</v>
      </c>
      <c r="G133">
        <v>1</v>
      </c>
      <c r="H133">
        <v>2</v>
      </c>
      <c r="I133">
        <v>0</v>
      </c>
      <c r="J133">
        <v>0</v>
      </c>
      <c r="K133">
        <v>33.333333333333336</v>
      </c>
      <c r="L133">
        <v>66.666666666666671</v>
      </c>
      <c r="M133">
        <v>0</v>
      </c>
      <c r="N133">
        <v>0</v>
      </c>
    </row>
    <row r="134" spans="1:14" x14ac:dyDescent="0.3">
      <c r="A134" t="s">
        <v>354</v>
      </c>
      <c r="B134" t="str">
        <f>IFERROR(VLOOKUP($A134,classification!$A$3:$C$331,3,FALSE),VLOOKUP($A134,classification!$I$2:$K$27,3,FALSE))</f>
        <v>Predominantly Urban</v>
      </c>
      <c r="C134" t="str">
        <f>VLOOKUP($A134,class!$A$1:$B$455,2,FALSE)</f>
        <v>London Borough</v>
      </c>
      <c r="D134">
        <v>3</v>
      </c>
      <c r="E134">
        <v>0</v>
      </c>
      <c r="F134">
        <v>3</v>
      </c>
      <c r="G134">
        <v>2</v>
      </c>
      <c r="H134">
        <v>1</v>
      </c>
      <c r="I134">
        <v>0</v>
      </c>
      <c r="J134">
        <v>0</v>
      </c>
      <c r="K134">
        <v>66.666666666666671</v>
      </c>
      <c r="L134">
        <v>33.333333333333336</v>
      </c>
      <c r="M134">
        <v>0</v>
      </c>
      <c r="N134">
        <v>0</v>
      </c>
    </row>
    <row r="135" spans="1:14" x14ac:dyDescent="0.3">
      <c r="A135" t="s">
        <v>355</v>
      </c>
      <c r="B135" t="str">
        <f>IFERROR(VLOOKUP($A135,classification!$A$3:$C$331,3,FALSE),VLOOKUP($A135,classification!$I$2:$K$27,3,FALSE))</f>
        <v>Predominantly Urban</v>
      </c>
      <c r="C135" t="str">
        <f>VLOOKUP($A135,class!$A$1:$B$455,2,FALSE)</f>
        <v>London Borough</v>
      </c>
      <c r="D135">
        <v>1</v>
      </c>
      <c r="E135">
        <v>0</v>
      </c>
      <c r="F135">
        <v>1</v>
      </c>
      <c r="G135">
        <v>0</v>
      </c>
      <c r="H135">
        <v>1</v>
      </c>
      <c r="I135">
        <v>0</v>
      </c>
      <c r="J135">
        <v>0</v>
      </c>
      <c r="K135">
        <v>0</v>
      </c>
      <c r="L135">
        <v>100</v>
      </c>
      <c r="M135">
        <v>0</v>
      </c>
      <c r="N135">
        <v>0</v>
      </c>
    </row>
    <row r="136" spans="1:14" x14ac:dyDescent="0.3">
      <c r="A136" t="s">
        <v>385</v>
      </c>
      <c r="D136">
        <v>44</v>
      </c>
      <c r="E136">
        <v>1</v>
      </c>
      <c r="F136">
        <v>43</v>
      </c>
      <c r="G136">
        <v>12</v>
      </c>
      <c r="H136">
        <v>29</v>
      </c>
      <c r="I136">
        <v>2</v>
      </c>
      <c r="J136">
        <v>0</v>
      </c>
      <c r="K136">
        <v>27.906976744186046</v>
      </c>
      <c r="L136">
        <v>67.441860465116278</v>
      </c>
      <c r="M136">
        <v>4.6511627906976747</v>
      </c>
      <c r="N136">
        <v>0</v>
      </c>
    </row>
    <row r="137" spans="1:14" x14ac:dyDescent="0.3">
      <c r="A137" t="s">
        <v>68</v>
      </c>
      <c r="B137" t="str">
        <f>IFERROR(VLOOKUP($A137,classification!$A$3:$C$331,3,FALSE),VLOOKUP($A137,classification!$I$2:$K$27,3,FALSE))</f>
        <v>Predominantly Urban</v>
      </c>
      <c r="C137" t="str">
        <f>VLOOKUP($A137,class!$A$1:$B$455,2,FALSE)</f>
        <v>Unitary Authority</v>
      </c>
      <c r="D137">
        <v>1</v>
      </c>
      <c r="E137">
        <v>0</v>
      </c>
      <c r="F137">
        <v>1</v>
      </c>
      <c r="G137">
        <v>0</v>
      </c>
      <c r="H137">
        <v>1</v>
      </c>
      <c r="I137">
        <v>0</v>
      </c>
      <c r="J137">
        <v>0</v>
      </c>
      <c r="K137">
        <v>0</v>
      </c>
      <c r="L137">
        <v>100</v>
      </c>
      <c r="M137">
        <v>0</v>
      </c>
      <c r="N137">
        <v>0</v>
      </c>
    </row>
    <row r="138" spans="1:14" x14ac:dyDescent="0.3">
      <c r="A138" t="s">
        <v>75</v>
      </c>
      <c r="B138" t="str">
        <f>IFERROR(VLOOKUP($A138,classification!$A$3:$C$331,3,FALSE),VLOOKUP($A138,classification!$I$2:$K$27,3,FALSE))</f>
        <v>Predominantly Urban</v>
      </c>
      <c r="C138" t="str">
        <f>VLOOKUP($A138,class!$A$1:$B$455,2,FALSE)</f>
        <v>Unitary Authority</v>
      </c>
      <c r="D138">
        <v>1</v>
      </c>
      <c r="E138">
        <v>0</v>
      </c>
      <c r="F138">
        <v>1</v>
      </c>
      <c r="G138">
        <v>0</v>
      </c>
      <c r="H138">
        <v>1</v>
      </c>
      <c r="I138">
        <v>0</v>
      </c>
      <c r="J138">
        <v>0</v>
      </c>
      <c r="K138">
        <v>0</v>
      </c>
      <c r="L138">
        <v>100</v>
      </c>
      <c r="M138">
        <v>0</v>
      </c>
      <c r="N138">
        <v>0</v>
      </c>
    </row>
    <row r="139" spans="1:14" x14ac:dyDescent="0.3">
      <c r="A139" t="s">
        <v>423</v>
      </c>
      <c r="B139" t="str">
        <f>IFERROR(VLOOKUP($A139,classification!$A$3:$C$331,3,FALSE),VLOOKUP($A139,classification!$I$2:$K$27,3,FALSE))</f>
        <v>Urban with Significant Rural</v>
      </c>
      <c r="C139" t="str">
        <f>VLOOKUP($A139,class!$A$1:$B$455,2,FALSE)</f>
        <v>Unitary Authority</v>
      </c>
      <c r="D139">
        <v>3</v>
      </c>
      <c r="E139">
        <v>0</v>
      </c>
      <c r="F139">
        <v>3</v>
      </c>
      <c r="G139">
        <v>2</v>
      </c>
      <c r="H139">
        <v>1</v>
      </c>
      <c r="I139">
        <v>0</v>
      </c>
      <c r="J139">
        <v>0</v>
      </c>
      <c r="K139">
        <v>66.666666666666671</v>
      </c>
      <c r="L139">
        <v>33.333333333333336</v>
      </c>
      <c r="M139">
        <v>0</v>
      </c>
      <c r="N139">
        <v>0</v>
      </c>
    </row>
    <row r="140" spans="1:14" x14ac:dyDescent="0.3">
      <c r="A140" t="s">
        <v>19</v>
      </c>
      <c r="B140" t="str">
        <f>IFERROR(VLOOKUP($A140,classification!$A$3:$C$331,3,FALSE),VLOOKUP($A140,classification!$I$2:$K$27,3,FALSE))</f>
        <v>Urban with Significant Rural</v>
      </c>
      <c r="C140" t="str">
        <f>VLOOKUP($A140,class!$A$1:$B$455,2,FALSE)</f>
        <v>Shire County</v>
      </c>
      <c r="D140">
        <v>2</v>
      </c>
      <c r="E140">
        <v>1</v>
      </c>
      <c r="F140">
        <v>1</v>
      </c>
      <c r="G140">
        <v>0</v>
      </c>
      <c r="H140">
        <v>1</v>
      </c>
      <c r="I140">
        <v>0</v>
      </c>
      <c r="J140">
        <v>0</v>
      </c>
      <c r="K140">
        <v>0</v>
      </c>
      <c r="L140">
        <v>100</v>
      </c>
      <c r="M140">
        <v>0</v>
      </c>
      <c r="N140">
        <v>0</v>
      </c>
    </row>
    <row r="141" spans="1:14" x14ac:dyDescent="0.3">
      <c r="A141" t="s">
        <v>25</v>
      </c>
      <c r="B141" t="str">
        <f>IFERROR(VLOOKUP($A141,classification!$A$3:$C$331,3,FALSE),VLOOKUP($A141,classification!$I$2:$K$27,3,FALSE))</f>
        <v>Urban with Significant Rural</v>
      </c>
      <c r="C141" t="str">
        <f>VLOOKUP($A141,class!$A$1:$B$455,2,FALSE)</f>
        <v>Shire County</v>
      </c>
      <c r="D141">
        <v>7</v>
      </c>
      <c r="E141">
        <v>0</v>
      </c>
      <c r="F141">
        <v>7</v>
      </c>
      <c r="G141">
        <v>0</v>
      </c>
      <c r="H141">
        <v>7</v>
      </c>
      <c r="I141">
        <v>0</v>
      </c>
      <c r="J141">
        <v>0</v>
      </c>
      <c r="K141">
        <v>0</v>
      </c>
      <c r="L141">
        <v>100</v>
      </c>
      <c r="M141">
        <v>0</v>
      </c>
      <c r="N141">
        <v>0</v>
      </c>
    </row>
    <row r="142" spans="1:14" x14ac:dyDescent="0.3">
      <c r="A142" t="s">
        <v>78</v>
      </c>
      <c r="B142" t="str">
        <f>IFERROR(VLOOKUP($A142,classification!$A$3:$C$331,3,FALSE),VLOOKUP($A142,classification!$I$2:$K$27,3,FALSE))</f>
        <v>Predominantly Rural</v>
      </c>
      <c r="C142" t="str">
        <f>VLOOKUP($A142,class!$A$1:$B$455,2,FALSE)</f>
        <v>Unitary Authority</v>
      </c>
      <c r="D142">
        <v>1</v>
      </c>
      <c r="E142">
        <v>0</v>
      </c>
      <c r="F142">
        <v>1</v>
      </c>
      <c r="G142">
        <v>0</v>
      </c>
      <c r="H142">
        <v>1</v>
      </c>
      <c r="I142">
        <v>0</v>
      </c>
      <c r="J142">
        <v>0</v>
      </c>
      <c r="K142">
        <v>0</v>
      </c>
      <c r="L142">
        <v>100</v>
      </c>
      <c r="M142">
        <v>0</v>
      </c>
      <c r="N142">
        <v>0</v>
      </c>
    </row>
    <row r="143" spans="1:14" x14ac:dyDescent="0.3">
      <c r="A143" t="s">
        <v>29</v>
      </c>
      <c r="B143" t="str">
        <f>IFERROR(VLOOKUP($A143,classification!$A$3:$C$331,3,FALSE),VLOOKUP($A143,classification!$I$2:$K$27,3,FALSE))</f>
        <v>Urban with Significant Rural</v>
      </c>
      <c r="C143" t="str">
        <f>VLOOKUP($A143,class!$A$1:$B$455,2,FALSE)</f>
        <v>Shire County</v>
      </c>
      <c r="D143">
        <v>6</v>
      </c>
      <c r="E143">
        <v>0</v>
      </c>
      <c r="F143">
        <v>6</v>
      </c>
      <c r="G143">
        <v>1</v>
      </c>
      <c r="H143">
        <v>3</v>
      </c>
      <c r="I143">
        <v>2</v>
      </c>
      <c r="J143">
        <v>0</v>
      </c>
      <c r="K143">
        <v>16.666666666666668</v>
      </c>
      <c r="L143">
        <v>50</v>
      </c>
      <c r="M143">
        <v>33.333333333333336</v>
      </c>
      <c r="N143">
        <v>0</v>
      </c>
    </row>
    <row r="144" spans="1:14" x14ac:dyDescent="0.3">
      <c r="A144" t="s">
        <v>67</v>
      </c>
      <c r="B144" t="str">
        <f>IFERROR(VLOOKUP($A144,classification!$A$3:$C$331,3,FALSE),VLOOKUP($A144,classification!$I$2:$K$27,3,FALSE))</f>
        <v>Predominantly Urban</v>
      </c>
      <c r="C144" t="str">
        <f>VLOOKUP($A144,class!$A$1:$B$455,2,FALSE)</f>
        <v>Unitary Authority</v>
      </c>
      <c r="D144">
        <v>2</v>
      </c>
      <c r="E144">
        <v>0</v>
      </c>
      <c r="F144">
        <v>2</v>
      </c>
      <c r="G144">
        <v>1</v>
      </c>
      <c r="H144">
        <v>1</v>
      </c>
      <c r="I144">
        <v>0</v>
      </c>
      <c r="J144">
        <v>0</v>
      </c>
      <c r="K144">
        <v>50</v>
      </c>
      <c r="L144">
        <v>50</v>
      </c>
      <c r="M144">
        <v>0</v>
      </c>
      <c r="N144">
        <v>0</v>
      </c>
    </row>
    <row r="145" spans="1:14" x14ac:dyDescent="0.3">
      <c r="A145" t="s">
        <v>74</v>
      </c>
      <c r="B145" t="str">
        <f>IFERROR(VLOOKUP($A145,classification!$A$3:$C$331,3,FALSE),VLOOKUP($A145,classification!$I$2:$K$27,3,FALSE))</f>
        <v>Predominantly Urban</v>
      </c>
      <c r="C145" t="str">
        <f>VLOOKUP($A145,class!$A$1:$B$455,2,FALSE)</f>
        <v>Unitary Authority</v>
      </c>
      <c r="D145">
        <v>2</v>
      </c>
      <c r="E145">
        <v>0</v>
      </c>
      <c r="F145">
        <v>2</v>
      </c>
      <c r="G145">
        <v>0</v>
      </c>
      <c r="H145">
        <v>2</v>
      </c>
      <c r="I145">
        <v>0</v>
      </c>
      <c r="J145">
        <v>0</v>
      </c>
      <c r="K145">
        <v>0</v>
      </c>
      <c r="L145">
        <v>100</v>
      </c>
      <c r="M145">
        <v>0</v>
      </c>
      <c r="N145">
        <v>0</v>
      </c>
    </row>
    <row r="146" spans="1:14" x14ac:dyDescent="0.3">
      <c r="A146" t="s">
        <v>45</v>
      </c>
      <c r="B146" t="str">
        <f>IFERROR(VLOOKUP($A146,classification!$A$3:$C$331,3,FALSE),VLOOKUP($A146,classification!$I$2:$K$27,3,FALSE))</f>
        <v>Predominantly Rural</v>
      </c>
      <c r="C146" t="str">
        <f>VLOOKUP($A146,class!$A$1:$B$455,2,FALSE)</f>
        <v>Shire County</v>
      </c>
      <c r="D146">
        <v>1</v>
      </c>
      <c r="E146">
        <v>0</v>
      </c>
      <c r="F146">
        <v>1</v>
      </c>
      <c r="G146">
        <v>0</v>
      </c>
      <c r="H146">
        <v>1</v>
      </c>
      <c r="I146">
        <v>0</v>
      </c>
      <c r="J146">
        <v>0</v>
      </c>
      <c r="K146">
        <v>0</v>
      </c>
      <c r="L146">
        <v>100</v>
      </c>
      <c r="M146">
        <v>0</v>
      </c>
      <c r="N146">
        <v>0</v>
      </c>
    </row>
    <row r="147" spans="1:14" x14ac:dyDescent="0.3">
      <c r="A147" t="s">
        <v>76</v>
      </c>
      <c r="B147" t="str">
        <f>IFERROR(VLOOKUP($A147,classification!$A$3:$C$331,3,FALSE),VLOOKUP($A147,classification!$I$2:$K$27,3,FALSE))</f>
        <v>Predominantly Urban</v>
      </c>
      <c r="C147" t="str">
        <f>VLOOKUP($A147,class!$A$1:$B$455,2,FALSE)</f>
        <v>Unitary Authority</v>
      </c>
      <c r="D147">
        <v>0</v>
      </c>
      <c r="E147">
        <v>0</v>
      </c>
      <c r="F147">
        <v>0</v>
      </c>
      <c r="G147">
        <v>0</v>
      </c>
      <c r="H147">
        <v>0</v>
      </c>
      <c r="I147">
        <v>0</v>
      </c>
      <c r="J147">
        <v>0</v>
      </c>
      <c r="K147">
        <v>0</v>
      </c>
      <c r="L147">
        <v>0</v>
      </c>
      <c r="M147">
        <v>0</v>
      </c>
      <c r="N147">
        <v>0</v>
      </c>
    </row>
    <row r="148" spans="1:14" x14ac:dyDescent="0.3">
      <c r="A148" t="s">
        <v>70</v>
      </c>
      <c r="B148" t="str">
        <f>IFERROR(VLOOKUP($A148,classification!$A$3:$C$331,3,FALSE),VLOOKUP($A148,classification!$I$2:$K$27,3,FALSE))</f>
        <v>Predominantly Urban</v>
      </c>
      <c r="C148" t="str">
        <f>VLOOKUP($A148,class!$A$1:$B$455,2,FALSE)</f>
        <v>Unitary Authority</v>
      </c>
      <c r="D148">
        <v>1</v>
      </c>
      <c r="E148">
        <v>0</v>
      </c>
      <c r="F148">
        <v>1</v>
      </c>
      <c r="G148">
        <v>0</v>
      </c>
      <c r="H148">
        <v>1</v>
      </c>
      <c r="I148">
        <v>0</v>
      </c>
      <c r="J148">
        <v>0</v>
      </c>
      <c r="K148">
        <v>0</v>
      </c>
      <c r="L148">
        <v>100</v>
      </c>
      <c r="M148">
        <v>0</v>
      </c>
      <c r="N148">
        <v>0</v>
      </c>
    </row>
    <row r="149" spans="1:14" x14ac:dyDescent="0.3">
      <c r="A149" t="s">
        <v>71</v>
      </c>
      <c r="B149" t="str">
        <f>IFERROR(VLOOKUP($A149,classification!$A$3:$C$331,3,FALSE),VLOOKUP($A149,classification!$I$2:$K$27,3,FALSE))</f>
        <v>Predominantly Urban</v>
      </c>
      <c r="C149" t="str">
        <f>VLOOKUP($A149,class!$A$1:$B$455,2,FALSE)</f>
        <v>Unitary Authority</v>
      </c>
      <c r="D149">
        <v>1</v>
      </c>
      <c r="E149">
        <v>0</v>
      </c>
      <c r="F149">
        <v>1</v>
      </c>
      <c r="G149">
        <v>0</v>
      </c>
      <c r="H149">
        <v>1</v>
      </c>
      <c r="I149">
        <v>0</v>
      </c>
      <c r="J149">
        <v>0</v>
      </c>
      <c r="K149">
        <v>0</v>
      </c>
      <c r="L149">
        <v>100</v>
      </c>
      <c r="M149">
        <v>0</v>
      </c>
      <c r="N149">
        <v>0</v>
      </c>
    </row>
    <row r="150" spans="1:14" x14ac:dyDescent="0.3">
      <c r="A150" t="s">
        <v>77</v>
      </c>
      <c r="B150" t="str">
        <f>IFERROR(VLOOKUP($A150,classification!$A$3:$C$331,3,FALSE),VLOOKUP($A150,classification!$I$2:$K$27,3,FALSE))</f>
        <v>Predominantly Urban</v>
      </c>
      <c r="C150" t="str">
        <f>VLOOKUP($A150,class!$A$1:$B$455,2,FALSE)</f>
        <v>Unitary Authority</v>
      </c>
      <c r="D150">
        <v>2</v>
      </c>
      <c r="E150">
        <v>0</v>
      </c>
      <c r="F150">
        <v>2</v>
      </c>
      <c r="G150">
        <v>0</v>
      </c>
      <c r="H150">
        <v>2</v>
      </c>
      <c r="I150">
        <v>0</v>
      </c>
      <c r="J150">
        <v>0</v>
      </c>
      <c r="K150">
        <v>0</v>
      </c>
      <c r="L150">
        <v>100</v>
      </c>
      <c r="M150">
        <v>0</v>
      </c>
      <c r="N150">
        <v>0</v>
      </c>
    </row>
    <row r="151" spans="1:14" x14ac:dyDescent="0.3">
      <c r="A151" t="s">
        <v>53</v>
      </c>
      <c r="B151" t="str">
        <f>IFERROR(VLOOKUP($A151,classification!$A$3:$C$331,3,FALSE),VLOOKUP($A151,classification!$I$2:$K$27,3,FALSE))</f>
        <v>Predominantly Urban</v>
      </c>
      <c r="C151" t="str">
        <f>VLOOKUP($A151,class!$A$1:$B$455,2,FALSE)</f>
        <v>Shire County</v>
      </c>
      <c r="D151">
        <v>8</v>
      </c>
      <c r="E151">
        <v>0</v>
      </c>
      <c r="F151">
        <v>8</v>
      </c>
      <c r="G151">
        <v>6</v>
      </c>
      <c r="H151">
        <v>2</v>
      </c>
      <c r="I151">
        <v>0</v>
      </c>
      <c r="J151">
        <v>0</v>
      </c>
      <c r="K151">
        <v>75</v>
      </c>
      <c r="L151">
        <v>25</v>
      </c>
      <c r="M151">
        <v>0</v>
      </c>
      <c r="N151">
        <v>0</v>
      </c>
    </row>
    <row r="152" spans="1:14" x14ac:dyDescent="0.3">
      <c r="A152" t="s">
        <v>69</v>
      </c>
      <c r="B152" t="str">
        <f>IFERROR(VLOOKUP($A152,classification!$A$3:$C$331,3,FALSE),VLOOKUP($A152,classification!$I$2:$K$27,3,FALSE))</f>
        <v>Urban with Significant Rural</v>
      </c>
      <c r="C152" t="str">
        <f>VLOOKUP($A152,class!$A$1:$B$455,2,FALSE)</f>
        <v>Unitary Authority</v>
      </c>
      <c r="D152">
        <v>1</v>
      </c>
      <c r="E152">
        <v>0</v>
      </c>
      <c r="F152">
        <v>1</v>
      </c>
      <c r="G152">
        <v>0</v>
      </c>
      <c r="H152">
        <v>1</v>
      </c>
      <c r="I152">
        <v>0</v>
      </c>
      <c r="J152">
        <v>0</v>
      </c>
      <c r="K152">
        <v>0</v>
      </c>
      <c r="L152">
        <v>100</v>
      </c>
      <c r="M152">
        <v>0</v>
      </c>
      <c r="N152">
        <v>0</v>
      </c>
    </row>
    <row r="153" spans="1:14" x14ac:dyDescent="0.3">
      <c r="A153" t="s">
        <v>57</v>
      </c>
      <c r="B153" t="str">
        <f>IFERROR(VLOOKUP($A153,classification!$A$3:$C$331,3,FALSE),VLOOKUP($A153,classification!$I$2:$K$27,3,FALSE))</f>
        <v>Predominantly Urban</v>
      </c>
      <c r="C153" t="str">
        <f>VLOOKUP($A153,class!$A$1:$B$455,2,FALSE)</f>
        <v>Shire County</v>
      </c>
      <c r="D153">
        <v>2</v>
      </c>
      <c r="E153">
        <v>0</v>
      </c>
      <c r="F153">
        <v>2</v>
      </c>
      <c r="G153">
        <v>1</v>
      </c>
      <c r="H153">
        <v>1</v>
      </c>
      <c r="I153">
        <v>0</v>
      </c>
      <c r="J153">
        <v>0</v>
      </c>
      <c r="K153">
        <v>50</v>
      </c>
      <c r="L153">
        <v>50</v>
      </c>
      <c r="M153">
        <v>0</v>
      </c>
      <c r="N153">
        <v>0</v>
      </c>
    </row>
    <row r="154" spans="1:14" x14ac:dyDescent="0.3">
      <c r="A154" t="s">
        <v>72</v>
      </c>
      <c r="B154" t="str">
        <f>IFERROR(VLOOKUP($A154,classification!$A$3:$C$331,3,FALSE),VLOOKUP($A154,classification!$I$2:$K$27,3,FALSE))</f>
        <v>Predominantly Urban</v>
      </c>
      <c r="C154" t="str">
        <f>VLOOKUP($A154,class!$A$1:$B$455,2,FALSE)</f>
        <v>Unitary Authority</v>
      </c>
      <c r="D154">
        <v>1</v>
      </c>
      <c r="E154">
        <v>0</v>
      </c>
      <c r="F154">
        <v>1</v>
      </c>
      <c r="G154">
        <v>0</v>
      </c>
      <c r="H154">
        <v>1</v>
      </c>
      <c r="I154">
        <v>0</v>
      </c>
      <c r="J154">
        <v>0</v>
      </c>
      <c r="K154">
        <v>0</v>
      </c>
      <c r="L154">
        <v>100</v>
      </c>
      <c r="M154">
        <v>0</v>
      </c>
      <c r="N154">
        <v>0</v>
      </c>
    </row>
    <row r="155" spans="1:14" x14ac:dyDescent="0.3">
      <c r="A155" t="s">
        <v>73</v>
      </c>
      <c r="B155" t="str">
        <f>IFERROR(VLOOKUP($A155,classification!$A$3:$C$331,3,FALSE),VLOOKUP($A155,classification!$I$2:$K$27,3,FALSE))</f>
        <v>Predominantly Urban</v>
      </c>
      <c r="C155" t="str">
        <f>VLOOKUP($A155,class!$A$1:$B$455,2,FALSE)</f>
        <v>Unitary Authority</v>
      </c>
      <c r="D155">
        <v>2</v>
      </c>
      <c r="E155">
        <v>0</v>
      </c>
      <c r="F155">
        <v>2</v>
      </c>
      <c r="G155">
        <v>1</v>
      </c>
      <c r="H155">
        <v>1</v>
      </c>
      <c r="I155">
        <v>0</v>
      </c>
      <c r="J155">
        <v>0</v>
      </c>
      <c r="K155">
        <v>50</v>
      </c>
      <c r="L155">
        <v>50</v>
      </c>
      <c r="M155">
        <v>0</v>
      </c>
      <c r="N155">
        <v>0</v>
      </c>
    </row>
    <row r="156" spans="1:14" x14ac:dyDescent="0.3">
      <c r="A156" t="s">
        <v>386</v>
      </c>
      <c r="D156">
        <v>36</v>
      </c>
      <c r="E156">
        <v>1</v>
      </c>
      <c r="F156">
        <v>35</v>
      </c>
      <c r="G156">
        <v>5</v>
      </c>
      <c r="H156">
        <v>22</v>
      </c>
      <c r="I156">
        <v>3</v>
      </c>
      <c r="J156">
        <v>5</v>
      </c>
      <c r="K156">
        <v>14.285714285714286</v>
      </c>
      <c r="L156">
        <v>62.857142857142854</v>
      </c>
      <c r="M156">
        <v>8.5714285714285712</v>
      </c>
      <c r="N156">
        <v>14.285714285714286</v>
      </c>
    </row>
    <row r="157" spans="1:14" x14ac:dyDescent="0.3">
      <c r="A157" t="s">
        <v>50</v>
      </c>
      <c r="B157" t="str">
        <f>IFERROR(VLOOKUP($A157,classification!$A$3:$C$331,3,FALSE),VLOOKUP($A157,classification!$I$2:$K$27,3,FALSE))</f>
        <v>Urban with Significant Rural</v>
      </c>
      <c r="C157" t="str">
        <f>VLOOKUP($A157,class!$A$1:$B$455,2,FALSE)</f>
        <v>Unitary Authority</v>
      </c>
      <c r="D157">
        <v>0</v>
      </c>
      <c r="E157">
        <v>0</v>
      </c>
      <c r="F157">
        <v>0</v>
      </c>
      <c r="G157">
        <v>0</v>
      </c>
      <c r="H157">
        <v>0</v>
      </c>
      <c r="I157">
        <v>0</v>
      </c>
      <c r="J157">
        <v>0</v>
      </c>
      <c r="K157">
        <v>0</v>
      </c>
      <c r="L157">
        <v>0</v>
      </c>
      <c r="M157">
        <v>0</v>
      </c>
      <c r="N157">
        <v>0</v>
      </c>
    </row>
    <row r="158" spans="1:14" x14ac:dyDescent="0.3">
      <c r="A158" t="s">
        <v>410</v>
      </c>
      <c r="B158" t="str">
        <f>IFERROR(VLOOKUP($A158,classification!$A$3:$C$331,3,FALSE),VLOOKUP($A158,classification!$I$2:$K$27,3,FALSE))</f>
        <v>Predominantly Urban</v>
      </c>
      <c r="C158" t="str">
        <f>VLOOKUP($A158,class!$A$1:$B$455,2,FALSE)</f>
        <v>Unitary Authority</v>
      </c>
      <c r="D158">
        <v>2</v>
      </c>
      <c r="E158">
        <v>0</v>
      </c>
      <c r="F158">
        <v>2</v>
      </c>
      <c r="G158">
        <v>1</v>
      </c>
      <c r="H158">
        <v>1</v>
      </c>
      <c r="I158">
        <v>0</v>
      </c>
      <c r="J158">
        <v>0</v>
      </c>
      <c r="K158">
        <v>50</v>
      </c>
      <c r="L158">
        <v>50</v>
      </c>
      <c r="M158">
        <v>0</v>
      </c>
      <c r="N158">
        <v>0</v>
      </c>
    </row>
    <row r="159" spans="1:14" x14ac:dyDescent="0.3">
      <c r="A159" t="s">
        <v>52</v>
      </c>
      <c r="B159" t="str">
        <f>IFERROR(VLOOKUP($A159,classification!$A$3:$C$331,3,FALSE),VLOOKUP($A159,classification!$I$2:$K$27,3,FALSE))</f>
        <v>Predominantly Urban</v>
      </c>
      <c r="C159" t="str">
        <f>VLOOKUP($A159,class!$A$1:$B$455,2,FALSE)</f>
        <v>Unitary Authority</v>
      </c>
      <c r="D159">
        <v>4</v>
      </c>
      <c r="E159">
        <v>0</v>
      </c>
      <c r="F159">
        <v>4</v>
      </c>
      <c r="G159">
        <v>1</v>
      </c>
      <c r="H159">
        <v>2</v>
      </c>
      <c r="I159">
        <v>1</v>
      </c>
      <c r="J159">
        <v>0</v>
      </c>
      <c r="K159">
        <v>25</v>
      </c>
      <c r="L159">
        <v>50</v>
      </c>
      <c r="M159">
        <v>25</v>
      </c>
      <c r="N159">
        <v>0</v>
      </c>
    </row>
    <row r="160" spans="1:14" x14ac:dyDescent="0.3">
      <c r="A160" t="s">
        <v>84</v>
      </c>
      <c r="B160" t="str">
        <f>IFERROR(VLOOKUP($A160,classification!$A$3:$C$331,3,FALSE),VLOOKUP($A160,classification!$I$2:$K$27,3,FALSE))</f>
        <v>Predominantly Rural</v>
      </c>
      <c r="C160" t="str">
        <f>VLOOKUP($A160,class!$A$1:$B$455,2,FALSE)</f>
        <v>Unitary Authority</v>
      </c>
      <c r="D160">
        <v>7</v>
      </c>
      <c r="E160">
        <v>0</v>
      </c>
      <c r="F160">
        <v>7</v>
      </c>
      <c r="G160">
        <v>2</v>
      </c>
      <c r="H160">
        <v>4</v>
      </c>
      <c r="I160">
        <v>0</v>
      </c>
      <c r="J160">
        <v>1</v>
      </c>
      <c r="K160">
        <v>28.571428571428573</v>
      </c>
      <c r="L160">
        <v>57.142857142857146</v>
      </c>
      <c r="M160">
        <v>0</v>
      </c>
      <c r="N160">
        <v>14.285714285714286</v>
      </c>
    </row>
    <row r="161" spans="1:14" x14ac:dyDescent="0.3">
      <c r="A161" t="s">
        <v>15</v>
      </c>
      <c r="B161" t="str">
        <f>IFERROR(VLOOKUP($A161,classification!$A$3:$C$331,3,FALSE),VLOOKUP($A161,classification!$I$2:$K$27,3,FALSE))</f>
        <v>Predominantly Rural</v>
      </c>
      <c r="C161" t="str">
        <f>VLOOKUP($A161,class!$A$1:$B$455,2,FALSE)</f>
        <v>Shire County</v>
      </c>
      <c r="D161">
        <v>5</v>
      </c>
      <c r="E161">
        <v>1</v>
      </c>
      <c r="F161">
        <v>4</v>
      </c>
      <c r="G161">
        <v>0</v>
      </c>
      <c r="H161">
        <v>1</v>
      </c>
      <c r="I161">
        <v>0</v>
      </c>
      <c r="J161">
        <v>3</v>
      </c>
      <c r="K161">
        <v>0</v>
      </c>
      <c r="L161">
        <v>25</v>
      </c>
      <c r="M161">
        <v>0</v>
      </c>
      <c r="N161">
        <v>75</v>
      </c>
    </row>
    <row r="162" spans="1:14" x14ac:dyDescent="0.3">
      <c r="A162" t="s">
        <v>424</v>
      </c>
      <c r="B162" t="str">
        <f>IFERROR(VLOOKUP($A162,classification!$A$3:$C$331,3,FALSE),VLOOKUP($A162,classification!$I$2:$K$27,3,FALSE))</f>
        <v>Predominantly Rural</v>
      </c>
      <c r="C162" t="str">
        <f>VLOOKUP($A162,class!$A$1:$B$455,2,FALSE)</f>
        <v>Unitary Authority</v>
      </c>
      <c r="D162">
        <v>4</v>
      </c>
      <c r="E162">
        <v>0</v>
      </c>
      <c r="F162">
        <v>4</v>
      </c>
      <c r="G162">
        <v>0</v>
      </c>
      <c r="H162">
        <v>3</v>
      </c>
      <c r="I162">
        <v>0</v>
      </c>
      <c r="J162">
        <v>1</v>
      </c>
      <c r="K162">
        <v>0</v>
      </c>
      <c r="L162">
        <v>75</v>
      </c>
      <c r="M162">
        <v>0</v>
      </c>
      <c r="N162">
        <v>25</v>
      </c>
    </row>
    <row r="163" spans="1:14" x14ac:dyDescent="0.3">
      <c r="A163" t="s">
        <v>23</v>
      </c>
      <c r="B163" t="str">
        <f>IFERROR(VLOOKUP($A163,classification!$A$3:$C$331,3,FALSE),VLOOKUP($A163,classification!$I$2:$K$27,3,FALSE))</f>
        <v>Urban with Significant Rural</v>
      </c>
      <c r="C163" t="str">
        <f>VLOOKUP($A163,class!$A$1:$B$455,2,FALSE)</f>
        <v>Shire County</v>
      </c>
      <c r="D163">
        <v>5</v>
      </c>
      <c r="E163">
        <v>0</v>
      </c>
      <c r="F163">
        <v>5</v>
      </c>
      <c r="G163">
        <v>1</v>
      </c>
      <c r="H163">
        <v>3</v>
      </c>
      <c r="I163">
        <v>1</v>
      </c>
      <c r="J163">
        <v>0</v>
      </c>
      <c r="K163">
        <v>20</v>
      </c>
      <c r="L163">
        <v>60</v>
      </c>
      <c r="M163">
        <v>20</v>
      </c>
      <c r="N163">
        <v>0</v>
      </c>
    </row>
    <row r="164" spans="1:14" x14ac:dyDescent="0.3">
      <c r="A164" t="s">
        <v>387</v>
      </c>
      <c r="B164" t="str">
        <f>IFERROR(VLOOKUP($A164,classification!$A$3:$C$331,3,FALSE),VLOOKUP($A164,classification!$I$2:$K$27,3,FALSE))</f>
        <v>Predominantly Rural</v>
      </c>
      <c r="C164" t="str">
        <f>VLOOKUP($A164,class!$A$1:$B$455,2,FALSE)</f>
        <v>Unitary Authority</v>
      </c>
      <c r="D164">
        <v>0</v>
      </c>
      <c r="E164">
        <v>0</v>
      </c>
      <c r="F164">
        <v>0</v>
      </c>
      <c r="G164">
        <v>0</v>
      </c>
      <c r="H164">
        <v>0</v>
      </c>
      <c r="I164">
        <v>0</v>
      </c>
      <c r="J164">
        <v>0</v>
      </c>
      <c r="K164">
        <v>0</v>
      </c>
      <c r="L164">
        <v>0</v>
      </c>
      <c r="M164">
        <v>0</v>
      </c>
      <c r="N164">
        <v>0</v>
      </c>
    </row>
    <row r="165" spans="1:14" x14ac:dyDescent="0.3">
      <c r="A165" t="s">
        <v>54</v>
      </c>
      <c r="B165" t="str">
        <f>IFERROR(VLOOKUP($A165,classification!$A$3:$C$331,3,FALSE),VLOOKUP($A165,classification!$I$2:$K$27,3,FALSE))</f>
        <v>Urban with Significant Rural</v>
      </c>
      <c r="C165" t="str">
        <f>VLOOKUP($A165,class!$A$1:$B$455,2,FALSE)</f>
        <v>Unitary Authority</v>
      </c>
      <c r="D165">
        <v>1</v>
      </c>
      <c r="E165">
        <v>0</v>
      </c>
      <c r="F165">
        <v>1</v>
      </c>
      <c r="G165">
        <v>0</v>
      </c>
      <c r="H165">
        <v>1</v>
      </c>
      <c r="I165">
        <v>0</v>
      </c>
      <c r="J165">
        <v>0</v>
      </c>
      <c r="K165">
        <v>0</v>
      </c>
      <c r="L165">
        <v>100</v>
      </c>
      <c r="M165">
        <v>0</v>
      </c>
      <c r="N165">
        <v>0</v>
      </c>
    </row>
    <row r="166" spans="1:14" x14ac:dyDescent="0.3">
      <c r="A166" t="s">
        <v>58</v>
      </c>
      <c r="B166" t="str">
        <f>IFERROR(VLOOKUP($A166,classification!$A$3:$C$331,3,FALSE),VLOOKUP($A166,classification!$I$2:$K$27,3,FALSE))</f>
        <v>Predominantly Urban</v>
      </c>
      <c r="C166" t="str">
        <f>VLOOKUP($A166,class!$A$1:$B$455,2,FALSE)</f>
        <v>Unitary Authority</v>
      </c>
      <c r="D166">
        <v>1</v>
      </c>
      <c r="E166">
        <v>0</v>
      </c>
      <c r="F166">
        <v>1</v>
      </c>
      <c r="G166">
        <v>0</v>
      </c>
      <c r="H166">
        <v>1</v>
      </c>
      <c r="I166">
        <v>0</v>
      </c>
      <c r="J166">
        <v>0</v>
      </c>
      <c r="K166">
        <v>0</v>
      </c>
      <c r="L166">
        <v>100</v>
      </c>
      <c r="M166">
        <v>0</v>
      </c>
      <c r="N166">
        <v>0</v>
      </c>
    </row>
    <row r="167" spans="1:14" x14ac:dyDescent="0.3">
      <c r="A167" t="s">
        <v>47</v>
      </c>
      <c r="B167" t="str">
        <f>IFERROR(VLOOKUP($A167,classification!$A$3:$C$331,3,FALSE),VLOOKUP($A167,classification!$I$2:$K$27,3,FALSE))</f>
        <v>Predominantly Rural</v>
      </c>
      <c r="C167" t="str">
        <f>VLOOKUP($A167,class!$A$1:$B$455,2,FALSE)</f>
        <v>Shire County</v>
      </c>
      <c r="D167">
        <v>4</v>
      </c>
      <c r="E167">
        <v>0</v>
      </c>
      <c r="F167">
        <v>4</v>
      </c>
      <c r="G167">
        <v>0</v>
      </c>
      <c r="H167">
        <v>4</v>
      </c>
      <c r="I167">
        <v>0</v>
      </c>
      <c r="J167">
        <v>0</v>
      </c>
      <c r="K167">
        <v>0</v>
      </c>
      <c r="L167">
        <v>100</v>
      </c>
      <c r="M167">
        <v>0</v>
      </c>
      <c r="N167">
        <v>0</v>
      </c>
    </row>
    <row r="168" spans="1:14" x14ac:dyDescent="0.3">
      <c r="A168" t="s">
        <v>56</v>
      </c>
      <c r="B168" t="str">
        <f>IFERROR(VLOOKUP($A168,classification!$A$3:$C$331,3,FALSE),VLOOKUP($A168,classification!$I$2:$K$27,3,FALSE))</f>
        <v>Predominantly Urban</v>
      </c>
      <c r="C168" t="str">
        <f>VLOOKUP($A168,class!$A$1:$B$455,2,FALSE)</f>
        <v>Unitary Authority</v>
      </c>
      <c r="D168">
        <v>1</v>
      </c>
      <c r="E168">
        <v>0</v>
      </c>
      <c r="F168">
        <v>1</v>
      </c>
      <c r="G168">
        <v>0</v>
      </c>
      <c r="H168">
        <v>1</v>
      </c>
      <c r="I168">
        <v>0</v>
      </c>
      <c r="J168">
        <v>0</v>
      </c>
      <c r="K168">
        <v>0</v>
      </c>
      <c r="L168">
        <v>100</v>
      </c>
      <c r="M168">
        <v>0</v>
      </c>
      <c r="N168">
        <v>0</v>
      </c>
    </row>
    <row r="169" spans="1:14" x14ac:dyDescent="0.3">
      <c r="A169" t="s">
        <v>62</v>
      </c>
      <c r="B169" t="str">
        <f>IFERROR(VLOOKUP($A169,classification!$A$3:$C$331,3,FALSE),VLOOKUP($A169,classification!$I$2:$K$27,3,FALSE))</f>
        <v>Predominantly Urban</v>
      </c>
      <c r="C169" t="str">
        <f>VLOOKUP($A169,class!$A$1:$B$455,2,FALSE)</f>
        <v>Unitary Authority</v>
      </c>
      <c r="D169">
        <v>1</v>
      </c>
      <c r="E169">
        <v>0</v>
      </c>
      <c r="F169">
        <v>1</v>
      </c>
      <c r="G169">
        <v>0</v>
      </c>
      <c r="H169">
        <v>1</v>
      </c>
      <c r="I169">
        <v>0</v>
      </c>
      <c r="J169">
        <v>0</v>
      </c>
      <c r="K169">
        <v>0</v>
      </c>
      <c r="L169">
        <v>100</v>
      </c>
      <c r="M169">
        <v>0</v>
      </c>
      <c r="N169">
        <v>0</v>
      </c>
    </row>
    <row r="170" spans="1:14" x14ac:dyDescent="0.3">
      <c r="A170" t="s">
        <v>60</v>
      </c>
      <c r="B170" t="str">
        <f>IFERROR(VLOOKUP($A170,classification!$A$3:$C$331,3,FALSE),VLOOKUP($A170,classification!$I$2:$K$27,3,FALSE))</f>
        <v>Predominantly Urban</v>
      </c>
      <c r="C170" t="str">
        <f>VLOOKUP($A170,class!$A$1:$B$455,2,FALSE)</f>
        <v>Unitary Authority</v>
      </c>
      <c r="D170">
        <v>1</v>
      </c>
      <c r="E170">
        <v>0</v>
      </c>
      <c r="F170">
        <v>1</v>
      </c>
      <c r="G170">
        <v>0</v>
      </c>
      <c r="H170">
        <v>0</v>
      </c>
      <c r="I170">
        <v>1</v>
      </c>
      <c r="J170">
        <v>0</v>
      </c>
      <c r="K170">
        <v>0</v>
      </c>
      <c r="L170">
        <v>0</v>
      </c>
      <c r="M170">
        <v>100</v>
      </c>
      <c r="N170">
        <v>0</v>
      </c>
    </row>
    <row r="171" spans="1:14" x14ac:dyDescent="0.3">
      <c r="A171" t="s">
        <v>86</v>
      </c>
      <c r="B171" t="str">
        <f>IFERROR(VLOOKUP($A171,classification!$A$3:$C$331,3,FALSE),VLOOKUP($A171,classification!$I$2:$K$27,3,FALSE))</f>
        <v>Predominantly Rural</v>
      </c>
      <c r="C171" t="str">
        <f>VLOOKUP($A171,class!$A$1:$B$455,2,FALSE)</f>
        <v>Unitary Authority</v>
      </c>
      <c r="D171">
        <v>0</v>
      </c>
      <c r="E171">
        <v>0</v>
      </c>
      <c r="F171">
        <v>0</v>
      </c>
      <c r="G171">
        <v>0</v>
      </c>
      <c r="H171">
        <v>0</v>
      </c>
      <c r="I171">
        <v>0</v>
      </c>
      <c r="J171">
        <v>0</v>
      </c>
      <c r="K171">
        <v>0</v>
      </c>
      <c r="L171">
        <v>0</v>
      </c>
      <c r="M171">
        <v>0</v>
      </c>
      <c r="N171">
        <v>0</v>
      </c>
    </row>
    <row r="181" spans="1:18" x14ac:dyDescent="0.3">
      <c r="D181" t="s">
        <v>369</v>
      </c>
      <c r="E181" t="s">
        <v>427</v>
      </c>
      <c r="F181" t="s">
        <v>428</v>
      </c>
      <c r="G181" t="s">
        <v>374</v>
      </c>
      <c r="H181" t="s">
        <v>375</v>
      </c>
      <c r="I181" t="s">
        <v>376</v>
      </c>
      <c r="J181" t="s">
        <v>377</v>
      </c>
      <c r="K181" t="s">
        <v>429</v>
      </c>
      <c r="L181" t="s">
        <v>430</v>
      </c>
      <c r="M181" t="s">
        <v>431</v>
      </c>
      <c r="N181" t="s">
        <v>432</v>
      </c>
      <c r="Q181" t="s">
        <v>388</v>
      </c>
    </row>
    <row r="182" spans="1:18" x14ac:dyDescent="0.3">
      <c r="A182" t="s">
        <v>389</v>
      </c>
    </row>
    <row r="183" spans="1:18" x14ac:dyDescent="0.3">
      <c r="A183" t="s">
        <v>7</v>
      </c>
      <c r="B183" t="s">
        <v>7</v>
      </c>
      <c r="D183" s="1">
        <f>SUMIF($B$12:$B$179,$B183,D$12:D$179)</f>
        <v>226</v>
      </c>
      <c r="E183" s="1">
        <f>SUMIF($B$12:$B$179,$B183,E$12:E$179)</f>
        <v>5</v>
      </c>
      <c r="F183" s="1">
        <f t="shared" ref="F183:J183" si="0">SUMIF($B$12:$B$179,$B183,F$12:F$179)</f>
        <v>221</v>
      </c>
      <c r="G183" s="1">
        <f t="shared" si="0"/>
        <v>45</v>
      </c>
      <c r="H183" s="1">
        <f t="shared" si="0"/>
        <v>149</v>
      </c>
      <c r="I183" s="1">
        <f t="shared" si="0"/>
        <v>20</v>
      </c>
      <c r="J183" s="1">
        <f t="shared" si="0"/>
        <v>7</v>
      </c>
      <c r="K183" s="65">
        <f>100*G183/$F183</f>
        <v>20.361990950226243</v>
      </c>
      <c r="L183" s="65">
        <f>100*H183/$F183</f>
        <v>67.420814479638011</v>
      </c>
      <c r="M183" s="65">
        <f>100*I183/$F183</f>
        <v>9.0497737556561084</v>
      </c>
      <c r="N183" s="65">
        <f>100*J183/$F183</f>
        <v>3.1674208144796379</v>
      </c>
      <c r="O183" s="65"/>
      <c r="P183" s="65"/>
      <c r="Q183" s="66"/>
      <c r="R183" s="2"/>
    </row>
    <row r="184" spans="1:18" x14ac:dyDescent="0.3">
      <c r="A184" t="s">
        <v>5</v>
      </c>
      <c r="B184" t="s">
        <v>5</v>
      </c>
      <c r="D184" s="1">
        <f t="shared" ref="D184:J185" si="1">SUMIF($B$12:$B$179,$B184,D$12:D$179)</f>
        <v>58</v>
      </c>
      <c r="E184" s="1">
        <f t="shared" si="1"/>
        <v>2</v>
      </c>
      <c r="F184" s="1">
        <f t="shared" si="1"/>
        <v>56</v>
      </c>
      <c r="G184" s="1">
        <f t="shared" si="1"/>
        <v>10</v>
      </c>
      <c r="H184" s="1">
        <f t="shared" si="1"/>
        <v>34</v>
      </c>
      <c r="I184" s="1">
        <f t="shared" si="1"/>
        <v>8</v>
      </c>
      <c r="J184" s="1">
        <f t="shared" si="1"/>
        <v>4</v>
      </c>
      <c r="K184" s="65">
        <f>100*G184/$F184</f>
        <v>17.857142857142858</v>
      </c>
      <c r="L184" s="65">
        <f>100*H184/$F184</f>
        <v>60.714285714285715</v>
      </c>
      <c r="M184" s="65">
        <f>100*I184/$F184</f>
        <v>14.285714285714286</v>
      </c>
      <c r="N184" s="65">
        <f>100*J184/$F184</f>
        <v>7.1428571428571432</v>
      </c>
      <c r="O184" s="65"/>
      <c r="P184" s="65"/>
      <c r="Q184" s="66"/>
      <c r="R184" s="2"/>
    </row>
    <row r="185" spans="1:18" x14ac:dyDescent="0.3">
      <c r="A185" t="s">
        <v>9</v>
      </c>
      <c r="B185" t="s">
        <v>9</v>
      </c>
      <c r="D185" s="1">
        <f t="shared" si="1"/>
        <v>61</v>
      </c>
      <c r="E185" s="1">
        <f t="shared" si="1"/>
        <v>5</v>
      </c>
      <c r="F185" s="1">
        <f t="shared" si="1"/>
        <v>56</v>
      </c>
      <c r="G185" s="1">
        <f t="shared" si="1"/>
        <v>6</v>
      </c>
      <c r="H185" s="1">
        <f t="shared" si="1"/>
        <v>38</v>
      </c>
      <c r="I185" s="1">
        <f t="shared" si="1"/>
        <v>4</v>
      </c>
      <c r="J185" s="1">
        <f t="shared" si="1"/>
        <v>8</v>
      </c>
      <c r="K185" s="65">
        <f>100*G185/$F185</f>
        <v>10.714285714285714</v>
      </c>
      <c r="L185" s="65">
        <f>100*H185/$F185</f>
        <v>67.857142857142861</v>
      </c>
      <c r="M185" s="65">
        <f>100*I185/$F185</f>
        <v>7.1428571428571432</v>
      </c>
      <c r="N185" s="65">
        <f>100*J185/$F185</f>
        <v>14.285714285714286</v>
      </c>
      <c r="O185" s="65"/>
      <c r="P185" s="65"/>
      <c r="Q185" s="66"/>
      <c r="R185" s="2"/>
    </row>
    <row r="186" spans="1:18" x14ac:dyDescent="0.3">
      <c r="A186" t="s">
        <v>404</v>
      </c>
      <c r="C186" t="s">
        <v>404</v>
      </c>
      <c r="D186" s="1">
        <f>SUMIF($C$12:$C$179,$C186,D$12:D$179)</f>
        <v>56</v>
      </c>
      <c r="E186" s="1">
        <f t="shared" ref="E186:J186" si="2">SUMIF($C$12:$C$179,$C186,E$12:E$179)</f>
        <v>1</v>
      </c>
      <c r="F186" s="1">
        <f t="shared" si="2"/>
        <v>55</v>
      </c>
      <c r="G186" s="1">
        <f t="shared" si="2"/>
        <v>12</v>
      </c>
      <c r="H186" s="1">
        <f t="shared" si="2"/>
        <v>41</v>
      </c>
      <c r="I186" s="1">
        <f t="shared" si="2"/>
        <v>2</v>
      </c>
      <c r="J186" s="1">
        <f t="shared" si="2"/>
        <v>0</v>
      </c>
      <c r="K186" s="65">
        <f>100*G186/$F186</f>
        <v>21.818181818181817</v>
      </c>
      <c r="L186" s="65">
        <f>100*H186/$F186</f>
        <v>74.545454545454547</v>
      </c>
      <c r="M186" s="65">
        <f>100*I186/$F186</f>
        <v>3.6363636363636362</v>
      </c>
      <c r="N186" s="65">
        <f>100*J186/$F186</f>
        <v>0</v>
      </c>
      <c r="O186" s="67"/>
      <c r="P186" s="67"/>
      <c r="Q186" s="67"/>
      <c r="R186" s="3"/>
    </row>
    <row r="187" spans="1:18" x14ac:dyDescent="0.3">
      <c r="A187" t="s">
        <v>403</v>
      </c>
      <c r="C187" t="s">
        <v>403</v>
      </c>
      <c r="D187" s="1">
        <f t="shared" ref="D187:J189" si="3">SUMIF($C$12:$C$179,$C187,D$12:D$179)</f>
        <v>80</v>
      </c>
      <c r="E187" s="1">
        <f t="shared" si="3"/>
        <v>3</v>
      </c>
      <c r="F187" s="1">
        <f t="shared" si="3"/>
        <v>77</v>
      </c>
      <c r="G187" s="1">
        <f t="shared" si="3"/>
        <v>10</v>
      </c>
      <c r="H187" s="1">
        <f t="shared" si="3"/>
        <v>52</v>
      </c>
      <c r="I187" s="1">
        <f t="shared" si="3"/>
        <v>10</v>
      </c>
      <c r="J187" s="1">
        <f t="shared" si="3"/>
        <v>5</v>
      </c>
      <c r="K187" s="65">
        <f>100*G187/$F187</f>
        <v>12.987012987012987</v>
      </c>
      <c r="L187" s="65">
        <f>100*H187/$F187</f>
        <v>67.532467532467535</v>
      </c>
      <c r="M187" s="65">
        <f>100*I187/$F187</f>
        <v>12.987012987012987</v>
      </c>
      <c r="N187" s="65">
        <f>100*J187/$F187</f>
        <v>6.4935064935064934</v>
      </c>
      <c r="O187" s="67"/>
      <c r="P187" s="67"/>
      <c r="Q187" s="67"/>
      <c r="R187" s="3"/>
    </row>
    <row r="188" spans="1:18" x14ac:dyDescent="0.3">
      <c r="A188" t="s">
        <v>401</v>
      </c>
      <c r="C188" t="s">
        <v>401</v>
      </c>
      <c r="D188" s="1">
        <f t="shared" si="3"/>
        <v>112</v>
      </c>
      <c r="E188" s="1">
        <f t="shared" si="3"/>
        <v>7</v>
      </c>
      <c r="F188" s="1">
        <f t="shared" si="3"/>
        <v>105</v>
      </c>
      <c r="G188" s="1">
        <f t="shared" si="3"/>
        <v>22</v>
      </c>
      <c r="H188" s="1">
        <f t="shared" si="3"/>
        <v>65</v>
      </c>
      <c r="I188" s="1">
        <f t="shared" si="3"/>
        <v>8</v>
      </c>
      <c r="J188" s="1">
        <f t="shared" si="3"/>
        <v>10</v>
      </c>
      <c r="K188" s="65">
        <f>100*G188/$F188</f>
        <v>20.952380952380953</v>
      </c>
      <c r="L188" s="65">
        <f>100*H188/$F188</f>
        <v>61.904761904761905</v>
      </c>
      <c r="M188" s="65">
        <f>100*I188/$F188</f>
        <v>7.6190476190476186</v>
      </c>
      <c r="N188" s="65">
        <f>100*J188/$F188</f>
        <v>9.5238095238095237</v>
      </c>
      <c r="O188" s="67"/>
      <c r="P188" s="67"/>
      <c r="Q188" s="67"/>
      <c r="R188" s="3"/>
    </row>
    <row r="189" spans="1:18" x14ac:dyDescent="0.3">
      <c r="A189" t="s">
        <v>400</v>
      </c>
      <c r="C189" t="s">
        <v>400</v>
      </c>
      <c r="D189" s="1">
        <f t="shared" si="3"/>
        <v>97</v>
      </c>
      <c r="E189" s="1">
        <f t="shared" si="3"/>
        <v>1</v>
      </c>
      <c r="F189" s="1">
        <f t="shared" si="3"/>
        <v>96</v>
      </c>
      <c r="G189" s="1">
        <f t="shared" si="3"/>
        <v>17</v>
      </c>
      <c r="H189" s="1">
        <f t="shared" si="3"/>
        <v>63</v>
      </c>
      <c r="I189" s="1">
        <f t="shared" si="3"/>
        <v>12</v>
      </c>
      <c r="J189" s="1">
        <f t="shared" si="3"/>
        <v>4</v>
      </c>
      <c r="K189" s="65">
        <f>100*G189/$F189</f>
        <v>17.708333333333332</v>
      </c>
      <c r="L189" s="65">
        <f>100*H189/$F189</f>
        <v>65.625</v>
      </c>
      <c r="M189" s="65">
        <f>100*I189/$F189</f>
        <v>12.5</v>
      </c>
      <c r="N189" s="65">
        <f>100*J189/$F189</f>
        <v>4.166666666666667</v>
      </c>
      <c r="O189" s="67"/>
      <c r="P189" s="67"/>
      <c r="Q189" s="67"/>
      <c r="R189" s="3"/>
    </row>
    <row r="190" spans="1:18" x14ac:dyDescent="0.3">
      <c r="D190" s="3"/>
      <c r="E190" s="3"/>
      <c r="F190" s="3"/>
      <c r="G190" s="3"/>
      <c r="H190" s="3"/>
      <c r="I190" s="4"/>
      <c r="J190" s="3"/>
      <c r="K190" s="67"/>
      <c r="L190" s="67"/>
      <c r="M190" s="67"/>
      <c r="N190" s="67"/>
      <c r="O190" s="67"/>
      <c r="P190" s="67"/>
      <c r="Q190" s="67"/>
      <c r="R190" s="3"/>
    </row>
    <row r="191" spans="1:18" x14ac:dyDescent="0.3">
      <c r="D191" s="3"/>
      <c r="E191" s="3"/>
      <c r="F191" s="3"/>
      <c r="G191" s="3"/>
      <c r="H191" s="3"/>
      <c r="I191" s="4"/>
      <c r="J191" s="3"/>
      <c r="K191" s="67"/>
      <c r="L191" s="67"/>
      <c r="M191" s="67"/>
      <c r="N191" s="67"/>
      <c r="O191" s="67"/>
      <c r="P191" s="67"/>
      <c r="Q191" s="67"/>
      <c r="R191" s="3"/>
    </row>
    <row r="192" spans="1:18" x14ac:dyDescent="0.3">
      <c r="A192" t="s">
        <v>438</v>
      </c>
      <c r="B192" t="s">
        <v>7</v>
      </c>
      <c r="C192" t="s">
        <v>401</v>
      </c>
      <c r="D192" s="3">
        <f>SUMIFS(D$9:D$171,$B$9:$B$171,$B192,$C$9:$C$171,$C192)</f>
        <v>28</v>
      </c>
      <c r="E192" s="3">
        <f t="shared" ref="E192:J192" si="4">SUMIFS(E$9:E$171,$B$9:$B$171,$B192,$C$9:$C$171,$C192)</f>
        <v>1</v>
      </c>
      <c r="F192" s="3">
        <f t="shared" si="4"/>
        <v>27</v>
      </c>
      <c r="G192" s="3">
        <f t="shared" si="4"/>
        <v>13</v>
      </c>
      <c r="H192" s="3">
        <f t="shared" si="4"/>
        <v>13</v>
      </c>
      <c r="I192" s="3">
        <f t="shared" si="4"/>
        <v>0</v>
      </c>
      <c r="J192" s="3">
        <f t="shared" si="4"/>
        <v>1</v>
      </c>
      <c r="K192" s="65">
        <f>100*G192/$F192</f>
        <v>48.148148148148145</v>
      </c>
      <c r="L192" s="65">
        <f>100*H192/$F192</f>
        <v>48.148148148148145</v>
      </c>
      <c r="M192" s="65">
        <f>100*I192/$F192</f>
        <v>0</v>
      </c>
      <c r="N192" s="65">
        <f>100*J192/$F192</f>
        <v>3.7037037037037037</v>
      </c>
      <c r="O192" s="67"/>
      <c r="P192" s="67"/>
      <c r="Q192" s="67"/>
      <c r="R192" s="3"/>
    </row>
    <row r="193" spans="1:18" x14ac:dyDescent="0.3">
      <c r="A193" t="s">
        <v>439</v>
      </c>
      <c r="B193" t="s">
        <v>7</v>
      </c>
      <c r="C193" t="s">
        <v>400</v>
      </c>
      <c r="D193" s="3">
        <f t="shared" ref="D193:J205" si="5">SUMIFS(D$9:D$171,$B$9:$B$171,$B193,$C$9:$C$171,$C193)</f>
        <v>62</v>
      </c>
      <c r="E193" s="3">
        <f t="shared" si="5"/>
        <v>0</v>
      </c>
      <c r="F193" s="3">
        <f t="shared" si="5"/>
        <v>62</v>
      </c>
      <c r="G193" s="3">
        <f t="shared" si="5"/>
        <v>10</v>
      </c>
      <c r="H193" s="3">
        <f t="shared" si="5"/>
        <v>43</v>
      </c>
      <c r="I193" s="3">
        <f t="shared" si="5"/>
        <v>8</v>
      </c>
      <c r="J193" s="3">
        <f t="shared" si="5"/>
        <v>1</v>
      </c>
      <c r="K193" s="65">
        <f>100*G193/$F193</f>
        <v>16.129032258064516</v>
      </c>
      <c r="L193" s="65">
        <f>100*H193/$F193</f>
        <v>69.354838709677423</v>
      </c>
      <c r="M193" s="65">
        <f>100*I193/$F193</f>
        <v>12.903225806451612</v>
      </c>
      <c r="N193" s="65">
        <f>100*J193/$F193</f>
        <v>1.6129032258064515</v>
      </c>
      <c r="O193" s="67"/>
      <c r="P193" s="67"/>
      <c r="Q193" s="67"/>
      <c r="R193" s="3"/>
    </row>
    <row r="194" spans="1:18" x14ac:dyDescent="0.3">
      <c r="A194" t="s">
        <v>440</v>
      </c>
      <c r="B194" t="s">
        <v>7</v>
      </c>
      <c r="C194" t="s">
        <v>404</v>
      </c>
      <c r="D194" s="3">
        <f t="shared" si="5"/>
        <v>56</v>
      </c>
      <c r="E194" s="3">
        <f t="shared" si="5"/>
        <v>1</v>
      </c>
      <c r="F194" s="3">
        <f t="shared" si="5"/>
        <v>55</v>
      </c>
      <c r="G194" s="3">
        <f t="shared" si="5"/>
        <v>12</v>
      </c>
      <c r="H194" s="3">
        <f t="shared" si="5"/>
        <v>41</v>
      </c>
      <c r="I194" s="3">
        <f t="shared" si="5"/>
        <v>2</v>
      </c>
      <c r="J194" s="3">
        <f t="shared" si="5"/>
        <v>0</v>
      </c>
      <c r="K194" s="65">
        <f>100*G194/$F194</f>
        <v>21.818181818181817</v>
      </c>
      <c r="L194" s="65">
        <f>100*H194/$F194</f>
        <v>74.545454545454547</v>
      </c>
      <c r="M194" s="65">
        <f>100*I194/$F194</f>
        <v>3.6363636363636362</v>
      </c>
      <c r="N194" s="65">
        <f>100*J194/$F194</f>
        <v>0</v>
      </c>
      <c r="O194" s="67"/>
      <c r="P194" s="67"/>
      <c r="Q194" s="67"/>
      <c r="R194" s="3"/>
    </row>
    <row r="195" spans="1:18" x14ac:dyDescent="0.3">
      <c r="A195" t="s">
        <v>441</v>
      </c>
      <c r="B195" t="s">
        <v>7</v>
      </c>
      <c r="C195" t="s">
        <v>403</v>
      </c>
      <c r="D195" s="3">
        <f t="shared" si="5"/>
        <v>80</v>
      </c>
      <c r="E195" s="3">
        <f t="shared" si="5"/>
        <v>3</v>
      </c>
      <c r="F195" s="3">
        <f t="shared" si="5"/>
        <v>77</v>
      </c>
      <c r="G195" s="3">
        <f t="shared" si="5"/>
        <v>10</v>
      </c>
      <c r="H195" s="3">
        <f t="shared" si="5"/>
        <v>52</v>
      </c>
      <c r="I195" s="3">
        <f t="shared" si="5"/>
        <v>10</v>
      </c>
      <c r="J195" s="3">
        <f t="shared" si="5"/>
        <v>5</v>
      </c>
      <c r="K195" s="65">
        <f>100*G195/$F195</f>
        <v>12.987012987012987</v>
      </c>
      <c r="L195" s="65">
        <f>100*H195/$F195</f>
        <v>67.532467532467535</v>
      </c>
      <c r="M195" s="65">
        <f>100*I195/$F195</f>
        <v>12.987012987012987</v>
      </c>
      <c r="N195" s="65">
        <f>100*J195/$F195</f>
        <v>6.4935064935064934</v>
      </c>
      <c r="O195" s="67"/>
      <c r="P195" s="67"/>
      <c r="Q195" s="67"/>
      <c r="R195" s="3"/>
    </row>
    <row r="196" spans="1:18" x14ac:dyDescent="0.3">
      <c r="D196" s="3"/>
      <c r="E196" s="3"/>
      <c r="F196" s="3"/>
      <c r="G196" s="3"/>
      <c r="H196" s="3"/>
      <c r="I196" s="4"/>
      <c r="J196" s="3"/>
      <c r="K196" s="67"/>
      <c r="L196" s="67"/>
      <c r="M196" s="67"/>
      <c r="N196" s="67"/>
      <c r="O196" s="67"/>
      <c r="P196" s="67"/>
      <c r="Q196" s="67"/>
      <c r="R196" s="3"/>
    </row>
    <row r="197" spans="1:18" x14ac:dyDescent="0.3">
      <c r="A197" t="s">
        <v>442</v>
      </c>
      <c r="B197" t="s">
        <v>9</v>
      </c>
      <c r="C197" t="s">
        <v>401</v>
      </c>
      <c r="D197" s="3">
        <f t="shared" si="5"/>
        <v>42</v>
      </c>
      <c r="E197" s="3">
        <f t="shared" si="5"/>
        <v>5</v>
      </c>
      <c r="F197" s="3">
        <f t="shared" si="5"/>
        <v>37</v>
      </c>
      <c r="G197" s="3">
        <f t="shared" si="5"/>
        <v>4</v>
      </c>
      <c r="H197" s="3">
        <f t="shared" si="5"/>
        <v>24</v>
      </c>
      <c r="I197" s="3">
        <f t="shared" si="5"/>
        <v>3</v>
      </c>
      <c r="J197" s="3">
        <f t="shared" si="5"/>
        <v>6</v>
      </c>
      <c r="K197" s="65">
        <f>100*G197/$F197</f>
        <v>10.810810810810811</v>
      </c>
      <c r="L197" s="65">
        <f>100*H197/$F197</f>
        <v>64.86486486486487</v>
      </c>
      <c r="M197" s="65">
        <f>100*I197/$F197</f>
        <v>8.1081081081081088</v>
      </c>
      <c r="N197" s="65">
        <f>100*J197/$F197</f>
        <v>16.216216216216218</v>
      </c>
      <c r="O197" s="67"/>
      <c r="P197" s="67"/>
      <c r="Q197" s="67"/>
      <c r="R197" s="3"/>
    </row>
    <row r="198" spans="1:18" x14ac:dyDescent="0.3">
      <c r="A198" t="s">
        <v>443</v>
      </c>
      <c r="B198" t="s">
        <v>9</v>
      </c>
      <c r="C198" t="s">
        <v>400</v>
      </c>
      <c r="D198" s="3">
        <f t="shared" si="5"/>
        <v>19</v>
      </c>
      <c r="E198" s="3">
        <f t="shared" si="5"/>
        <v>0</v>
      </c>
      <c r="F198" s="3">
        <f t="shared" si="5"/>
        <v>19</v>
      </c>
      <c r="G198" s="3">
        <f t="shared" si="5"/>
        <v>2</v>
      </c>
      <c r="H198" s="3">
        <f t="shared" si="5"/>
        <v>14</v>
      </c>
      <c r="I198" s="3">
        <f t="shared" si="5"/>
        <v>1</v>
      </c>
      <c r="J198" s="3">
        <f t="shared" si="5"/>
        <v>2</v>
      </c>
      <c r="K198" s="65">
        <f>100*G198/$F198</f>
        <v>10.526315789473685</v>
      </c>
      <c r="L198" s="65">
        <f>100*H198/$F198</f>
        <v>73.684210526315795</v>
      </c>
      <c r="M198" s="65">
        <f>100*I198/$F198</f>
        <v>5.2631578947368425</v>
      </c>
      <c r="N198" s="65">
        <f>100*J198/$F198</f>
        <v>10.526315789473685</v>
      </c>
      <c r="O198" s="67"/>
      <c r="P198" s="67"/>
      <c r="Q198" s="67"/>
      <c r="R198" s="3"/>
    </row>
    <row r="199" spans="1:18" x14ac:dyDescent="0.3">
      <c r="B199" t="s">
        <v>9</v>
      </c>
      <c r="C199" t="s">
        <v>404</v>
      </c>
      <c r="D199" s="3">
        <f t="shared" si="5"/>
        <v>0</v>
      </c>
      <c r="E199" s="3">
        <f t="shared" si="5"/>
        <v>0</v>
      </c>
      <c r="F199" s="3">
        <f t="shared" si="5"/>
        <v>0</v>
      </c>
      <c r="G199" s="3">
        <f t="shared" si="5"/>
        <v>0</v>
      </c>
      <c r="H199" s="3">
        <f t="shared" si="5"/>
        <v>0</v>
      </c>
      <c r="I199" s="3">
        <f t="shared" si="5"/>
        <v>0</v>
      </c>
      <c r="J199" s="3">
        <f t="shared" si="5"/>
        <v>0</v>
      </c>
      <c r="K199" s="67"/>
      <c r="L199" s="67"/>
      <c r="M199" s="67"/>
      <c r="N199" s="67"/>
      <c r="O199" s="67"/>
      <c r="P199" s="67"/>
      <c r="Q199" s="67"/>
      <c r="R199" s="3"/>
    </row>
    <row r="200" spans="1:18" x14ac:dyDescent="0.3">
      <c r="B200" t="s">
        <v>9</v>
      </c>
      <c r="C200" t="s">
        <v>403</v>
      </c>
      <c r="D200" s="3">
        <f t="shared" si="5"/>
        <v>0</v>
      </c>
      <c r="E200" s="3">
        <f t="shared" si="5"/>
        <v>0</v>
      </c>
      <c r="F200" s="3">
        <f t="shared" si="5"/>
        <v>0</v>
      </c>
      <c r="G200" s="3">
        <f t="shared" si="5"/>
        <v>0</v>
      </c>
      <c r="H200" s="3">
        <f t="shared" si="5"/>
        <v>0</v>
      </c>
      <c r="I200" s="3">
        <f t="shared" si="5"/>
        <v>0</v>
      </c>
      <c r="J200" s="3">
        <f t="shared" si="5"/>
        <v>0</v>
      </c>
      <c r="K200" s="67"/>
      <c r="L200" s="67"/>
      <c r="M200" s="67"/>
      <c r="N200" s="67"/>
      <c r="O200" s="67"/>
      <c r="P200" s="67"/>
      <c r="Q200" s="67"/>
      <c r="R200" s="3"/>
    </row>
    <row r="201" spans="1:18" x14ac:dyDescent="0.3">
      <c r="D201" s="3"/>
      <c r="E201" s="3"/>
      <c r="F201" s="3"/>
      <c r="G201" s="3"/>
      <c r="H201" s="3"/>
      <c r="I201" s="4"/>
      <c r="J201" s="3"/>
      <c r="K201" s="67"/>
      <c r="L201" s="67"/>
      <c r="M201" s="67"/>
      <c r="N201" s="67"/>
      <c r="O201" s="67"/>
      <c r="P201" s="67"/>
      <c r="Q201" s="67"/>
      <c r="R201" s="3"/>
    </row>
    <row r="202" spans="1:18" x14ac:dyDescent="0.3">
      <c r="A202" t="s">
        <v>444</v>
      </c>
      <c r="B202" t="s">
        <v>5</v>
      </c>
      <c r="C202" t="s">
        <v>401</v>
      </c>
      <c r="D202" s="3">
        <f t="shared" si="5"/>
        <v>42</v>
      </c>
      <c r="E202" s="3">
        <f t="shared" si="5"/>
        <v>1</v>
      </c>
      <c r="F202" s="3">
        <f t="shared" si="5"/>
        <v>41</v>
      </c>
      <c r="G202" s="3">
        <f t="shared" si="5"/>
        <v>5</v>
      </c>
      <c r="H202" s="3">
        <f t="shared" si="5"/>
        <v>28</v>
      </c>
      <c r="I202" s="3">
        <f t="shared" si="5"/>
        <v>5</v>
      </c>
      <c r="J202" s="3">
        <f t="shared" si="5"/>
        <v>3</v>
      </c>
      <c r="K202" s="65">
        <f>100*G202/$F202</f>
        <v>12.195121951219512</v>
      </c>
      <c r="L202" s="65">
        <f>100*H202/$F202</f>
        <v>68.292682926829272</v>
      </c>
      <c r="M202" s="65">
        <f>100*I202/$F202</f>
        <v>12.195121951219512</v>
      </c>
      <c r="N202" s="65">
        <f>100*J202/$F202</f>
        <v>7.3170731707317076</v>
      </c>
      <c r="O202" s="67"/>
      <c r="P202" s="67"/>
      <c r="Q202" s="67"/>
      <c r="R202" s="3"/>
    </row>
    <row r="203" spans="1:18" x14ac:dyDescent="0.3">
      <c r="A203" t="s">
        <v>445</v>
      </c>
      <c r="B203" t="s">
        <v>5</v>
      </c>
      <c r="C203" t="s">
        <v>400</v>
      </c>
      <c r="D203" s="3">
        <f t="shared" si="5"/>
        <v>16</v>
      </c>
      <c r="E203" s="3">
        <f t="shared" si="5"/>
        <v>1</v>
      </c>
      <c r="F203" s="3">
        <f t="shared" si="5"/>
        <v>15</v>
      </c>
      <c r="G203" s="3">
        <f t="shared" si="5"/>
        <v>5</v>
      </c>
      <c r="H203" s="3">
        <f t="shared" si="5"/>
        <v>6</v>
      </c>
      <c r="I203" s="3">
        <f t="shared" si="5"/>
        <v>3</v>
      </c>
      <c r="J203" s="3">
        <f t="shared" si="5"/>
        <v>1</v>
      </c>
      <c r="K203" s="65">
        <f>100*G203/$F203</f>
        <v>33.333333333333336</v>
      </c>
      <c r="L203" s="65">
        <f>100*H203/$F203</f>
        <v>40</v>
      </c>
      <c r="M203" s="65">
        <f>100*I203/$F203</f>
        <v>20</v>
      </c>
      <c r="N203" s="65">
        <f>100*J203/$F203</f>
        <v>6.666666666666667</v>
      </c>
      <c r="O203" s="67"/>
      <c r="P203" s="67"/>
      <c r="Q203" s="67"/>
      <c r="R203" s="3"/>
    </row>
    <row r="204" spans="1:18" x14ac:dyDescent="0.3">
      <c r="B204" t="s">
        <v>5</v>
      </c>
      <c r="C204" t="s">
        <v>404</v>
      </c>
      <c r="D204" s="3">
        <f t="shared" si="5"/>
        <v>0</v>
      </c>
      <c r="E204" s="3">
        <f t="shared" si="5"/>
        <v>0</v>
      </c>
      <c r="F204" s="3">
        <f t="shared" si="5"/>
        <v>0</v>
      </c>
      <c r="G204" s="3">
        <f t="shared" si="5"/>
        <v>0</v>
      </c>
      <c r="H204" s="3">
        <f t="shared" si="5"/>
        <v>0</v>
      </c>
      <c r="I204" s="3">
        <f t="shared" si="5"/>
        <v>0</v>
      </c>
      <c r="J204" s="3">
        <f t="shared" si="5"/>
        <v>0</v>
      </c>
      <c r="K204" s="67"/>
      <c r="L204" s="67"/>
      <c r="M204" s="67"/>
      <c r="N204" s="67"/>
      <c r="O204" s="67"/>
      <c r="P204" s="67"/>
      <c r="Q204" s="67"/>
      <c r="R204" s="3"/>
    </row>
    <row r="205" spans="1:18" x14ac:dyDescent="0.3">
      <c r="B205" t="s">
        <v>5</v>
      </c>
      <c r="C205" t="s">
        <v>403</v>
      </c>
      <c r="D205" s="3">
        <f t="shared" si="5"/>
        <v>0</v>
      </c>
      <c r="E205" s="3">
        <f t="shared" si="5"/>
        <v>0</v>
      </c>
      <c r="F205" s="3">
        <f t="shared" si="5"/>
        <v>0</v>
      </c>
      <c r="G205" s="3">
        <f t="shared" si="5"/>
        <v>0</v>
      </c>
      <c r="H205" s="3">
        <f t="shared" si="5"/>
        <v>0</v>
      </c>
      <c r="I205" s="3">
        <f t="shared" si="5"/>
        <v>0</v>
      </c>
      <c r="J205" s="3">
        <f t="shared" si="5"/>
        <v>0</v>
      </c>
      <c r="K205" s="67"/>
      <c r="L205" s="67"/>
      <c r="M205" s="67"/>
      <c r="N205" s="67"/>
      <c r="O205" s="67"/>
      <c r="P205" s="67"/>
      <c r="Q205" s="67"/>
      <c r="R205" s="3"/>
    </row>
    <row r="206" spans="1:18" x14ac:dyDescent="0.3">
      <c r="B206" s="3"/>
      <c r="C206" s="3"/>
      <c r="D206" s="3"/>
      <c r="E206" s="3"/>
      <c r="F206" s="3"/>
      <c r="G206" s="3"/>
      <c r="H206" s="3"/>
      <c r="I206" s="4"/>
      <c r="J206" s="3"/>
      <c r="K206" s="67"/>
      <c r="L206" s="67"/>
      <c r="M206" s="67"/>
      <c r="N206" s="67"/>
      <c r="O206" s="67"/>
      <c r="P206" s="67"/>
      <c r="Q206" s="67"/>
      <c r="R206" s="3"/>
    </row>
    <row r="207" spans="1:18" x14ac:dyDescent="0.3">
      <c r="B207" s="3"/>
      <c r="C207" s="3"/>
      <c r="D207" s="3"/>
      <c r="E207" s="3"/>
      <c r="F207" s="3"/>
      <c r="G207" s="3"/>
      <c r="H207" s="3"/>
      <c r="I207" s="4"/>
      <c r="J207" s="3"/>
      <c r="K207" s="67"/>
      <c r="L207" s="67"/>
      <c r="M207" s="67"/>
      <c r="N207" s="67"/>
      <c r="O207" s="67"/>
      <c r="P207" s="67"/>
      <c r="Q207" s="67"/>
      <c r="R207" s="3"/>
    </row>
    <row r="208" spans="1:18" x14ac:dyDescent="0.3">
      <c r="B208" s="3"/>
      <c r="C208" s="3"/>
      <c r="D208" s="3"/>
      <c r="E208" s="3"/>
      <c r="F208" s="3"/>
      <c r="G208" s="3"/>
      <c r="H208" s="3"/>
      <c r="I208" s="4"/>
      <c r="J208" s="3"/>
      <c r="K208" s="3"/>
      <c r="L208" s="3"/>
      <c r="M208" s="3"/>
      <c r="N208" s="3"/>
      <c r="O208" s="3"/>
      <c r="P208" s="3"/>
      <c r="Q208" s="3"/>
      <c r="R208" s="3"/>
    </row>
    <row r="209" spans="2:18" x14ac:dyDescent="0.3">
      <c r="B209" s="3"/>
      <c r="C209" s="3"/>
      <c r="D209" s="3"/>
      <c r="E209" s="3"/>
      <c r="F209" s="3"/>
      <c r="G209" s="3"/>
      <c r="H209" s="3"/>
      <c r="I209" s="4"/>
      <c r="J209" s="3"/>
      <c r="K209" s="3"/>
      <c r="L209" s="3"/>
      <c r="M209" s="3"/>
      <c r="N209" s="3"/>
      <c r="O209" s="3"/>
      <c r="P209" s="3"/>
      <c r="Q209" s="3"/>
      <c r="R209" s="3"/>
    </row>
    <row r="210" spans="2:18" x14ac:dyDescent="0.3">
      <c r="B210" s="3"/>
      <c r="C210" s="3"/>
      <c r="D210" s="3"/>
      <c r="E210" s="3"/>
      <c r="F210" s="3"/>
      <c r="G210" s="3"/>
      <c r="H210" s="3"/>
      <c r="I210" s="4"/>
      <c r="J210" s="3"/>
      <c r="K210" s="3"/>
      <c r="L210" s="3"/>
      <c r="M210" s="3"/>
      <c r="N210" s="3"/>
      <c r="O210" s="3"/>
      <c r="P210" s="3"/>
      <c r="Q210" s="3"/>
      <c r="R210" s="3"/>
    </row>
    <row r="211" spans="2:18" x14ac:dyDescent="0.3">
      <c r="B211" s="3"/>
      <c r="C211" s="3"/>
      <c r="D211" s="3"/>
      <c r="E211" s="3"/>
      <c r="F211" s="3"/>
      <c r="G211" s="3"/>
      <c r="H211" s="3"/>
      <c r="I211" s="4"/>
      <c r="J211" s="3"/>
      <c r="K211" s="3"/>
      <c r="L211" s="3"/>
      <c r="M211" s="3"/>
      <c r="N211" s="3"/>
      <c r="O211" s="3"/>
      <c r="P211" s="3"/>
      <c r="Q211" s="3"/>
      <c r="R211" s="3"/>
    </row>
    <row r="212" spans="2:18" x14ac:dyDescent="0.3">
      <c r="B212" s="3"/>
      <c r="C212" s="3"/>
      <c r="D212" s="3"/>
      <c r="E212" s="3"/>
      <c r="F212" s="3"/>
      <c r="G212" s="3"/>
      <c r="H212" s="3"/>
      <c r="I212" s="4"/>
      <c r="J212" s="3"/>
      <c r="K212" s="3"/>
      <c r="L212" s="3"/>
      <c r="M212" s="3"/>
      <c r="N212" s="3"/>
      <c r="O212" s="3"/>
      <c r="P212" s="3"/>
      <c r="Q212" s="3"/>
      <c r="R212" s="3"/>
    </row>
    <row r="213" spans="2:18" x14ac:dyDescent="0.3">
      <c r="B213" s="3"/>
      <c r="C213" s="3"/>
      <c r="D213" s="3"/>
      <c r="E213" s="3"/>
      <c r="F213" s="3"/>
      <c r="G213" s="3"/>
      <c r="H213" s="3"/>
      <c r="I213" s="4"/>
      <c r="J213" s="3"/>
      <c r="K213" s="3"/>
      <c r="L213" s="3"/>
      <c r="M213" s="3"/>
      <c r="N213" s="3"/>
      <c r="O213" s="3"/>
      <c r="P213" s="3"/>
      <c r="Q213" s="3"/>
      <c r="R213" s="3"/>
    </row>
    <row r="214" spans="2:18" x14ac:dyDescent="0.3">
      <c r="B214" s="3"/>
      <c r="C214" s="3"/>
      <c r="D214" s="3"/>
      <c r="E214" s="3"/>
      <c r="F214" s="3"/>
      <c r="G214" s="3"/>
      <c r="H214" s="3"/>
      <c r="I214" s="4"/>
      <c r="J214" s="3"/>
      <c r="K214" s="3"/>
      <c r="L214" s="3"/>
      <c r="M214" s="3"/>
      <c r="N214" s="3"/>
      <c r="O214" s="3"/>
      <c r="P214" s="3"/>
      <c r="Q214" s="3"/>
      <c r="R214" s="3"/>
    </row>
    <row r="215" spans="2:18" x14ac:dyDescent="0.3">
      <c r="B215" s="3"/>
      <c r="C215" s="3"/>
      <c r="D215" s="3"/>
      <c r="E215" s="3"/>
      <c r="F215" s="3"/>
      <c r="G215" s="3"/>
      <c r="H215" s="3"/>
      <c r="I215" s="4"/>
      <c r="J215" s="3"/>
      <c r="K215" s="3"/>
      <c r="L215" s="3"/>
      <c r="M215" s="3"/>
      <c r="N215" s="3"/>
      <c r="O215" s="3"/>
      <c r="P215" s="3"/>
      <c r="Q215" s="3"/>
      <c r="R215" s="3"/>
    </row>
    <row r="216" spans="2:18" x14ac:dyDescent="0.3">
      <c r="B216" s="3"/>
      <c r="C216" s="3"/>
      <c r="D216" s="3"/>
      <c r="E216" s="3"/>
      <c r="F216" s="3"/>
      <c r="G216" s="3"/>
      <c r="H216" s="3"/>
      <c r="I216" s="4"/>
      <c r="J216" s="3"/>
      <c r="K216" s="3"/>
      <c r="L216" s="3"/>
      <c r="M216" s="3"/>
      <c r="N216" s="3"/>
      <c r="O216" s="3"/>
      <c r="P216" s="3"/>
      <c r="Q216" s="3"/>
      <c r="R216" s="3"/>
    </row>
    <row r="217" spans="2:18" x14ac:dyDescent="0.3">
      <c r="B217" s="3"/>
      <c r="C217" s="3"/>
      <c r="D217" s="3"/>
      <c r="E217" s="3"/>
      <c r="F217" s="3"/>
      <c r="G217" s="3"/>
      <c r="H217" s="3"/>
      <c r="I217" s="4"/>
      <c r="J217" s="3"/>
      <c r="K217" s="3"/>
      <c r="L217" s="3"/>
      <c r="M217" s="3"/>
      <c r="N217" s="3"/>
      <c r="O217" s="3"/>
      <c r="P217" s="3"/>
      <c r="Q217" s="3"/>
      <c r="R217" s="3"/>
    </row>
    <row r="218" spans="2:18" x14ac:dyDescent="0.3">
      <c r="B218" s="3"/>
      <c r="C218" s="3"/>
      <c r="D218" s="3"/>
      <c r="E218" s="3"/>
      <c r="F218" s="3"/>
      <c r="G218" s="3"/>
      <c r="H218" s="3"/>
      <c r="I218" s="4"/>
      <c r="J218" s="3"/>
      <c r="K218" s="3"/>
      <c r="L218" s="3"/>
      <c r="M218" s="3"/>
      <c r="N218" s="3"/>
      <c r="O218" s="3"/>
      <c r="P218" s="3"/>
      <c r="Q218" s="3"/>
      <c r="R218" s="3"/>
    </row>
    <row r="219" spans="2:18" x14ac:dyDescent="0.3">
      <c r="B219" s="3"/>
      <c r="C219" s="3"/>
      <c r="D219" s="3"/>
      <c r="E219" s="3"/>
      <c r="F219" s="3"/>
      <c r="G219" s="3"/>
      <c r="H219" s="3"/>
      <c r="I219" s="4"/>
      <c r="J219" s="3"/>
      <c r="K219" s="3"/>
      <c r="L219" s="3"/>
      <c r="M219" s="3"/>
      <c r="N219" s="3"/>
      <c r="O219" s="3"/>
      <c r="P219" s="3"/>
      <c r="Q219" s="3"/>
      <c r="R219" s="3"/>
    </row>
    <row r="220" spans="2:18" x14ac:dyDescent="0.3">
      <c r="B220" s="3"/>
      <c r="C220" s="3"/>
      <c r="D220" s="3"/>
      <c r="E220" s="3"/>
      <c r="F220" s="3"/>
      <c r="G220" s="3"/>
      <c r="H220" s="3"/>
      <c r="I220" s="4"/>
      <c r="J220" s="3"/>
      <c r="K220" s="3"/>
      <c r="L220" s="3"/>
      <c r="M220" s="3"/>
      <c r="N220" s="3"/>
      <c r="O220" s="3"/>
      <c r="P220" s="3"/>
      <c r="Q220" s="3"/>
      <c r="R220" s="3"/>
    </row>
    <row r="221" spans="2:18" x14ac:dyDescent="0.3">
      <c r="B221" s="3"/>
      <c r="C221" s="3"/>
      <c r="D221" s="3"/>
      <c r="E221" s="3"/>
      <c r="F221" s="3"/>
      <c r="G221" s="3"/>
      <c r="H221" s="3"/>
      <c r="I221" s="4"/>
      <c r="J221" s="3"/>
      <c r="K221" s="3"/>
      <c r="L221" s="3"/>
      <c r="M221" s="3"/>
      <c r="N221" s="3"/>
      <c r="O221" s="3"/>
      <c r="P221" s="3"/>
      <c r="Q221" s="3"/>
      <c r="R221" s="3"/>
    </row>
    <row r="222" spans="2:18" x14ac:dyDescent="0.3">
      <c r="B222" s="3"/>
      <c r="C222" s="3"/>
      <c r="D222" s="3"/>
      <c r="E222" s="3"/>
      <c r="F222" s="3"/>
      <c r="G222" s="3"/>
      <c r="H222" s="3"/>
      <c r="I222" s="4"/>
      <c r="J222" s="3"/>
      <c r="K222" s="3"/>
      <c r="L222" s="3"/>
      <c r="M222" s="3"/>
      <c r="N222" s="3"/>
      <c r="O222" s="3"/>
      <c r="P222" s="3"/>
      <c r="Q222" s="3"/>
      <c r="R222" s="3"/>
    </row>
    <row r="223" spans="2:18" x14ac:dyDescent="0.3">
      <c r="B223" s="3"/>
      <c r="C223" s="3"/>
      <c r="D223" s="3"/>
      <c r="E223" s="3"/>
      <c r="F223" s="3"/>
      <c r="G223" s="3"/>
      <c r="H223" s="3"/>
      <c r="I223" s="4"/>
      <c r="J223" s="3"/>
      <c r="K223" s="3"/>
      <c r="L223" s="3"/>
      <c r="M223" s="3"/>
      <c r="N223" s="3"/>
      <c r="O223" s="3"/>
      <c r="P223" s="3"/>
      <c r="Q223" s="3"/>
      <c r="R223" s="3"/>
    </row>
    <row r="224" spans="2:18" x14ac:dyDescent="0.3">
      <c r="B224" s="3"/>
      <c r="C224" s="3"/>
      <c r="D224" s="3"/>
      <c r="E224" s="3"/>
      <c r="F224" s="3"/>
      <c r="G224" s="3"/>
      <c r="H224" s="3"/>
      <c r="I224" s="4"/>
      <c r="J224" s="3"/>
      <c r="K224" s="3"/>
      <c r="L224" s="3"/>
      <c r="M224" s="3"/>
      <c r="N224" s="3"/>
      <c r="O224" s="3"/>
      <c r="P224" s="3"/>
      <c r="Q224" s="3"/>
      <c r="R224" s="3"/>
    </row>
    <row r="225" spans="1:18" x14ac:dyDescent="0.3">
      <c r="B225" s="3"/>
      <c r="C225" s="3"/>
      <c r="D225" s="3"/>
      <c r="E225" s="3"/>
      <c r="F225" s="3"/>
      <c r="G225" s="3"/>
      <c r="H225" s="3"/>
      <c r="I225" s="4"/>
      <c r="J225" s="3"/>
      <c r="K225" s="3"/>
      <c r="L225" s="3"/>
      <c r="M225" s="3"/>
      <c r="N225" s="3"/>
      <c r="O225" s="3"/>
      <c r="P225" s="3"/>
      <c r="Q225" s="3"/>
      <c r="R225" s="3"/>
    </row>
    <row r="226" spans="1:18" x14ac:dyDescent="0.3">
      <c r="B226" s="3"/>
      <c r="C226" s="3"/>
      <c r="D226" s="3"/>
      <c r="E226" s="3"/>
      <c r="F226" s="3"/>
      <c r="G226" s="3"/>
      <c r="H226" s="3"/>
      <c r="I226" s="4"/>
      <c r="J226" s="3"/>
      <c r="K226" s="3"/>
      <c r="L226" s="3"/>
      <c r="M226" s="3"/>
      <c r="N226" s="3"/>
      <c r="O226" s="3"/>
      <c r="P226" s="3"/>
      <c r="Q226" s="3"/>
      <c r="R226" s="3"/>
    </row>
    <row r="227" spans="1:18" x14ac:dyDescent="0.3">
      <c r="A227" t="str">
        <f>'all schools'!A223</f>
        <v/>
      </c>
      <c r="B227" s="3"/>
      <c r="C227" s="3"/>
      <c r="D227" s="1">
        <f>SUMIF($C$12:$C$179,$A227,D$12:D$179)</f>
        <v>327</v>
      </c>
      <c r="E227" s="1">
        <f>SUMIF($C$12:$C$179,$A227,E$12:E$179)</f>
        <v>12</v>
      </c>
      <c r="F227" s="1"/>
      <c r="G227" s="1">
        <f>SUMIF($C$12:$C$179,$A227,G$12:G$179)</f>
        <v>60</v>
      </c>
      <c r="H227" s="1"/>
      <c r="I227" s="1">
        <f>SUMIF($C$12:$C$179,$A227,I$12:I$179)</f>
        <v>30</v>
      </c>
      <c r="J227" s="1">
        <f t="shared" ref="J227:L227" si="6">SUMIF($C$12:$C$179,$A227,J$12:J$179)</f>
        <v>17</v>
      </c>
      <c r="K227" s="1">
        <f t="shared" si="6"/>
        <v>147.87709131795916</v>
      </c>
      <c r="L227" s="1">
        <f t="shared" si="6"/>
        <v>514.69696985437201</v>
      </c>
      <c r="M227" s="1"/>
      <c r="N227" s="2">
        <f>I227/$G227</f>
        <v>0.5</v>
      </c>
      <c r="O227" s="2">
        <f t="shared" ref="O227:Q227" si="7">J227/$G227</f>
        <v>0.28333333333333333</v>
      </c>
      <c r="P227" s="2">
        <f t="shared" si="7"/>
        <v>2.4646181886326528</v>
      </c>
      <c r="Q227" s="2">
        <f t="shared" si="7"/>
        <v>8.5782828309062005</v>
      </c>
      <c r="R227" s="2"/>
    </row>
    <row r="228" spans="1:18" x14ac:dyDescent="0.3">
      <c r="B228" s="3"/>
      <c r="C228" s="3"/>
      <c r="D228" s="3"/>
      <c r="E228" s="3"/>
      <c r="F228" s="3"/>
      <c r="G228" s="3"/>
      <c r="H228" s="3"/>
      <c r="I228" s="4"/>
      <c r="J228" s="3"/>
      <c r="K228" s="3"/>
      <c r="L228" s="3"/>
      <c r="M228" s="3"/>
      <c r="N228" s="3"/>
      <c r="O228" s="3"/>
      <c r="P228" s="3"/>
      <c r="Q228" s="3"/>
      <c r="R228" s="3"/>
    </row>
    <row r="229" spans="1:18" x14ac:dyDescent="0.3">
      <c r="B229" s="3"/>
      <c r="C229" s="3"/>
      <c r="D229" s="3"/>
      <c r="E229" s="3"/>
      <c r="F229" s="3"/>
      <c r="G229" s="3"/>
      <c r="H229" s="3"/>
      <c r="I229" s="4"/>
      <c r="J229" s="3"/>
      <c r="K229" s="3"/>
      <c r="L229" s="3"/>
      <c r="M229" s="3"/>
      <c r="N229" s="3"/>
      <c r="O229" s="3"/>
      <c r="P229" s="3"/>
      <c r="Q229" s="3"/>
      <c r="R229" s="3"/>
    </row>
    <row r="230" spans="1:18" x14ac:dyDescent="0.3">
      <c r="B230" s="3"/>
      <c r="C230" s="3"/>
      <c r="D230" s="3"/>
      <c r="E230" s="3"/>
      <c r="F230" s="3"/>
      <c r="G230" s="3"/>
      <c r="H230" s="3"/>
      <c r="I230" s="4"/>
      <c r="J230" s="3"/>
      <c r="K230" s="3"/>
      <c r="L230" s="3"/>
      <c r="M230" s="3"/>
      <c r="N230" s="3"/>
      <c r="O230" s="3"/>
      <c r="P230" s="3"/>
      <c r="Q230" s="3"/>
      <c r="R230" s="3"/>
    </row>
    <row r="231" spans="1:18" x14ac:dyDescent="0.3">
      <c r="B231" s="3"/>
      <c r="C231" s="3"/>
      <c r="D231" s="3"/>
      <c r="E231" s="3"/>
      <c r="F231" s="3"/>
      <c r="G231" s="3"/>
      <c r="H231" s="3"/>
      <c r="I231" s="4"/>
      <c r="J231" s="3"/>
      <c r="K231" s="3"/>
      <c r="L231" s="3"/>
      <c r="M231" s="3"/>
      <c r="N231" s="3"/>
      <c r="O231" s="3"/>
      <c r="P231" s="3"/>
      <c r="Q231" s="3"/>
      <c r="R231" s="3"/>
    </row>
    <row r="232" spans="1:18" x14ac:dyDescent="0.3">
      <c r="B232" s="3"/>
      <c r="C232" s="3"/>
      <c r="D232" s="3"/>
      <c r="E232" s="3"/>
      <c r="F232" s="3"/>
      <c r="G232" s="3"/>
      <c r="H232" s="3"/>
      <c r="I232" s="4"/>
      <c r="J232" s="3"/>
      <c r="K232" s="3"/>
      <c r="L232" s="3"/>
      <c r="M232" s="3"/>
      <c r="N232" s="3"/>
      <c r="O232" s="3"/>
      <c r="P232" s="3"/>
      <c r="Q232" s="3"/>
      <c r="R232" s="3"/>
    </row>
    <row r="233" spans="1:18" x14ac:dyDescent="0.3">
      <c r="B233" s="3"/>
      <c r="C233" s="3"/>
      <c r="D233" s="3"/>
      <c r="E233" s="3"/>
      <c r="F233" s="3"/>
      <c r="G233" s="3"/>
      <c r="H233" s="3"/>
      <c r="I233" s="4"/>
      <c r="J233" s="3"/>
      <c r="K233" s="3"/>
      <c r="L233" s="3"/>
      <c r="M233" s="3"/>
      <c r="N233" s="3"/>
      <c r="O233" s="3"/>
      <c r="P233" s="3"/>
      <c r="Q233" s="3"/>
      <c r="R233" s="3"/>
    </row>
    <row r="234" spans="1:18" x14ac:dyDescent="0.3">
      <c r="B234" s="3"/>
      <c r="C234" s="3"/>
      <c r="D234" s="3"/>
      <c r="E234" s="3"/>
      <c r="F234" s="3"/>
      <c r="G234" s="3"/>
      <c r="H234" s="3"/>
      <c r="I234" s="4"/>
      <c r="J234" s="3"/>
      <c r="K234" s="3"/>
      <c r="L234" s="3"/>
      <c r="M234" s="3"/>
      <c r="N234" s="3"/>
      <c r="O234" s="3"/>
      <c r="P234" s="3"/>
      <c r="Q234" s="3"/>
      <c r="R234" s="3"/>
    </row>
    <row r="235" spans="1:18" x14ac:dyDescent="0.3">
      <c r="B235" s="3"/>
      <c r="C235" s="3"/>
      <c r="D235" s="3">
        <v>4</v>
      </c>
      <c r="E235" s="3">
        <v>5</v>
      </c>
      <c r="F235" s="3">
        <v>6</v>
      </c>
      <c r="G235" s="3">
        <v>7</v>
      </c>
      <c r="H235" s="3">
        <v>8</v>
      </c>
      <c r="I235" s="3">
        <v>9</v>
      </c>
      <c r="J235" s="3">
        <v>10</v>
      </c>
      <c r="K235" s="3">
        <v>11</v>
      </c>
      <c r="L235" s="3">
        <v>12</v>
      </c>
      <c r="M235" s="3">
        <v>13</v>
      </c>
      <c r="N235" s="3">
        <v>14</v>
      </c>
      <c r="O235" s="3">
        <v>15</v>
      </c>
      <c r="P235" s="3">
        <v>16</v>
      </c>
      <c r="Q235" s="3">
        <v>17</v>
      </c>
      <c r="R235" s="3">
        <v>18</v>
      </c>
    </row>
    <row r="237" spans="1:18" x14ac:dyDescent="0.3">
      <c r="D237" s="16" t="s">
        <v>447</v>
      </c>
    </row>
    <row r="238" spans="1:18" x14ac:dyDescent="0.3">
      <c r="D238" s="17" t="s">
        <v>422</v>
      </c>
    </row>
    <row r="241" spans="3:17" x14ac:dyDescent="0.3">
      <c r="D241" t="s">
        <v>369</v>
      </c>
      <c r="E241" t="s">
        <v>427</v>
      </c>
      <c r="F241" t="s">
        <v>428</v>
      </c>
      <c r="G241" t="s">
        <v>374</v>
      </c>
      <c r="H241" t="s">
        <v>375</v>
      </c>
      <c r="I241" t="s">
        <v>376</v>
      </c>
      <c r="J241" t="s">
        <v>377</v>
      </c>
      <c r="K241" t="s">
        <v>429</v>
      </c>
      <c r="L241" t="s">
        <v>430</v>
      </c>
      <c r="M241" t="s">
        <v>431</v>
      </c>
      <c r="N241" t="s">
        <v>432</v>
      </c>
    </row>
    <row r="242" spans="3:17" ht="26.4" x14ac:dyDescent="0.3">
      <c r="C242" s="5"/>
      <c r="D242" s="6" t="s">
        <v>369</v>
      </c>
      <c r="E242" s="6" t="s">
        <v>370</v>
      </c>
      <c r="F242" s="38"/>
      <c r="G242" s="6" t="s">
        <v>371</v>
      </c>
      <c r="H242" s="48"/>
      <c r="I242" s="49" t="s">
        <v>372</v>
      </c>
      <c r="J242" s="49"/>
      <c r="K242" s="49"/>
      <c r="L242" s="49"/>
      <c r="M242" s="45"/>
      <c r="N242" s="49" t="s">
        <v>373</v>
      </c>
      <c r="O242" s="49"/>
      <c r="P242" s="49"/>
      <c r="Q242" s="49"/>
    </row>
    <row r="243" spans="3:17" ht="39.6" x14ac:dyDescent="0.3">
      <c r="C243" s="7"/>
      <c r="D243" s="8"/>
      <c r="E243" s="8"/>
      <c r="F243" s="47"/>
      <c r="G243" s="8"/>
      <c r="H243" s="40"/>
      <c r="I243" s="9" t="s">
        <v>374</v>
      </c>
      <c r="J243" s="9" t="s">
        <v>375</v>
      </c>
      <c r="K243" s="9" t="s">
        <v>376</v>
      </c>
      <c r="L243" s="9" t="s">
        <v>377</v>
      </c>
      <c r="M243" s="50"/>
      <c r="N243" s="9" t="s">
        <v>374</v>
      </c>
      <c r="O243" s="9" t="s">
        <v>375</v>
      </c>
      <c r="P243" s="9" t="s">
        <v>376</v>
      </c>
      <c r="Q243" s="9" t="s">
        <v>377</v>
      </c>
    </row>
    <row r="244" spans="3:17" x14ac:dyDescent="0.3">
      <c r="C244" s="10" t="str">
        <f>'all schools'!C240</f>
        <v>England</v>
      </c>
      <c r="D244" s="10">
        <f>VLOOKUP($C244,$A$9:$Q$203,D235,FALSE)</f>
        <v>345</v>
      </c>
      <c r="E244" s="10">
        <f>VLOOKUP($C244,$A$9:$Q$203,E235,FALSE)</f>
        <v>12</v>
      </c>
      <c r="F244" s="10"/>
      <c r="G244" s="10">
        <f>VLOOKUP($C244,$A$9:$Q$203,F235,FALSE)</f>
        <v>333</v>
      </c>
      <c r="H244" s="11"/>
      <c r="I244" s="10">
        <f>VLOOKUP($C244,$A$9:$Q$203,G235,FALSE)</f>
        <v>61</v>
      </c>
      <c r="J244" s="10">
        <f>VLOOKUP($C244,$A$9:$Q$203,H235,FALSE)</f>
        <v>221</v>
      </c>
      <c r="K244" s="10">
        <f>VLOOKUP($C244,$A$9:$Q$203,I235,FALSE)</f>
        <v>32</v>
      </c>
      <c r="L244" s="10">
        <f>VLOOKUP($C244,$A$9:$Q$203,J235,FALSE)</f>
        <v>19</v>
      </c>
      <c r="M244" s="10"/>
      <c r="N244" s="10">
        <f>VLOOKUP($C244,$A$9:$Q$203,K235,FALSE)</f>
        <v>18.318318318318319</v>
      </c>
      <c r="O244" s="10">
        <f>VLOOKUP($C244,$A$9:$Q$203,L235,FALSE)</f>
        <v>66.366366366366364</v>
      </c>
      <c r="P244" s="10">
        <f>VLOOKUP($C244,$A$9:$Q$203,M235,FALSE)</f>
        <v>9.6096096096096097</v>
      </c>
      <c r="Q244" s="10">
        <f>VLOOKUP($C244,$A$9:$Q$203,N235,FALSE)</f>
        <v>5.7057057057057055</v>
      </c>
    </row>
    <row r="245" spans="3:17" x14ac:dyDescent="0.3">
      <c r="C245" s="10" t="str">
        <f>'all schools'!C241</f>
        <v>Predominantly Rural</v>
      </c>
      <c r="D245" s="10">
        <f>VLOOKUP($C245,$A$9:$Q$203,D235,FALSE)</f>
        <v>61</v>
      </c>
      <c r="E245" s="10">
        <f>VLOOKUP($C245,$A$9:$Q$203,E235,FALSE)</f>
        <v>5</v>
      </c>
      <c r="F245" s="12"/>
      <c r="G245" s="10">
        <f>VLOOKUP($C245,$A$9:$Q$203,F235,FALSE)</f>
        <v>56</v>
      </c>
      <c r="H245" s="13"/>
      <c r="I245" s="10">
        <f>VLOOKUP($C245,$A$9:$Q$203,G235,FALSE)</f>
        <v>6</v>
      </c>
      <c r="J245" s="10">
        <f>VLOOKUP($C245,$A$9:$Q$203,H235,FALSE)</f>
        <v>38</v>
      </c>
      <c r="K245" s="10">
        <f>VLOOKUP($C245,$A$9:$Q$203,I235,FALSE)</f>
        <v>4</v>
      </c>
      <c r="L245" s="10">
        <f>VLOOKUP($C245,$A$9:$Q$203,J235,FALSE)</f>
        <v>8</v>
      </c>
      <c r="M245" s="12"/>
      <c r="N245" s="10">
        <f>VLOOKUP($C245,$A$9:$Q$203,K235,FALSE)</f>
        <v>10.714285714285714</v>
      </c>
      <c r="O245" s="10">
        <f>VLOOKUP($C245,$A$9:$Q$203,L235,FALSE)</f>
        <v>67.857142857142861</v>
      </c>
      <c r="P245" s="10">
        <f>VLOOKUP($C245,$A$9:$Q$203,M235,FALSE)</f>
        <v>7.1428571428571432</v>
      </c>
      <c r="Q245" s="10">
        <f>VLOOKUP($C245,$A$9:$Q$203,N235,FALSE)</f>
        <v>14.285714285714286</v>
      </c>
    </row>
    <row r="246" spans="3:17" x14ac:dyDescent="0.3">
      <c r="C246" s="15" t="s">
        <v>9</v>
      </c>
      <c r="D246" s="12">
        <f t="shared" ref="D246:E248" si="8">D183</f>
        <v>226</v>
      </c>
      <c r="E246" s="12">
        <f t="shared" si="8"/>
        <v>5</v>
      </c>
      <c r="F246" s="12"/>
      <c r="G246" s="12">
        <f>G183</f>
        <v>45</v>
      </c>
      <c r="H246" s="13"/>
      <c r="I246" s="12">
        <f t="shared" ref="I246:L248" si="9">I183</f>
        <v>20</v>
      </c>
      <c r="J246" s="12">
        <f t="shared" si="9"/>
        <v>7</v>
      </c>
      <c r="K246" s="12">
        <f t="shared" si="9"/>
        <v>20.361990950226243</v>
      </c>
      <c r="L246" s="12">
        <f t="shared" si="9"/>
        <v>67.420814479638011</v>
      </c>
      <c r="M246" s="12"/>
      <c r="N246" s="14">
        <f>100*N183</f>
        <v>316.74208144796381</v>
      </c>
      <c r="O246" s="14">
        <f t="shared" ref="O246:Q246" si="10">100*O183</f>
        <v>0</v>
      </c>
      <c r="P246" s="14">
        <f t="shared" si="10"/>
        <v>0</v>
      </c>
      <c r="Q246" s="14">
        <f t="shared" si="10"/>
        <v>0</v>
      </c>
    </row>
    <row r="247" spans="3:17" x14ac:dyDescent="0.3">
      <c r="C247" s="15" t="s">
        <v>5</v>
      </c>
      <c r="D247" s="12">
        <f t="shared" si="8"/>
        <v>58</v>
      </c>
      <c r="E247" s="12">
        <f t="shared" si="8"/>
        <v>2</v>
      </c>
      <c r="F247" s="12"/>
      <c r="G247" s="12">
        <f>G184</f>
        <v>10</v>
      </c>
      <c r="H247" s="13"/>
      <c r="I247" s="12">
        <f t="shared" si="9"/>
        <v>8</v>
      </c>
      <c r="J247" s="12">
        <f t="shared" si="9"/>
        <v>4</v>
      </c>
      <c r="K247" s="12">
        <f t="shared" si="9"/>
        <v>17.857142857142858</v>
      </c>
      <c r="L247" s="12">
        <f t="shared" si="9"/>
        <v>60.714285714285715</v>
      </c>
      <c r="M247" s="12"/>
      <c r="N247" s="14">
        <f t="shared" ref="N247:Q248" si="11">100*N184</f>
        <v>714.28571428571433</v>
      </c>
      <c r="O247" s="14">
        <f t="shared" si="11"/>
        <v>0</v>
      </c>
      <c r="P247" s="14">
        <f t="shared" si="11"/>
        <v>0</v>
      </c>
      <c r="Q247" s="14">
        <f t="shared" si="11"/>
        <v>0</v>
      </c>
    </row>
    <row r="248" spans="3:17" x14ac:dyDescent="0.3">
      <c r="C248" s="15" t="s">
        <v>7</v>
      </c>
      <c r="D248" s="12">
        <f t="shared" si="8"/>
        <v>61</v>
      </c>
      <c r="E248" s="12">
        <f t="shared" si="8"/>
        <v>5</v>
      </c>
      <c r="F248" s="12"/>
      <c r="G248" s="12">
        <f>G185</f>
        <v>6</v>
      </c>
      <c r="H248" s="13"/>
      <c r="I248" s="12">
        <f t="shared" si="9"/>
        <v>4</v>
      </c>
      <c r="J248" s="12">
        <f t="shared" si="9"/>
        <v>8</v>
      </c>
      <c r="K248" s="12">
        <f t="shared" si="9"/>
        <v>10.714285714285714</v>
      </c>
      <c r="L248" s="12">
        <f t="shared" si="9"/>
        <v>67.857142857142861</v>
      </c>
      <c r="M248" s="12"/>
      <c r="N248" s="14">
        <f t="shared" si="11"/>
        <v>1428.5714285714287</v>
      </c>
      <c r="O248" s="14">
        <f t="shared" si="11"/>
        <v>0</v>
      </c>
      <c r="P248" s="14">
        <f t="shared" si="11"/>
        <v>0</v>
      </c>
      <c r="Q248" s="14">
        <f t="shared" si="11"/>
        <v>0</v>
      </c>
    </row>
    <row r="251" spans="3:17" x14ac:dyDescent="0.3">
      <c r="C251" t="s">
        <v>389</v>
      </c>
    </row>
  </sheetData>
  <mergeCells count="5">
    <mergeCell ref="F242:F243"/>
    <mergeCell ref="H242:H243"/>
    <mergeCell ref="I242:L242"/>
    <mergeCell ref="M242:M243"/>
    <mergeCell ref="N242:Q2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B22E8A2-2E62-4FA4-8B68-6B81FC7B5B52}">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D0D135D8-04FB-4AB5-91A1-3EAD0C2E7851}">
  <ds:schemaRefs>
    <ds:schemaRef ds:uri="http://schemas.microsoft.com/sharepoint/v3/contenttype/forms"/>
  </ds:schemaRefs>
</ds:datastoreItem>
</file>

<file path=customXml/itemProps3.xml><?xml version="1.0" encoding="utf-8"?>
<ds:datastoreItem xmlns:ds="http://schemas.openxmlformats.org/officeDocument/2006/customXml" ds:itemID="{8C379E87-701F-49DD-9D02-2A4535437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Daniel</cp:lastModifiedBy>
  <dcterms:created xsi:type="dcterms:W3CDTF">2019-01-11T10:45:53Z</dcterms:created>
  <dcterms:modified xsi:type="dcterms:W3CDTF">2022-01-10T11:58:08Z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0x010100C8FD8C3C5FF6F64B9D4367B81D88DE0E</vt:lpwstr>
  </property>
</Properties>
</file>